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3035"/>
  </bookViews>
  <sheets>
    <sheet name="About" sheetId="1" r:id="rId1"/>
    <sheet name="Table 8.1" sheetId="4" r:id="rId2"/>
    <sheet name="Table 8.2" sheetId="2" r:id="rId3"/>
    <sheet name="BHRbEF" sheetId="3" r:id="rId4"/>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3" l="1"/>
  <c r="B11" i="3"/>
  <c r="B4" i="3"/>
  <c r="B2" i="3"/>
  <c r="B12" i="3"/>
  <c r="B3" i="3"/>
  <c r="D12" i="3"/>
  <c r="D11" i="3"/>
  <c r="D9" i="3"/>
  <c r="D4" i="3"/>
  <c r="D3" i="3"/>
  <c r="D2" i="3"/>
</calcChain>
</file>

<file path=xl/sharedStrings.xml><?xml version="1.0" encoding="utf-8"?>
<sst xmlns="http://schemas.openxmlformats.org/spreadsheetml/2006/main" count="134" uniqueCount="54">
  <si>
    <t>BAU Heat Rate by Electricity Fuel</t>
  </si>
  <si>
    <t>Source:</t>
  </si>
  <si>
    <t>Energy Information Administration</t>
  </si>
  <si>
    <t>Electric Power Annual 2014</t>
  </si>
  <si>
    <t>http://www.eia.gov/electricity/annual/</t>
  </si>
  <si>
    <t>Tables 8.2</t>
  </si>
  <si>
    <t>Table 8.2. Average Tested Heat Rates by Prime Mover and Energy Source, 2007 - 2014</t>
  </si>
  <si>
    <t>(Btu per Kilowatthour)</t>
  </si>
  <si>
    <t>Prime Mover</t>
  </si>
  <si>
    <t>Coal</t>
  </si>
  <si>
    <t>Petroluem</t>
  </si>
  <si>
    <t>Natural Gas</t>
  </si>
  <si>
    <t>Nuclear</t>
  </si>
  <si>
    <t>Steam Generator</t>
  </si>
  <si>
    <t>Gas Turbine</t>
  </si>
  <si>
    <t>--</t>
  </si>
  <si>
    <t>Internal Combustion</t>
  </si>
  <si>
    <t>Combined Cycle</t>
  </si>
  <si>
    <t>W</t>
  </si>
  <si>
    <t>Notes: W = Withheld to avoid disclosure of individual company data.
Heat rate is reported at full load conditions for electric utilities and independent power producers.
The average heat rates above are weighted by Net Summer Capacity.
Coal Combined Cycle represents integrated gasification units.
Source: U.S. Energy Information Administration, Form EIA-860, 'Annual Electric Generator Report.'</t>
  </si>
  <si>
    <t>preexisting</t>
  </si>
  <si>
    <t>preexisting nonretiring (not used in U.S. dataset)</t>
  </si>
  <si>
    <t>newly built</t>
  </si>
  <si>
    <t>coal</t>
  </si>
  <si>
    <t>natural gas nonpeaker</t>
  </si>
  <si>
    <t>nuclear</t>
  </si>
  <si>
    <t>hydro</t>
  </si>
  <si>
    <t>wind</t>
  </si>
  <si>
    <t>solar PV</t>
  </si>
  <si>
    <t>solar thermal</t>
  </si>
  <si>
    <t>biomass</t>
  </si>
  <si>
    <t>geothermal</t>
  </si>
  <si>
    <t>petroleum</t>
  </si>
  <si>
    <t>natural gas peaker</t>
  </si>
  <si>
    <t>Tables 8.1</t>
  </si>
  <si>
    <t>Table 8.1. Average Operating Heat Rate for Selected Energy Sources,</t>
  </si>
  <si>
    <t>2004 through 2014   (Btu per Kilowatthour)</t>
  </si>
  <si>
    <t>Year</t>
  </si>
  <si>
    <t>Petroleum</t>
  </si>
  <si>
    <t>Coal includes anthracite, bituminous, subbituminous and lignite coal. Waste coal and synthetic coal are included starting in 2002.
Petroleum includes distillate fuel oil (all diesel and No. 1 and No. 2 fuel oils), residual fuel oil (No. 5 and No. 6 fuel oils and bunker C fuel oil, jet fuel, kerosene, petroleum coke, and waste oil.
Notes:
Included in the calculation for coal, petroleum, and natural gas average operating heat rate are electric power plants in the utility and independent power producer sectors.
Combined heat and power plants, and all plants in the commercial and industrial sectors are excluded from the calculations.
The nuclear average heat rate is the weighted average tested heat rate for nuclear units as reported on the Form EIA-860.
Sources:  U.S. Energy Information Administration, Form EIA-923, "Power Plant Operations Report," and predecessor form(s) including U.S. Energy Information Administration, Form EIA-906, "Power Plant Report;" and Form EIA-920, "Combined Heat and Power Plant Report;" Form EIA-860, "Annual Electric Generator Report."</t>
  </si>
  <si>
    <t>break out natural gas into peakers and non-peakers and Table 8.1 does not have this</t>
  </si>
  <si>
    <t xml:space="preserve">distinction, we instead use tested heat rates from Table 8.2. </t>
  </si>
  <si>
    <t>Notes:</t>
  </si>
  <si>
    <t xml:space="preserve">We use operating heat rates for coal, nuclear, and petroleum. Because we </t>
  </si>
  <si>
    <t>Lazard</t>
  </si>
  <si>
    <t>Lazard's Levelized Cost of Energy Analysis - Version 9.0</t>
  </si>
  <si>
    <t>https://www.lazard.com/media/2390/lazards-levelized-cost-of-energy-analysis-90.pdf</t>
  </si>
  <si>
    <t xml:space="preserve">p.16-18 "Levelized Cost of Energy - Key Assumptions </t>
  </si>
  <si>
    <t>EIA does not include heat rates for biomass, and does not include complete</t>
  </si>
  <si>
    <t>data on BTUs of input fuel, so we use Lazard's heat rate for newly built</t>
  </si>
  <si>
    <t>biomass plants.</t>
  </si>
  <si>
    <t>Preexisting Coal, Nuclear, and Petroleum</t>
  </si>
  <si>
    <t>Preexisting Natural Gas Peaker and Non-peaker</t>
  </si>
  <si>
    <t>All Newly Built Sources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</si>
</sst>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u/>
      <sz val="11"/>
      <color theme="10"/>
      <name val="Calibri"/>
      <family val="2"/>
      <scheme val="minor"/>
    </font>
    <font>
      <b/>
      <sz val="12"/>
      <color indexed="30"/>
      <name val="Arial"/>
      <family val="2"/>
    </font>
    <font>
      <b/>
      <sz val="10"/>
      <color indexed="8"/>
      <name val="Arial"/>
      <family val="2"/>
    </font>
    <font>
      <sz val="10"/>
      <color indexed="8"/>
      <name val="Arial"/>
      <family val="2"/>
    </font>
    <font>
      <sz val="10"/>
      <name val="Tahoma"/>
      <family val="2"/>
    </font>
  </fonts>
  <fills count="7">
    <fill>
      <patternFill patternType="none"/>
    </fill>
    <fill>
      <patternFill patternType="gray125"/>
    </fill>
    <fill>
      <patternFill patternType="solid">
        <fgColor theme="0" tint="-0.249977111117893"/>
        <bgColor indexed="64"/>
      </patternFill>
    </fill>
    <fill>
      <patternFill patternType="solid">
        <fgColor rgb="FFFFFFFF"/>
        <bgColor indexed="64"/>
      </patternFill>
    </fill>
    <fill>
      <patternFill patternType="solid">
        <fgColor indexed="65"/>
        <bgColor indexed="64"/>
      </patternFill>
    </fill>
    <fill>
      <patternFill patternType="solid">
        <fgColor rgb="FFCFEAF7"/>
        <bgColor indexed="64"/>
      </patternFill>
    </fill>
    <fill>
      <patternFill patternType="solid">
        <fgColor rgb="FFEBF2FA"/>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1" fillId="0" borderId="0" xfId="0" applyFont="1"/>
    <xf numFmtId="0" fontId="1" fillId="2" borderId="0" xfId="0" applyFont="1" applyFill="1"/>
    <xf numFmtId="0" fontId="0" fillId="0" borderId="0" xfId="0" applyAlignment="1">
      <alignment horizontal="left"/>
    </xf>
    <xf numFmtId="0" fontId="2" fillId="0" borderId="0" xfId="1"/>
    <xf numFmtId="0" fontId="0" fillId="4" borderId="0" xfId="0" applyNumberFormat="1" applyFont="1" applyFill="1" applyBorder="1" applyAlignment="1" applyProtection="1"/>
    <xf numFmtId="0" fontId="4" fillId="5" borderId="1" xfId="0" applyNumberFormat="1" applyFont="1" applyFill="1" applyBorder="1" applyAlignment="1" applyProtection="1">
      <alignment horizontal="center" wrapText="1"/>
    </xf>
    <xf numFmtId="3" fontId="4" fillId="5" borderId="1" xfId="0" applyNumberFormat="1" applyFont="1" applyFill="1" applyBorder="1" applyAlignment="1" applyProtection="1">
      <alignment horizontal="right" wrapText="1"/>
    </xf>
    <xf numFmtId="0" fontId="5" fillId="0" borderId="1" xfId="0" applyNumberFormat="1" applyFont="1" applyFill="1" applyBorder="1" applyAlignment="1" applyProtection="1">
      <alignment horizontal="left" wrapText="1"/>
    </xf>
    <xf numFmtId="3" fontId="5" fillId="0" borderId="1" xfId="0" applyNumberFormat="1" applyFont="1" applyFill="1" applyBorder="1" applyAlignment="1" applyProtection="1">
      <alignment horizontal="right" wrapText="1"/>
    </xf>
    <xf numFmtId="0" fontId="0" fillId="0" borderId="0" xfId="0" applyAlignment="1">
      <alignment wrapText="1"/>
    </xf>
    <xf numFmtId="1" fontId="0" fillId="0" borderId="0" xfId="0" applyNumberFormat="1"/>
    <xf numFmtId="0" fontId="5" fillId="0" borderId="1" xfId="0" applyNumberFormat="1" applyFont="1" applyFill="1" applyBorder="1" applyAlignment="1" applyProtection="1">
      <alignment horizontal="right" wrapText="1"/>
    </xf>
    <xf numFmtId="0" fontId="2" fillId="0" borderId="0" xfId="1" applyAlignment="1">
      <alignment wrapText="1"/>
    </xf>
    <xf numFmtId="0" fontId="0" fillId="0" borderId="0" xfId="0" applyFont="1"/>
    <xf numFmtId="0" fontId="3" fillId="3" borderId="0" xfId="0" applyNumberFormat="1" applyFont="1" applyFill="1" applyBorder="1" applyAlignment="1" applyProtection="1">
      <alignment horizontal="left" wrapText="1"/>
    </xf>
    <xf numFmtId="0" fontId="6" fillId="3" borderId="0" xfId="0" applyNumberFormat="1" applyFont="1" applyFill="1" applyBorder="1" applyAlignment="1" applyProtection="1">
      <alignment horizontal="left" wrapText="1"/>
    </xf>
    <xf numFmtId="0" fontId="5" fillId="6" borderId="0" xfId="0" applyNumberFormat="1" applyFont="1" applyFill="1" applyBorder="1" applyAlignment="1" applyProtection="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lazard.com/media/2390/lazards-levelized-cost-of-energy-analysis-90.pdf" TargetMode="External"/><Relationship Id="rId2" Type="http://schemas.openxmlformats.org/officeDocument/2006/relationships/hyperlink" Target="http://www.eia.gov/electricity/annual/" TargetMode="External"/><Relationship Id="rId1" Type="http://schemas.openxmlformats.org/officeDocument/2006/relationships/hyperlink" Target="http://www.eia.gov/electricity/annu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tabSelected="1" workbookViewId="0"/>
  </sheetViews>
  <sheetFormatPr defaultRowHeight="15" x14ac:dyDescent="0.25"/>
  <cols>
    <col min="2" max="2" width="63.75" customWidth="1"/>
  </cols>
  <sheetData>
    <row r="1" spans="1:2" x14ac:dyDescent="0.25">
      <c r="A1" s="1" t="s">
        <v>0</v>
      </c>
    </row>
    <row r="3" spans="1:2" ht="14.45" x14ac:dyDescent="0.35">
      <c r="A3" s="1" t="s">
        <v>1</v>
      </c>
      <c r="B3" s="2" t="s">
        <v>52</v>
      </c>
    </row>
    <row r="4" spans="1:2" ht="14.45" x14ac:dyDescent="0.35">
      <c r="B4" t="s">
        <v>2</v>
      </c>
    </row>
    <row r="5" spans="1:2" ht="14.45" x14ac:dyDescent="0.35">
      <c r="B5" s="3">
        <v>2016</v>
      </c>
    </row>
    <row r="6" spans="1:2" ht="14.45" x14ac:dyDescent="0.35">
      <c r="B6" t="s">
        <v>3</v>
      </c>
    </row>
    <row r="7" spans="1:2" ht="14.45" x14ac:dyDescent="0.35">
      <c r="B7" s="4" t="s">
        <v>4</v>
      </c>
    </row>
    <row r="8" spans="1:2" ht="14.45" x14ac:dyDescent="0.35">
      <c r="B8" t="s">
        <v>5</v>
      </c>
    </row>
    <row r="10" spans="1:2" ht="14.45" x14ac:dyDescent="0.35">
      <c r="B10" s="2" t="s">
        <v>51</v>
      </c>
    </row>
    <row r="11" spans="1:2" ht="14.45" x14ac:dyDescent="0.35">
      <c r="B11" t="s">
        <v>2</v>
      </c>
    </row>
    <row r="12" spans="1:2" ht="14.45" x14ac:dyDescent="0.35">
      <c r="B12" s="3">
        <v>2016</v>
      </c>
    </row>
    <row r="13" spans="1:2" ht="14.45" x14ac:dyDescent="0.35">
      <c r="B13" t="s">
        <v>3</v>
      </c>
    </row>
    <row r="14" spans="1:2" ht="14.45" x14ac:dyDescent="0.35">
      <c r="B14" s="4" t="s">
        <v>4</v>
      </c>
    </row>
    <row r="15" spans="1:2" ht="14.45" x14ac:dyDescent="0.35">
      <c r="B15" t="s">
        <v>34</v>
      </c>
    </row>
    <row r="17" spans="1:2" ht="14.45" x14ac:dyDescent="0.35">
      <c r="B17" s="2" t="s">
        <v>53</v>
      </c>
    </row>
    <row r="18" spans="1:2" ht="14.45" x14ac:dyDescent="0.35">
      <c r="B18" t="s">
        <v>44</v>
      </c>
    </row>
    <row r="19" spans="1:2" ht="14.45" x14ac:dyDescent="0.35">
      <c r="B19" s="3">
        <v>2015</v>
      </c>
    </row>
    <row r="20" spans="1:2" ht="14.45" x14ac:dyDescent="0.35">
      <c r="B20" t="s">
        <v>45</v>
      </c>
    </row>
    <row r="21" spans="1:2" ht="29.1" x14ac:dyDescent="0.35">
      <c r="B21" s="13" t="s">
        <v>46</v>
      </c>
    </row>
    <row r="22" spans="1:2" ht="14.45" x14ac:dyDescent="0.35">
      <c r="B22" t="s">
        <v>47</v>
      </c>
    </row>
    <row r="24" spans="1:2" ht="14.45" x14ac:dyDescent="0.35">
      <c r="A24" s="1" t="s">
        <v>42</v>
      </c>
    </row>
    <row r="25" spans="1:2" ht="14.45" x14ac:dyDescent="0.35">
      <c r="A25" s="14" t="s">
        <v>43</v>
      </c>
    </row>
    <row r="26" spans="1:2" ht="14.45" x14ac:dyDescent="0.35">
      <c r="A26" s="14" t="s">
        <v>40</v>
      </c>
    </row>
    <row r="27" spans="1:2" ht="14.45" x14ac:dyDescent="0.35">
      <c r="A27" s="14" t="s">
        <v>41</v>
      </c>
    </row>
    <row r="28" spans="1:2" ht="14.45" x14ac:dyDescent="0.35">
      <c r="A28" s="14"/>
    </row>
    <row r="29" spans="1:2" ht="14.45" x14ac:dyDescent="0.35">
      <c r="A29" s="14" t="s">
        <v>48</v>
      </c>
    </row>
    <row r="30" spans="1:2" ht="14.45" x14ac:dyDescent="0.35">
      <c r="A30" s="14" t="s">
        <v>49</v>
      </c>
    </row>
    <row r="31" spans="1:2" ht="14.45" x14ac:dyDescent="0.35">
      <c r="A31" s="14" t="s">
        <v>50</v>
      </c>
    </row>
    <row r="32" spans="1:2" ht="14.45" x14ac:dyDescent="0.35">
      <c r="A32" s="14"/>
    </row>
  </sheetData>
  <hyperlinks>
    <hyperlink ref="B14" r:id="rId1"/>
    <hyperlink ref="B7" r:id="rId2"/>
    <hyperlink ref="B21"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sqref="A1:E1"/>
    </sheetView>
  </sheetViews>
  <sheetFormatPr defaultColWidth="9.125" defaultRowHeight="15" x14ac:dyDescent="0.25"/>
  <cols>
    <col min="1" max="1" width="17.125" style="5" bestFit="1" customWidth="1"/>
    <col min="2" max="5" width="25.75" style="5" bestFit="1" customWidth="1"/>
    <col min="6" max="16384" width="9.125" style="5"/>
  </cols>
  <sheetData>
    <row r="1" spans="1:5" ht="15.75" x14ac:dyDescent="0.25">
      <c r="A1" s="15" t="s">
        <v>35</v>
      </c>
      <c r="B1" s="15"/>
      <c r="C1" s="15"/>
      <c r="D1" s="15"/>
      <c r="E1" s="15"/>
    </row>
    <row r="2" spans="1:5" ht="15.75" x14ac:dyDescent="0.25">
      <c r="A2" s="15" t="s">
        <v>36</v>
      </c>
      <c r="B2" s="15"/>
      <c r="C2" s="15"/>
      <c r="D2" s="15"/>
      <c r="E2" s="15"/>
    </row>
    <row r="3" spans="1:5" x14ac:dyDescent="0.25">
      <c r="A3" s="6" t="s">
        <v>37</v>
      </c>
      <c r="B3" s="7" t="s">
        <v>9</v>
      </c>
      <c r="C3" s="7" t="s">
        <v>38</v>
      </c>
      <c r="D3" s="7" t="s">
        <v>11</v>
      </c>
      <c r="E3" s="7" t="s">
        <v>12</v>
      </c>
    </row>
    <row r="4" spans="1:5" x14ac:dyDescent="0.25">
      <c r="A4" s="12">
        <v>2004</v>
      </c>
      <c r="B4" s="9">
        <v>10331</v>
      </c>
      <c r="C4" s="9">
        <v>10571</v>
      </c>
      <c r="D4" s="9">
        <v>8647</v>
      </c>
      <c r="E4" s="9">
        <v>10428</v>
      </c>
    </row>
    <row r="5" spans="1:5" x14ac:dyDescent="0.25">
      <c r="A5" s="12">
        <v>2005</v>
      </c>
      <c r="B5" s="9">
        <v>10373</v>
      </c>
      <c r="C5" s="9">
        <v>10631</v>
      </c>
      <c r="D5" s="9">
        <v>8551</v>
      </c>
      <c r="E5" s="9">
        <v>10436</v>
      </c>
    </row>
    <row r="6" spans="1:5" x14ac:dyDescent="0.25">
      <c r="A6" s="12">
        <v>2006</v>
      </c>
      <c r="B6" s="9">
        <v>10351</v>
      </c>
      <c r="C6" s="9">
        <v>10809</v>
      </c>
      <c r="D6" s="9">
        <v>8471</v>
      </c>
      <c r="E6" s="9">
        <v>10435</v>
      </c>
    </row>
    <row r="7" spans="1:5" x14ac:dyDescent="0.25">
      <c r="A7" s="12">
        <v>2007</v>
      </c>
      <c r="B7" s="9">
        <v>10375</v>
      </c>
      <c r="C7" s="9">
        <v>10794</v>
      </c>
      <c r="D7" s="9">
        <v>8403</v>
      </c>
      <c r="E7" s="9">
        <v>10489</v>
      </c>
    </row>
    <row r="8" spans="1:5" x14ac:dyDescent="0.25">
      <c r="A8" s="12">
        <v>2008</v>
      </c>
      <c r="B8" s="9">
        <v>10378</v>
      </c>
      <c r="C8" s="9">
        <v>11015</v>
      </c>
      <c r="D8" s="9">
        <v>8305</v>
      </c>
      <c r="E8" s="9">
        <v>10452</v>
      </c>
    </row>
    <row r="9" spans="1:5" x14ac:dyDescent="0.25">
      <c r="A9" s="12">
        <v>2009</v>
      </c>
      <c r="B9" s="9">
        <v>10414</v>
      </c>
      <c r="C9" s="9">
        <v>10923</v>
      </c>
      <c r="D9" s="9">
        <v>8160</v>
      </c>
      <c r="E9" s="9">
        <v>10459</v>
      </c>
    </row>
    <row r="10" spans="1:5" x14ac:dyDescent="0.25">
      <c r="A10" s="12">
        <v>2010</v>
      </c>
      <c r="B10" s="9">
        <v>10415</v>
      </c>
      <c r="C10" s="9">
        <v>10984</v>
      </c>
      <c r="D10" s="9">
        <v>8185</v>
      </c>
      <c r="E10" s="9">
        <v>10452</v>
      </c>
    </row>
    <row r="11" spans="1:5" x14ac:dyDescent="0.25">
      <c r="A11" s="12">
        <v>2011</v>
      </c>
      <c r="B11" s="9">
        <v>10444</v>
      </c>
      <c r="C11" s="9">
        <v>10829</v>
      </c>
      <c r="D11" s="9">
        <v>8152</v>
      </c>
      <c r="E11" s="9">
        <v>10464</v>
      </c>
    </row>
    <row r="12" spans="1:5" x14ac:dyDescent="0.25">
      <c r="A12" s="12">
        <v>2012</v>
      </c>
      <c r="B12" s="9">
        <v>10498</v>
      </c>
      <c r="C12" s="9">
        <v>10991</v>
      </c>
      <c r="D12" s="9">
        <v>8039</v>
      </c>
      <c r="E12" s="9">
        <v>10479</v>
      </c>
    </row>
    <row r="13" spans="1:5" x14ac:dyDescent="0.25">
      <c r="A13" s="12">
        <v>2013</v>
      </c>
      <c r="B13" s="9">
        <v>10459</v>
      </c>
      <c r="C13" s="9">
        <v>10713</v>
      </c>
      <c r="D13" s="9">
        <v>7948</v>
      </c>
      <c r="E13" s="9">
        <v>10449</v>
      </c>
    </row>
    <row r="14" spans="1:5" x14ac:dyDescent="0.25">
      <c r="A14" s="12">
        <v>2014</v>
      </c>
      <c r="B14" s="9">
        <v>10428</v>
      </c>
      <c r="C14" s="9">
        <v>10814</v>
      </c>
      <c r="D14" s="9">
        <v>7907</v>
      </c>
      <c r="E14" s="9">
        <v>10459</v>
      </c>
    </row>
    <row r="15" spans="1:5" ht="166.5" customHeight="1" x14ac:dyDescent="0.25">
      <c r="A15" s="16" t="s">
        <v>39</v>
      </c>
      <c r="B15" s="16"/>
      <c r="C15" s="16"/>
      <c r="D15" s="16"/>
      <c r="E15" s="16"/>
    </row>
  </sheetData>
  <mergeCells count="3">
    <mergeCell ref="A1:E1"/>
    <mergeCell ref="A2:E2"/>
    <mergeCell ref="A15:E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workbookViewId="0">
      <selection sqref="A1:E1"/>
    </sheetView>
  </sheetViews>
  <sheetFormatPr defaultColWidth="9.125" defaultRowHeight="15" x14ac:dyDescent="0.25"/>
  <cols>
    <col min="1" max="1" width="25.75" style="5" bestFit="1" customWidth="1"/>
    <col min="2" max="5" width="20.5" style="5" bestFit="1" customWidth="1"/>
    <col min="6" max="16384" width="9.125" style="5"/>
  </cols>
  <sheetData>
    <row r="1" spans="1:5" ht="15.75" x14ac:dyDescent="0.25">
      <c r="A1" s="15" t="s">
        <v>6</v>
      </c>
      <c r="B1" s="15"/>
      <c r="C1" s="15"/>
      <c r="D1" s="15"/>
      <c r="E1" s="15"/>
    </row>
    <row r="2" spans="1:5" ht="15.75" x14ac:dyDescent="0.25">
      <c r="A2" s="15" t="s">
        <v>7</v>
      </c>
      <c r="B2" s="15"/>
      <c r="C2" s="15"/>
      <c r="D2" s="15"/>
      <c r="E2" s="15"/>
    </row>
    <row r="3" spans="1:5" x14ac:dyDescent="0.25">
      <c r="A3" s="6" t="s">
        <v>8</v>
      </c>
      <c r="B3" s="7" t="s">
        <v>9</v>
      </c>
      <c r="C3" s="7" t="s">
        <v>10</v>
      </c>
      <c r="D3" s="7" t="s">
        <v>11</v>
      </c>
      <c r="E3" s="7" t="s">
        <v>12</v>
      </c>
    </row>
    <row r="4" spans="1:5" x14ac:dyDescent="0.25">
      <c r="A4" s="17">
        <v>2007</v>
      </c>
      <c r="B4" s="17"/>
      <c r="C4" s="17"/>
      <c r="D4" s="17"/>
      <c r="E4" s="17"/>
    </row>
    <row r="5" spans="1:5" x14ac:dyDescent="0.25">
      <c r="A5" s="8" t="s">
        <v>13</v>
      </c>
      <c r="B5" s="9">
        <v>10158</v>
      </c>
      <c r="C5" s="9">
        <v>10398</v>
      </c>
      <c r="D5" s="9">
        <v>10440</v>
      </c>
      <c r="E5" s="9">
        <v>10489</v>
      </c>
    </row>
    <row r="6" spans="1:5" x14ac:dyDescent="0.25">
      <c r="A6" s="8" t="s">
        <v>14</v>
      </c>
      <c r="B6" s="9" t="s">
        <v>15</v>
      </c>
      <c r="C6" s="9">
        <v>13217</v>
      </c>
      <c r="D6" s="9">
        <v>11632</v>
      </c>
      <c r="E6" s="9" t="s">
        <v>15</v>
      </c>
    </row>
    <row r="7" spans="1:5" x14ac:dyDescent="0.25">
      <c r="A7" s="8" t="s">
        <v>16</v>
      </c>
      <c r="B7" s="9" t="s">
        <v>15</v>
      </c>
      <c r="C7" s="9">
        <v>10447</v>
      </c>
      <c r="D7" s="9">
        <v>10175</v>
      </c>
      <c r="E7" s="9" t="s">
        <v>15</v>
      </c>
    </row>
    <row r="8" spans="1:5" x14ac:dyDescent="0.25">
      <c r="A8" s="8" t="s">
        <v>17</v>
      </c>
      <c r="B8" s="9" t="s">
        <v>18</v>
      </c>
      <c r="C8" s="9">
        <v>10970</v>
      </c>
      <c r="D8" s="9">
        <v>7577</v>
      </c>
      <c r="E8" s="9" t="s">
        <v>15</v>
      </c>
    </row>
    <row r="9" spans="1:5" x14ac:dyDescent="0.25">
      <c r="A9" s="17">
        <v>2008</v>
      </c>
      <c r="B9" s="17"/>
      <c r="C9" s="17"/>
      <c r="D9" s="17"/>
      <c r="E9" s="17"/>
    </row>
    <row r="10" spans="1:5" x14ac:dyDescent="0.25">
      <c r="A10" s="8" t="s">
        <v>13</v>
      </c>
      <c r="B10" s="9">
        <v>10138</v>
      </c>
      <c r="C10" s="9">
        <v>10356</v>
      </c>
      <c r="D10" s="9">
        <v>10377</v>
      </c>
      <c r="E10" s="9">
        <v>10452</v>
      </c>
    </row>
    <row r="11" spans="1:5" x14ac:dyDescent="0.25">
      <c r="A11" s="8" t="s">
        <v>14</v>
      </c>
      <c r="B11" s="9" t="s">
        <v>15</v>
      </c>
      <c r="C11" s="9">
        <v>13311</v>
      </c>
      <c r="D11" s="9">
        <v>11576</v>
      </c>
      <c r="E11" s="9" t="s">
        <v>15</v>
      </c>
    </row>
    <row r="12" spans="1:5" x14ac:dyDescent="0.25">
      <c r="A12" s="8" t="s">
        <v>16</v>
      </c>
      <c r="B12" s="9" t="s">
        <v>15</v>
      </c>
      <c r="C12" s="9">
        <v>10427</v>
      </c>
      <c r="D12" s="9">
        <v>9975</v>
      </c>
      <c r="E12" s="9" t="s">
        <v>15</v>
      </c>
    </row>
    <row r="13" spans="1:5" x14ac:dyDescent="0.25">
      <c r="A13" s="8" t="s">
        <v>17</v>
      </c>
      <c r="B13" s="9" t="s">
        <v>18</v>
      </c>
      <c r="C13" s="9">
        <v>10985</v>
      </c>
      <c r="D13" s="9">
        <v>7642</v>
      </c>
      <c r="E13" s="9" t="s">
        <v>15</v>
      </c>
    </row>
    <row r="14" spans="1:5" x14ac:dyDescent="0.25">
      <c r="A14" s="17">
        <v>2009</v>
      </c>
      <c r="B14" s="17"/>
      <c r="C14" s="17"/>
      <c r="D14" s="17"/>
      <c r="E14" s="17"/>
    </row>
    <row r="15" spans="1:5" x14ac:dyDescent="0.25">
      <c r="A15" s="8" t="s">
        <v>13</v>
      </c>
      <c r="B15" s="9">
        <v>10150</v>
      </c>
      <c r="C15" s="9">
        <v>10349</v>
      </c>
      <c r="D15" s="9">
        <v>10427</v>
      </c>
      <c r="E15" s="9">
        <v>10459</v>
      </c>
    </row>
    <row r="16" spans="1:5" x14ac:dyDescent="0.25">
      <c r="A16" s="8" t="s">
        <v>14</v>
      </c>
      <c r="B16" s="9" t="s">
        <v>15</v>
      </c>
      <c r="C16" s="9">
        <v>13326</v>
      </c>
      <c r="D16" s="9">
        <v>11560</v>
      </c>
      <c r="E16" s="9" t="s">
        <v>15</v>
      </c>
    </row>
    <row r="17" spans="1:5" x14ac:dyDescent="0.25">
      <c r="A17" s="8" t="s">
        <v>16</v>
      </c>
      <c r="B17" s="9" t="s">
        <v>15</v>
      </c>
      <c r="C17" s="9">
        <v>10428</v>
      </c>
      <c r="D17" s="9">
        <v>9958</v>
      </c>
      <c r="E17" s="9" t="s">
        <v>15</v>
      </c>
    </row>
    <row r="18" spans="1:5" x14ac:dyDescent="0.25">
      <c r="A18" s="8" t="s">
        <v>17</v>
      </c>
      <c r="B18" s="9" t="s">
        <v>18</v>
      </c>
      <c r="C18" s="9">
        <v>10715</v>
      </c>
      <c r="D18" s="9">
        <v>7605</v>
      </c>
      <c r="E18" s="9" t="s">
        <v>15</v>
      </c>
    </row>
    <row r="19" spans="1:5" x14ac:dyDescent="0.25">
      <c r="A19" s="17">
        <v>2010</v>
      </c>
      <c r="B19" s="17"/>
      <c r="C19" s="17"/>
      <c r="D19" s="17"/>
      <c r="E19" s="17"/>
    </row>
    <row r="20" spans="1:5" x14ac:dyDescent="0.25">
      <c r="A20" s="8" t="s">
        <v>13</v>
      </c>
      <c r="B20" s="9">
        <v>10142</v>
      </c>
      <c r="C20" s="9">
        <v>10249</v>
      </c>
      <c r="D20" s="9">
        <v>10416</v>
      </c>
      <c r="E20" s="9">
        <v>10452</v>
      </c>
    </row>
    <row r="21" spans="1:5" x14ac:dyDescent="0.25">
      <c r="A21" s="8" t="s">
        <v>14</v>
      </c>
      <c r="B21" s="9" t="s">
        <v>15</v>
      </c>
      <c r="C21" s="9">
        <v>13386</v>
      </c>
      <c r="D21" s="9">
        <v>11590</v>
      </c>
      <c r="E21" s="9" t="s">
        <v>15</v>
      </c>
    </row>
    <row r="22" spans="1:5" x14ac:dyDescent="0.25">
      <c r="A22" s="8" t="s">
        <v>16</v>
      </c>
      <c r="B22" s="9" t="s">
        <v>15</v>
      </c>
      <c r="C22" s="9">
        <v>10429</v>
      </c>
      <c r="D22" s="9">
        <v>9917</v>
      </c>
      <c r="E22" s="9" t="s">
        <v>15</v>
      </c>
    </row>
    <row r="23" spans="1:5" x14ac:dyDescent="0.25">
      <c r="A23" s="8" t="s">
        <v>17</v>
      </c>
      <c r="B23" s="9" t="s">
        <v>18</v>
      </c>
      <c r="C23" s="9">
        <v>10474</v>
      </c>
      <c r="D23" s="9">
        <v>7619</v>
      </c>
      <c r="E23" s="9" t="s">
        <v>15</v>
      </c>
    </row>
    <row r="24" spans="1:5" x14ac:dyDescent="0.25">
      <c r="A24" s="17">
        <v>2011</v>
      </c>
      <c r="B24" s="17"/>
      <c r="C24" s="17"/>
      <c r="D24" s="17"/>
      <c r="E24" s="17"/>
    </row>
    <row r="25" spans="1:5" x14ac:dyDescent="0.25">
      <c r="A25" s="8" t="s">
        <v>13</v>
      </c>
      <c r="B25" s="9">
        <v>10128</v>
      </c>
      <c r="C25" s="9">
        <v>10414</v>
      </c>
      <c r="D25" s="9">
        <v>10414</v>
      </c>
      <c r="E25" s="9">
        <v>10464</v>
      </c>
    </row>
    <row r="26" spans="1:5" x14ac:dyDescent="0.25">
      <c r="A26" s="8" t="s">
        <v>14</v>
      </c>
      <c r="B26" s="9" t="s">
        <v>15</v>
      </c>
      <c r="C26" s="9">
        <v>13637</v>
      </c>
      <c r="D26" s="9">
        <v>11569</v>
      </c>
      <c r="E26" s="9" t="s">
        <v>15</v>
      </c>
    </row>
    <row r="27" spans="1:5" x14ac:dyDescent="0.25">
      <c r="A27" s="8" t="s">
        <v>16</v>
      </c>
      <c r="B27" s="9" t="s">
        <v>15</v>
      </c>
      <c r="C27" s="9">
        <v>10428</v>
      </c>
      <c r="D27" s="9">
        <v>9923</v>
      </c>
      <c r="E27" s="9" t="s">
        <v>15</v>
      </c>
    </row>
    <row r="28" spans="1:5" x14ac:dyDescent="0.25">
      <c r="A28" s="8" t="s">
        <v>17</v>
      </c>
      <c r="B28" s="9" t="s">
        <v>18</v>
      </c>
      <c r="C28" s="9">
        <v>10650</v>
      </c>
      <c r="D28" s="9">
        <v>7603</v>
      </c>
      <c r="E28" s="9" t="s">
        <v>15</v>
      </c>
    </row>
    <row r="29" spans="1:5" x14ac:dyDescent="0.25">
      <c r="A29" s="17">
        <v>2012</v>
      </c>
      <c r="B29" s="17"/>
      <c r="C29" s="17"/>
      <c r="D29" s="17"/>
      <c r="E29" s="17"/>
    </row>
    <row r="30" spans="1:5" x14ac:dyDescent="0.25">
      <c r="A30" s="8" t="s">
        <v>13</v>
      </c>
      <c r="B30" s="9">
        <v>10107</v>
      </c>
      <c r="C30" s="9">
        <v>10359</v>
      </c>
      <c r="D30" s="9">
        <v>10385</v>
      </c>
      <c r="E30" s="9">
        <v>10479</v>
      </c>
    </row>
    <row r="31" spans="1:5" x14ac:dyDescent="0.25">
      <c r="A31" s="8" t="s">
        <v>14</v>
      </c>
      <c r="B31" s="9" t="s">
        <v>15</v>
      </c>
      <c r="C31" s="9">
        <v>13622</v>
      </c>
      <c r="D31" s="9">
        <v>11499</v>
      </c>
      <c r="E31" s="9" t="s">
        <v>15</v>
      </c>
    </row>
    <row r="32" spans="1:5" x14ac:dyDescent="0.25">
      <c r="A32" s="8" t="s">
        <v>16</v>
      </c>
      <c r="B32" s="9" t="s">
        <v>15</v>
      </c>
      <c r="C32" s="9">
        <v>10416</v>
      </c>
      <c r="D32" s="9">
        <v>9991</v>
      </c>
      <c r="E32" s="9" t="s">
        <v>15</v>
      </c>
    </row>
    <row r="33" spans="1:5" x14ac:dyDescent="0.25">
      <c r="A33" s="8" t="s">
        <v>17</v>
      </c>
      <c r="B33" s="9" t="s">
        <v>18</v>
      </c>
      <c r="C33" s="9">
        <v>10195</v>
      </c>
      <c r="D33" s="9">
        <v>7615</v>
      </c>
      <c r="E33" s="9" t="s">
        <v>15</v>
      </c>
    </row>
    <row r="34" spans="1:5" x14ac:dyDescent="0.25">
      <c r="A34" s="17">
        <v>2013</v>
      </c>
      <c r="B34" s="17"/>
      <c r="C34" s="17"/>
      <c r="D34" s="17"/>
      <c r="E34" s="17"/>
    </row>
    <row r="35" spans="1:5" x14ac:dyDescent="0.25">
      <c r="A35" s="8" t="s">
        <v>13</v>
      </c>
      <c r="B35" s="9">
        <v>10089</v>
      </c>
      <c r="C35" s="9">
        <v>10334</v>
      </c>
      <c r="D35" s="9">
        <v>10354</v>
      </c>
      <c r="E35" s="9">
        <v>10449</v>
      </c>
    </row>
    <row r="36" spans="1:5" x14ac:dyDescent="0.25">
      <c r="A36" s="8" t="s">
        <v>14</v>
      </c>
      <c r="B36" s="9" t="s">
        <v>15</v>
      </c>
      <c r="C36" s="9">
        <v>13555</v>
      </c>
      <c r="D36" s="9">
        <v>11371</v>
      </c>
      <c r="E36" s="9" t="s">
        <v>15</v>
      </c>
    </row>
    <row r="37" spans="1:5" x14ac:dyDescent="0.25">
      <c r="A37" s="8" t="s">
        <v>16</v>
      </c>
      <c r="B37" s="9" t="s">
        <v>15</v>
      </c>
      <c r="C37" s="9">
        <v>10401</v>
      </c>
      <c r="D37" s="9">
        <v>9573</v>
      </c>
      <c r="E37" s="9" t="s">
        <v>15</v>
      </c>
    </row>
    <row r="38" spans="1:5" x14ac:dyDescent="0.25">
      <c r="A38" s="8" t="s">
        <v>17</v>
      </c>
      <c r="B38" s="9" t="s">
        <v>18</v>
      </c>
      <c r="C38" s="9">
        <v>9937</v>
      </c>
      <c r="D38" s="9">
        <v>7667</v>
      </c>
      <c r="E38" s="9" t="s">
        <v>15</v>
      </c>
    </row>
    <row r="39" spans="1:5" x14ac:dyDescent="0.25">
      <c r="A39" s="17">
        <v>2014</v>
      </c>
      <c r="B39" s="17"/>
      <c r="C39" s="17"/>
      <c r="D39" s="17"/>
      <c r="E39" s="17"/>
    </row>
    <row r="40" spans="1:5" x14ac:dyDescent="0.25">
      <c r="A40" s="8" t="s">
        <v>13</v>
      </c>
      <c r="B40" s="9">
        <v>10080</v>
      </c>
      <c r="C40" s="9">
        <v>10156</v>
      </c>
      <c r="D40" s="9">
        <v>10408</v>
      </c>
      <c r="E40" s="9">
        <v>10459</v>
      </c>
    </row>
    <row r="41" spans="1:5" x14ac:dyDescent="0.25">
      <c r="A41" s="8" t="s">
        <v>14</v>
      </c>
      <c r="B41" s="9" t="s">
        <v>15</v>
      </c>
      <c r="C41" s="9">
        <v>13457</v>
      </c>
      <c r="D41" s="9">
        <v>11378</v>
      </c>
      <c r="E41" s="9" t="s">
        <v>15</v>
      </c>
    </row>
    <row r="42" spans="1:5" x14ac:dyDescent="0.25">
      <c r="A42" s="8" t="s">
        <v>16</v>
      </c>
      <c r="B42" s="9" t="s">
        <v>15</v>
      </c>
      <c r="C42" s="9">
        <v>10403</v>
      </c>
      <c r="D42" s="9">
        <v>9375</v>
      </c>
      <c r="E42" s="9" t="s">
        <v>15</v>
      </c>
    </row>
    <row r="43" spans="1:5" x14ac:dyDescent="0.25">
      <c r="A43" s="8" t="s">
        <v>17</v>
      </c>
      <c r="B43" s="9" t="s">
        <v>18</v>
      </c>
      <c r="C43" s="9">
        <v>9924</v>
      </c>
      <c r="D43" s="9">
        <v>7658</v>
      </c>
      <c r="E43" s="9" t="s">
        <v>15</v>
      </c>
    </row>
    <row r="44" spans="1:5" x14ac:dyDescent="0.25">
      <c r="A44" s="16" t="s">
        <v>19</v>
      </c>
      <c r="B44" s="16"/>
      <c r="C44" s="16"/>
      <c r="D44" s="16"/>
      <c r="E44" s="16"/>
    </row>
  </sheetData>
  <mergeCells count="11">
    <mergeCell ref="A19:E19"/>
    <mergeCell ref="A1:E1"/>
    <mergeCell ref="A2:E2"/>
    <mergeCell ref="A4:E4"/>
    <mergeCell ref="A9:E9"/>
    <mergeCell ref="A14:E14"/>
    <mergeCell ref="A24:E24"/>
    <mergeCell ref="A29:E29"/>
    <mergeCell ref="A34:E34"/>
    <mergeCell ref="A39:E39"/>
    <mergeCell ref="A44:E4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D12"/>
  <sheetViews>
    <sheetView workbookViewId="0"/>
  </sheetViews>
  <sheetFormatPr defaultRowHeight="15" x14ac:dyDescent="0.25"/>
  <cols>
    <col min="1" max="1" width="20.5" customWidth="1"/>
    <col min="2" max="2" width="12" bestFit="1" customWidth="1"/>
    <col min="3" max="3" width="24.125" customWidth="1"/>
    <col min="4" max="4" width="11" bestFit="1" customWidth="1"/>
  </cols>
  <sheetData>
    <row r="1" spans="1:4" ht="30" x14ac:dyDescent="0.25">
      <c r="B1" t="s">
        <v>20</v>
      </c>
      <c r="C1" s="10" t="s">
        <v>21</v>
      </c>
      <c r="D1" t="s">
        <v>22</v>
      </c>
    </row>
    <row r="2" spans="1:4" x14ac:dyDescent="0.25">
      <c r="A2" t="s">
        <v>23</v>
      </c>
      <c r="B2" s="11">
        <f>'Table 8.1'!B14*1000</f>
        <v>10428000</v>
      </c>
      <c r="C2" s="11">
        <v>0</v>
      </c>
      <c r="D2">
        <f>AVERAGE(8750,12000)*10^3</f>
        <v>10375000</v>
      </c>
    </row>
    <row r="3" spans="1:4" x14ac:dyDescent="0.25">
      <c r="A3" t="s">
        <v>24</v>
      </c>
      <c r="B3" s="11">
        <f>'Table 8.2'!D43*1000</f>
        <v>7658000</v>
      </c>
      <c r="C3" s="11">
        <v>0</v>
      </c>
      <c r="D3">
        <f>AVERAGE(6700,6900)*10^3</f>
        <v>6800000</v>
      </c>
    </row>
    <row r="4" spans="1:4" x14ac:dyDescent="0.25">
      <c r="A4" t="s">
        <v>25</v>
      </c>
      <c r="B4" s="11">
        <f>'Table 8.1'!E14*1000</f>
        <v>10459000</v>
      </c>
      <c r="C4" s="11">
        <v>0</v>
      </c>
      <c r="D4">
        <f>10450*10^3</f>
        <v>10450000</v>
      </c>
    </row>
    <row r="5" spans="1:4" x14ac:dyDescent="0.25">
      <c r="A5" t="s">
        <v>26</v>
      </c>
      <c r="B5">
        <v>0</v>
      </c>
      <c r="C5" s="11">
        <v>0</v>
      </c>
      <c r="D5">
        <v>0</v>
      </c>
    </row>
    <row r="6" spans="1:4" x14ac:dyDescent="0.25">
      <c r="A6" t="s">
        <v>27</v>
      </c>
      <c r="B6">
        <v>0</v>
      </c>
      <c r="C6" s="11">
        <v>0</v>
      </c>
      <c r="D6">
        <v>0</v>
      </c>
    </row>
    <row r="7" spans="1:4" x14ac:dyDescent="0.25">
      <c r="A7" t="s">
        <v>28</v>
      </c>
      <c r="B7">
        <v>0</v>
      </c>
      <c r="C7" s="11">
        <v>0</v>
      </c>
      <c r="D7">
        <v>0</v>
      </c>
    </row>
    <row r="8" spans="1:4" x14ac:dyDescent="0.25">
      <c r="A8" t="s">
        <v>29</v>
      </c>
      <c r="B8">
        <v>0</v>
      </c>
      <c r="C8" s="11">
        <v>0</v>
      </c>
      <c r="D8">
        <v>0</v>
      </c>
    </row>
    <row r="9" spans="1:4" x14ac:dyDescent="0.25">
      <c r="A9" t="s">
        <v>30</v>
      </c>
      <c r="B9" s="11">
        <f>D9</f>
        <v>14500000</v>
      </c>
      <c r="C9" s="11">
        <v>0</v>
      </c>
      <c r="D9">
        <f>14500*10^3</f>
        <v>14500000</v>
      </c>
    </row>
    <row r="10" spans="1:4" x14ac:dyDescent="0.25">
      <c r="A10" t="s">
        <v>31</v>
      </c>
      <c r="B10">
        <v>0</v>
      </c>
      <c r="C10" s="11">
        <v>0</v>
      </c>
      <c r="D10">
        <v>0</v>
      </c>
    </row>
    <row r="11" spans="1:4" x14ac:dyDescent="0.25">
      <c r="A11" t="s">
        <v>32</v>
      </c>
      <c r="B11" s="11">
        <f>'Table 8.1'!C14*1000</f>
        <v>10814000</v>
      </c>
      <c r="C11" s="11">
        <v>0</v>
      </c>
      <c r="D11">
        <f>10000*10^3</f>
        <v>10000000</v>
      </c>
    </row>
    <row r="12" spans="1:4" x14ac:dyDescent="0.25">
      <c r="A12" t="s">
        <v>33</v>
      </c>
      <c r="B12" s="11">
        <f>AVERAGE('Table 8.2'!D40:D42)*1000</f>
        <v>10387000</v>
      </c>
      <c r="C12" s="11">
        <v>0</v>
      </c>
      <c r="D12">
        <f>AVERAGE(10300,9000)*10^3</f>
        <v>9650000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Table 8.1</vt:lpstr>
      <vt:lpstr>Table 8.2</vt:lpstr>
      <vt:lpstr>BHRbEF</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dc:creator>
  <cp:lastModifiedBy>Jeffrey Rissman</cp:lastModifiedBy>
  <dcterms:created xsi:type="dcterms:W3CDTF">2016-02-26T23:55:43Z</dcterms:created>
  <dcterms:modified xsi:type="dcterms:W3CDTF">2016-10-21T00:49:27Z</dcterms:modified>
</cp:coreProperties>
</file>