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2995" windowHeight="11580"/>
  </bookViews>
  <sheets>
    <sheet name="About" sheetId="1" r:id="rId1"/>
    <sheet name="Generation" sheetId="4" r:id="rId2"/>
    <sheet name="Peak Load" sheetId="5" r:id="rId3"/>
    <sheet name="System Load Factor by Year" sheetId="6" r:id="rId4"/>
    <sheet name="SLF" sheetId="2" r:id="rId5"/>
  </sheets>
  <calcPr calcId="145621"/>
</workbook>
</file>

<file path=xl/calcChain.xml><?xml version="1.0" encoding="utf-8"?>
<calcChain xmlns="http://schemas.openxmlformats.org/spreadsheetml/2006/main">
  <c r="B2" i="2" l="1"/>
  <c r="C11" i="6"/>
  <c r="D11" i="6" s="1"/>
  <c r="B11" i="6"/>
  <c r="B2" i="6" l="1"/>
  <c r="D2" i="6" s="1"/>
  <c r="C2" i="6"/>
  <c r="B3" i="6"/>
  <c r="D3" i="6" s="1"/>
  <c r="C3" i="6"/>
  <c r="B4" i="6"/>
  <c r="C4" i="6"/>
  <c r="D4" i="6"/>
  <c r="B5" i="6"/>
  <c r="D5" i="6" s="1"/>
  <c r="C5" i="6"/>
  <c r="B6" i="6"/>
  <c r="D6" i="6" s="1"/>
  <c r="C6" i="6"/>
  <c r="B7" i="6"/>
  <c r="C7" i="6"/>
  <c r="D7" i="6"/>
  <c r="B8" i="6"/>
  <c r="C8" i="6"/>
  <c r="D8" i="6"/>
  <c r="B9" i="6"/>
  <c r="D9" i="6" s="1"/>
  <c r="C9" i="6"/>
  <c r="B10" i="6"/>
  <c r="D10" i="6" s="1"/>
  <c r="C10" i="6"/>
</calcChain>
</file>

<file path=xl/sharedStrings.xml><?xml version="1.0" encoding="utf-8"?>
<sst xmlns="http://schemas.openxmlformats.org/spreadsheetml/2006/main" count="208" uniqueCount="65">
  <si>
    <t>SLF System Load Factor</t>
  </si>
  <si>
    <t>Sources:</t>
  </si>
  <si>
    <t>Generation</t>
  </si>
  <si>
    <t>Energy Information Administration</t>
  </si>
  <si>
    <t>Electricity Data Browser, Net Generation for All Sectors</t>
  </si>
  <si>
    <t>https://www.eia.gov/electricity/data/browser/#/topic/0?agg=2,0,1&amp;fuel=g&amp;geo=g&amp;sec=g&amp;freq=A&amp;start=2001&amp;end=2015&amp;ctype=linechart&amp;ltype=pin&amp;rtype=s&amp;maptype=0&amp;rse=0&amp;pin=</t>
  </si>
  <si>
    <t>Peak Load</t>
  </si>
  <si>
    <t>Electricity Data</t>
  </si>
  <si>
    <t>https://www.eia.gov/electricity/annual/xls/epa_08_06_a.xlsx</t>
  </si>
  <si>
    <t>ELEC.GEN.ALL-US-99.A</t>
  </si>
  <si>
    <t>thousand megawatthours</t>
  </si>
  <si>
    <t>United States : all fuels (utility-scale)</t>
  </si>
  <si>
    <t>ELEC.GEN..A</t>
  </si>
  <si>
    <t>United States</t>
  </si>
  <si>
    <t>Net generation for all sectors</t>
  </si>
  <si>
    <t>source key</t>
  </si>
  <si>
    <t>units</t>
  </si>
  <si>
    <t>description</t>
  </si>
  <si>
    <t>Source: U.S. Energy Information Administration</t>
  </si>
  <si>
    <t>Thu Mar 03 2016 15:56:22 GMT-0800 (Pacific Standard Time)</t>
  </si>
  <si>
    <t>Notes:
NERC region and reliability assessment area maps are provided on EIA's Electricity Reliability web page: http://www.eia.gov/cneaf/electricity/page/eia411/eia411.html
Peak load represents an hour of a day during the associated peak period.
The Summer peak period begins on June 1 and extends through September 30.
The Winter peak period begins October 1 and extends through May 31.
Historically the MRO, RFC, SERC, and SPP regional boundaries were altered as utilities changed reliability organizations. The historical data series for these regions have not been adjusted. Instead, the Balance of Eastern Region category was introduced to provide a consistent trend of the Eastern interconnection.
ECAR, MAAC, and MAIN dissolved at the end of 2005. Many of the former utility members joined RFC. Reliability First Corporation (RFC) came into existence on January 1, 2006. RFC submitted a consolidated filing covering the historical NERC regions of ECAR, MAAC, and MAIN.
N/A - Not Available
Source: U.S. Energy Information Administration, Form EIA-411, "Coordinated Bulk Power Supply and Demand Program Report."</t>
  </si>
  <si>
    <t>--</t>
  </si>
  <si>
    <t>2013 / 2014</t>
  </si>
  <si>
    <t>2012 / 2013</t>
  </si>
  <si>
    <t>2011 / 2012</t>
  </si>
  <si>
    <t>2010 / 2011</t>
  </si>
  <si>
    <t>2009 / 2010</t>
  </si>
  <si>
    <t>2008 / 2009</t>
  </si>
  <si>
    <t>2007 / 2008</t>
  </si>
  <si>
    <t>2006 / 2007</t>
  </si>
  <si>
    <t>2005 / 2006</t>
  </si>
  <si>
    <t>2004 / 2005</t>
  </si>
  <si>
    <t>2003 / 2004</t>
  </si>
  <si>
    <t>Contiguous U.S.</t>
  </si>
  <si>
    <t>WECC</t>
  </si>
  <si>
    <t>TRE</t>
  </si>
  <si>
    <t>SPP</t>
  </si>
  <si>
    <t>SERC</t>
  </si>
  <si>
    <t>RFC</t>
  </si>
  <si>
    <t>PJM</t>
  </si>
  <si>
    <t>MRO</t>
  </si>
  <si>
    <t>MISO</t>
  </si>
  <si>
    <t>MAPP</t>
  </si>
  <si>
    <t>MAIN</t>
  </si>
  <si>
    <t>MAAC</t>
  </si>
  <si>
    <t>ECAR</t>
  </si>
  <si>
    <t>Balance of Eastern Region</t>
  </si>
  <si>
    <t>NPCC</t>
  </si>
  <si>
    <t>FRCC</t>
  </si>
  <si>
    <t>Period</t>
  </si>
  <si>
    <t>All Interconnections</t>
  </si>
  <si>
    <t>Western Interconnection</t>
  </si>
  <si>
    <t>ERCOT</t>
  </si>
  <si>
    <t>Eastern Interconnection</t>
  </si>
  <si>
    <t/>
  </si>
  <si>
    <t>Winter Peak Load (Megawatts)</t>
  </si>
  <si>
    <t xml:space="preserve"> </t>
  </si>
  <si>
    <t>Summer Peak Load (Megawatts)</t>
  </si>
  <si>
    <t>2003 - 2013, Actual</t>
  </si>
  <si>
    <t>Table 8.6.A. Noncoincident Peak Load by North American Electric Reliability Corporation Assessment Area,</t>
  </si>
  <si>
    <t>System Load Factor</t>
  </si>
  <si>
    <t>Peak MW</t>
  </si>
  <si>
    <t>Average MW</t>
  </si>
  <si>
    <t>Ratio</t>
  </si>
  <si>
    <t>Noncoincident peak load, 2003-2013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</si>
</sst>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name val="Tahoma"/>
      <family val="2"/>
    </font>
    <font>
      <b/>
      <sz val="10"/>
      <name val="Arial"/>
      <family val="2"/>
    </font>
    <font>
      <sz val="10"/>
      <name val="Arial"/>
      <family val="2"/>
    </font>
    <font>
      <sz val="10"/>
      <color indexed="8"/>
      <name val="Arial"/>
      <family val="2"/>
    </font>
    <font>
      <b/>
      <sz val="10"/>
      <color indexed="8"/>
      <name val="Arial"/>
      <family val="2"/>
    </font>
    <font>
      <b/>
      <sz val="12"/>
      <color indexed="3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CFEAF7"/>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7">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0" borderId="0" xfId="0" applyFont="1"/>
    <xf numFmtId="3" fontId="3" fillId="0" borderId="1" xfId="0" applyNumberFormat="1" applyFont="1" applyFill="1" applyBorder="1" applyAlignment="1" applyProtection="1">
      <alignment horizontal="right" wrapText="1"/>
    </xf>
    <xf numFmtId="3" fontId="4" fillId="0"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center" wrapText="1"/>
    </xf>
    <xf numFmtId="3" fontId="3" fillId="4" borderId="1" xfId="0" applyNumberFormat="1" applyFont="1" applyFill="1" applyBorder="1" applyAlignment="1" applyProtection="1">
      <alignment horizontal="right" wrapText="1"/>
    </xf>
    <xf numFmtId="3" fontId="4" fillId="4" borderId="1" xfId="0" applyNumberFormat="1" applyFont="1" applyFill="1" applyBorder="1" applyAlignment="1" applyProtection="1">
      <alignment horizontal="right" wrapText="1"/>
    </xf>
    <xf numFmtId="0" fontId="6" fillId="4" borderId="1" xfId="0" applyNumberFormat="1" applyFont="1" applyFill="1" applyBorder="1" applyAlignment="1" applyProtection="1">
      <alignment horizontal="center" wrapText="1"/>
    </xf>
    <xf numFmtId="164" fontId="0" fillId="0" borderId="0" xfId="0" applyNumberFormat="1"/>
    <xf numFmtId="0" fontId="6" fillId="4" borderId="4" xfId="0" applyNumberFormat="1" applyFont="1" applyFill="1" applyBorder="1" applyAlignment="1" applyProtection="1">
      <alignment horizontal="center" wrapText="1"/>
    </xf>
    <xf numFmtId="0" fontId="6" fillId="4" borderId="3" xfId="0" applyNumberFormat="1" applyFont="1" applyFill="1" applyBorder="1" applyAlignment="1" applyProtection="1">
      <alignment horizontal="center" wrapText="1"/>
    </xf>
    <xf numFmtId="0" fontId="6" fillId="4" borderId="2" xfId="0" applyNumberFormat="1" applyFont="1" applyFill="1" applyBorder="1" applyAlignment="1" applyProtection="1">
      <alignment horizontal="center" wrapText="1"/>
    </xf>
    <xf numFmtId="0" fontId="2" fillId="3" borderId="0" xfId="0" applyNumberFormat="1" applyFont="1" applyFill="1" applyBorder="1" applyAlignment="1" applyProtection="1">
      <alignment horizontal="left" wrapText="1"/>
    </xf>
    <xf numFmtId="0" fontId="7" fillId="3"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heetViews>
  <sheetFormatPr defaultRowHeight="15" x14ac:dyDescent="0.25"/>
  <cols>
    <col min="2" max="2" width="63.625" customWidth="1"/>
  </cols>
  <sheetData>
    <row r="1" spans="1:2" x14ac:dyDescent="0.25">
      <c r="A1" s="1" t="s">
        <v>0</v>
      </c>
    </row>
    <row r="3" spans="1:2" x14ac:dyDescent="0.25">
      <c r="A3" s="1" t="s">
        <v>1</v>
      </c>
      <c r="B3" s="2" t="s">
        <v>2</v>
      </c>
    </row>
    <row r="4" spans="1:2" x14ac:dyDescent="0.25">
      <c r="B4" s="3" t="s">
        <v>3</v>
      </c>
    </row>
    <row r="5" spans="1:2" x14ac:dyDescent="0.25">
      <c r="B5" s="3">
        <v>2016</v>
      </c>
    </row>
    <row r="6" spans="1:2" x14ac:dyDescent="0.25">
      <c r="B6" t="s">
        <v>4</v>
      </c>
    </row>
    <row r="7" spans="1:2" x14ac:dyDescent="0.25">
      <c r="B7" t="s">
        <v>5</v>
      </c>
    </row>
    <row r="9" spans="1:2" x14ac:dyDescent="0.25">
      <c r="B9" s="2" t="s">
        <v>6</v>
      </c>
    </row>
    <row r="10" spans="1:2" x14ac:dyDescent="0.25">
      <c r="B10" t="s">
        <v>3</v>
      </c>
    </row>
    <row r="11" spans="1:2" x14ac:dyDescent="0.25">
      <c r="B11" s="3">
        <v>2016</v>
      </c>
    </row>
    <row r="12" spans="1:2" x14ac:dyDescent="0.25">
      <c r="B12" t="s">
        <v>7</v>
      </c>
    </row>
    <row r="13" spans="1:2" x14ac:dyDescent="0.25">
      <c r="B13" t="s">
        <v>64</v>
      </c>
    </row>
    <row r="14" spans="1:2" x14ac:dyDescent="0.25">
      <c r="B14" s="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heetViews>
  <sheetFormatPr defaultRowHeight="15" x14ac:dyDescent="0.25"/>
  <cols>
    <col min="1" max="1" width="35.875" customWidth="1"/>
    <col min="2" max="2" width="27" customWidth="1"/>
    <col min="3" max="3" width="23.125" customWidth="1"/>
  </cols>
  <sheetData>
    <row r="1" spans="1:18" x14ac:dyDescent="0.25">
      <c r="A1" s="1" t="s">
        <v>14</v>
      </c>
    </row>
    <row r="2" spans="1:18" x14ac:dyDescent="0.25">
      <c r="A2" t="s">
        <v>5</v>
      </c>
    </row>
    <row r="3" spans="1:18" x14ac:dyDescent="0.25">
      <c r="A3" t="s">
        <v>19</v>
      </c>
    </row>
    <row r="4" spans="1:18" x14ac:dyDescent="0.25">
      <c r="A4" t="s">
        <v>18</v>
      </c>
    </row>
    <row r="5" spans="1:18" x14ac:dyDescent="0.25">
      <c r="A5" t="s">
        <v>17</v>
      </c>
      <c r="B5" t="s">
        <v>16</v>
      </c>
      <c r="C5" t="s">
        <v>15</v>
      </c>
      <c r="D5">
        <v>2001</v>
      </c>
      <c r="E5">
        <v>2002</v>
      </c>
      <c r="F5">
        <v>2003</v>
      </c>
      <c r="G5">
        <v>2004</v>
      </c>
      <c r="H5">
        <v>2005</v>
      </c>
      <c r="I5">
        <v>2006</v>
      </c>
      <c r="J5">
        <v>2007</v>
      </c>
      <c r="K5">
        <v>2008</v>
      </c>
      <c r="L5">
        <v>2009</v>
      </c>
      <c r="M5">
        <v>2010</v>
      </c>
      <c r="N5">
        <v>2011</v>
      </c>
      <c r="O5">
        <v>2012</v>
      </c>
      <c r="P5">
        <v>2013</v>
      </c>
      <c r="Q5">
        <v>2014</v>
      </c>
      <c r="R5">
        <v>2015</v>
      </c>
    </row>
    <row r="6" spans="1:18" x14ac:dyDescent="0.25">
      <c r="A6" t="s">
        <v>14</v>
      </c>
      <c r="B6" t="s">
        <v>10</v>
      </c>
    </row>
    <row r="7" spans="1:18" x14ac:dyDescent="0.25">
      <c r="A7" t="s">
        <v>13</v>
      </c>
      <c r="C7" t="s">
        <v>12</v>
      </c>
    </row>
    <row r="8" spans="1:18" x14ac:dyDescent="0.25">
      <c r="A8" t="s">
        <v>11</v>
      </c>
      <c r="B8" t="s">
        <v>10</v>
      </c>
      <c r="C8" t="s">
        <v>9</v>
      </c>
      <c r="D8">
        <v>3736644</v>
      </c>
      <c r="E8">
        <v>3858452</v>
      </c>
      <c r="F8">
        <v>3883185</v>
      </c>
      <c r="G8">
        <v>3970555</v>
      </c>
      <c r="H8">
        <v>4055423</v>
      </c>
      <c r="I8">
        <v>4064702</v>
      </c>
      <c r="J8">
        <v>4156745</v>
      </c>
      <c r="K8">
        <v>4119388</v>
      </c>
      <c r="L8">
        <v>3950331</v>
      </c>
      <c r="M8">
        <v>4125060</v>
      </c>
      <c r="N8">
        <v>4100141</v>
      </c>
      <c r="O8">
        <v>4047765</v>
      </c>
      <c r="P8">
        <v>4065964</v>
      </c>
      <c r="Q8">
        <v>4093606</v>
      </c>
      <c r="R8">
        <v>4087381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A33" sqref="A33:Q33"/>
    </sheetView>
  </sheetViews>
  <sheetFormatPr defaultRowHeight="15" x14ac:dyDescent="0.25"/>
  <cols>
    <col min="17" max="17" width="14.25" customWidth="1"/>
  </cols>
  <sheetData>
    <row r="1" spans="1:17" ht="15.75" x14ac:dyDescent="0.25">
      <c r="A1" s="16" t="s">
        <v>59</v>
      </c>
      <c r="B1" s="16"/>
      <c r="C1" s="16"/>
      <c r="D1" s="16"/>
      <c r="E1" s="16"/>
      <c r="F1" s="16"/>
      <c r="G1" s="16"/>
      <c r="H1" s="16"/>
      <c r="I1" s="16"/>
      <c r="J1" s="16"/>
      <c r="K1" s="16"/>
      <c r="L1" s="16"/>
      <c r="M1" s="16"/>
      <c r="N1" s="16"/>
      <c r="O1" s="16"/>
      <c r="P1" s="16"/>
      <c r="Q1" s="16"/>
    </row>
    <row r="2" spans="1:17" ht="15.75" x14ac:dyDescent="0.25">
      <c r="A2" s="16" t="s">
        <v>58</v>
      </c>
      <c r="B2" s="16"/>
      <c r="C2" s="16"/>
      <c r="D2" s="16"/>
      <c r="E2" s="16"/>
      <c r="F2" s="16"/>
      <c r="G2" s="16"/>
      <c r="H2" s="16"/>
      <c r="I2" s="16"/>
      <c r="J2" s="16"/>
      <c r="K2" s="16"/>
      <c r="L2" s="16"/>
      <c r="M2" s="16"/>
      <c r="N2" s="16"/>
      <c r="O2" s="16"/>
      <c r="P2" s="16"/>
      <c r="Q2" s="16"/>
    </row>
    <row r="3" spans="1:17" ht="15.75" x14ac:dyDescent="0.25">
      <c r="A3" s="16" t="s">
        <v>56</v>
      </c>
      <c r="B3" s="16"/>
      <c r="C3" s="16"/>
      <c r="D3" s="16"/>
      <c r="E3" s="16"/>
      <c r="F3" s="16"/>
      <c r="G3" s="16"/>
      <c r="H3" s="16"/>
      <c r="I3" s="16"/>
      <c r="J3" s="16"/>
      <c r="K3" s="16"/>
      <c r="L3" s="16"/>
      <c r="M3" s="16"/>
      <c r="N3" s="16"/>
      <c r="O3" s="16"/>
      <c r="P3" s="16"/>
      <c r="Q3" s="16"/>
    </row>
    <row r="4" spans="1:17" x14ac:dyDescent="0.25">
      <c r="A4" s="12" t="s">
        <v>57</v>
      </c>
      <c r="B4" s="13"/>
      <c r="C4" s="13"/>
      <c r="D4" s="13"/>
      <c r="E4" s="13"/>
      <c r="F4" s="13"/>
      <c r="G4" s="13"/>
      <c r="H4" s="13"/>
      <c r="I4" s="13"/>
      <c r="J4" s="13"/>
      <c r="K4" s="13"/>
      <c r="L4" s="13"/>
      <c r="M4" s="13"/>
      <c r="N4" s="13"/>
      <c r="O4" s="13"/>
      <c r="P4" s="13"/>
      <c r="Q4" s="14"/>
    </row>
    <row r="5" spans="1:17" ht="39" x14ac:dyDescent="0.25">
      <c r="A5" s="10" t="s">
        <v>54</v>
      </c>
      <c r="B5" s="12" t="s">
        <v>53</v>
      </c>
      <c r="C5" s="13"/>
      <c r="D5" s="13"/>
      <c r="E5" s="13"/>
      <c r="F5" s="13"/>
      <c r="G5" s="13"/>
      <c r="H5" s="13"/>
      <c r="I5" s="13"/>
      <c r="J5" s="13"/>
      <c r="K5" s="13"/>
      <c r="L5" s="13"/>
      <c r="M5" s="13"/>
      <c r="N5" s="14"/>
      <c r="O5" s="10" t="s">
        <v>52</v>
      </c>
      <c r="P5" s="10" t="s">
        <v>51</v>
      </c>
      <c r="Q5" s="10" t="s">
        <v>50</v>
      </c>
    </row>
    <row r="6" spans="1:17" ht="51.75" x14ac:dyDescent="0.25">
      <c r="A6" s="10" t="s">
        <v>49</v>
      </c>
      <c r="B6" s="8" t="s">
        <v>48</v>
      </c>
      <c r="C6" s="8" t="s">
        <v>47</v>
      </c>
      <c r="D6" s="8" t="s">
        <v>46</v>
      </c>
      <c r="E6" s="9" t="s">
        <v>45</v>
      </c>
      <c r="F6" s="9" t="s">
        <v>44</v>
      </c>
      <c r="G6" s="9" t="s">
        <v>43</v>
      </c>
      <c r="H6" s="9" t="s">
        <v>42</v>
      </c>
      <c r="I6" s="9" t="s">
        <v>41</v>
      </c>
      <c r="J6" s="9" t="s">
        <v>40</v>
      </c>
      <c r="K6" s="9" t="s">
        <v>39</v>
      </c>
      <c r="L6" s="9" t="s">
        <v>38</v>
      </c>
      <c r="M6" s="9" t="s">
        <v>37</v>
      </c>
      <c r="N6" s="9" t="s">
        <v>36</v>
      </c>
      <c r="O6" s="8" t="s">
        <v>35</v>
      </c>
      <c r="P6" s="8" t="s">
        <v>34</v>
      </c>
      <c r="Q6" s="8" t="s">
        <v>33</v>
      </c>
    </row>
    <row r="7" spans="1:17" x14ac:dyDescent="0.25">
      <c r="A7" s="7">
        <v>2003</v>
      </c>
      <c r="B7" s="5">
        <v>40475</v>
      </c>
      <c r="C7" s="5">
        <v>55018</v>
      </c>
      <c r="D7" s="5">
        <v>431349</v>
      </c>
      <c r="E7" s="6">
        <v>98487</v>
      </c>
      <c r="F7" s="6">
        <v>53566</v>
      </c>
      <c r="G7" s="6">
        <v>56988</v>
      </c>
      <c r="H7" s="6" t="s">
        <v>21</v>
      </c>
      <c r="I7" s="6" t="s">
        <v>21</v>
      </c>
      <c r="J7" s="6">
        <v>28831</v>
      </c>
      <c r="K7" s="6" t="s">
        <v>21</v>
      </c>
      <c r="L7" s="6" t="s">
        <v>21</v>
      </c>
      <c r="M7" s="6">
        <v>153110</v>
      </c>
      <c r="N7" s="6">
        <v>40367</v>
      </c>
      <c r="O7" s="5">
        <v>59996</v>
      </c>
      <c r="P7" s="5">
        <v>122537</v>
      </c>
      <c r="Q7" s="5">
        <v>709375</v>
      </c>
    </row>
    <row r="8" spans="1:17" x14ac:dyDescent="0.25">
      <c r="A8" s="7">
        <v>2004</v>
      </c>
      <c r="B8" s="5">
        <v>42383</v>
      </c>
      <c r="C8" s="5">
        <v>52549</v>
      </c>
      <c r="D8" s="5">
        <v>427860</v>
      </c>
      <c r="E8" s="6">
        <v>95300</v>
      </c>
      <c r="F8" s="6">
        <v>52049</v>
      </c>
      <c r="G8" s="6">
        <v>53439</v>
      </c>
      <c r="H8" s="6" t="s">
        <v>21</v>
      </c>
      <c r="I8" s="6" t="s">
        <v>21</v>
      </c>
      <c r="J8" s="6">
        <v>29351</v>
      </c>
      <c r="K8" s="6" t="s">
        <v>21</v>
      </c>
      <c r="L8" s="6" t="s">
        <v>21</v>
      </c>
      <c r="M8" s="6">
        <v>157615</v>
      </c>
      <c r="N8" s="6">
        <v>40106</v>
      </c>
      <c r="O8" s="5">
        <v>58531</v>
      </c>
      <c r="P8" s="5">
        <v>123136</v>
      </c>
      <c r="Q8" s="5">
        <v>704459</v>
      </c>
    </row>
    <row r="9" spans="1:17" x14ac:dyDescent="0.25">
      <c r="A9" s="7">
        <v>2005</v>
      </c>
      <c r="B9" s="5">
        <v>46396</v>
      </c>
      <c r="C9" s="5">
        <v>58960</v>
      </c>
      <c r="D9" s="5">
        <v>462550</v>
      </c>
      <c r="E9" s="6" t="s">
        <v>21</v>
      </c>
      <c r="F9" s="6" t="s">
        <v>21</v>
      </c>
      <c r="G9" s="6" t="s">
        <v>21</v>
      </c>
      <c r="H9" s="6" t="s">
        <v>21</v>
      </c>
      <c r="I9" s="6" t="s">
        <v>21</v>
      </c>
      <c r="J9" s="6">
        <v>39918</v>
      </c>
      <c r="K9" s="6" t="s">
        <v>21</v>
      </c>
      <c r="L9" s="6">
        <v>190200</v>
      </c>
      <c r="M9" s="6">
        <v>190705</v>
      </c>
      <c r="N9" s="6">
        <v>41727</v>
      </c>
      <c r="O9" s="5">
        <v>60210</v>
      </c>
      <c r="P9" s="5">
        <v>130760</v>
      </c>
      <c r="Q9" s="5">
        <v>758876</v>
      </c>
    </row>
    <row r="10" spans="1:17" x14ac:dyDescent="0.25">
      <c r="A10" s="7">
        <v>2006</v>
      </c>
      <c r="B10" s="5">
        <v>45751</v>
      </c>
      <c r="C10" s="5">
        <v>63241</v>
      </c>
      <c r="D10" s="5">
        <v>476048</v>
      </c>
      <c r="E10" s="6" t="s">
        <v>21</v>
      </c>
      <c r="F10" s="6" t="s">
        <v>21</v>
      </c>
      <c r="G10" s="6" t="s">
        <v>21</v>
      </c>
      <c r="H10" s="6" t="s">
        <v>21</v>
      </c>
      <c r="I10" s="6" t="s">
        <v>21</v>
      </c>
      <c r="J10" s="6">
        <v>42194</v>
      </c>
      <c r="K10" s="6" t="s">
        <v>21</v>
      </c>
      <c r="L10" s="6">
        <v>191920</v>
      </c>
      <c r="M10" s="6">
        <v>199052</v>
      </c>
      <c r="N10" s="6">
        <v>42882</v>
      </c>
      <c r="O10" s="5">
        <v>62339</v>
      </c>
      <c r="P10" s="5">
        <v>142096</v>
      </c>
      <c r="Q10" s="5">
        <v>789475</v>
      </c>
    </row>
    <row r="11" spans="1:17" x14ac:dyDescent="0.25">
      <c r="A11" s="7">
        <v>2007</v>
      </c>
      <c r="B11" s="5">
        <v>46676</v>
      </c>
      <c r="C11" s="5">
        <v>58314</v>
      </c>
      <c r="D11" s="5">
        <v>475660</v>
      </c>
      <c r="E11" s="6" t="s">
        <v>21</v>
      </c>
      <c r="F11" s="6" t="s">
        <v>21</v>
      </c>
      <c r="G11" s="6" t="s">
        <v>21</v>
      </c>
      <c r="H11" s="6" t="s">
        <v>21</v>
      </c>
      <c r="I11" s="6" t="s">
        <v>21</v>
      </c>
      <c r="J11" s="6">
        <v>41684</v>
      </c>
      <c r="K11" s="6" t="s">
        <v>21</v>
      </c>
      <c r="L11" s="6">
        <v>181700</v>
      </c>
      <c r="M11" s="6">
        <v>209109</v>
      </c>
      <c r="N11" s="6">
        <v>43167</v>
      </c>
      <c r="O11" s="5">
        <v>62188</v>
      </c>
      <c r="P11" s="5">
        <v>139389</v>
      </c>
      <c r="Q11" s="5">
        <v>782227</v>
      </c>
    </row>
    <row r="12" spans="1:17" x14ac:dyDescent="0.25">
      <c r="A12" s="7">
        <v>2008</v>
      </c>
      <c r="B12" s="5">
        <v>44836</v>
      </c>
      <c r="C12" s="5">
        <v>58543</v>
      </c>
      <c r="D12" s="5">
        <v>452087</v>
      </c>
      <c r="E12" s="6" t="s">
        <v>21</v>
      </c>
      <c r="F12" s="6" t="s">
        <v>21</v>
      </c>
      <c r="G12" s="6" t="s">
        <v>21</v>
      </c>
      <c r="H12" s="6" t="s">
        <v>21</v>
      </c>
      <c r="I12" s="6" t="s">
        <v>21</v>
      </c>
      <c r="J12" s="6">
        <v>39677</v>
      </c>
      <c r="K12" s="6" t="s">
        <v>21</v>
      </c>
      <c r="L12" s="6">
        <v>169155</v>
      </c>
      <c r="M12" s="6">
        <v>199779</v>
      </c>
      <c r="N12" s="6">
        <v>43476</v>
      </c>
      <c r="O12" s="5">
        <v>62174</v>
      </c>
      <c r="P12" s="5">
        <v>134829</v>
      </c>
      <c r="Q12" s="5">
        <v>752470</v>
      </c>
    </row>
    <row r="13" spans="1:17" x14ac:dyDescent="0.25">
      <c r="A13" s="7">
        <v>2009</v>
      </c>
      <c r="B13" s="5">
        <v>46550</v>
      </c>
      <c r="C13" s="5">
        <v>55944</v>
      </c>
      <c r="D13" s="5">
        <v>431701</v>
      </c>
      <c r="E13" s="6" t="s">
        <v>21</v>
      </c>
      <c r="F13" s="6" t="s">
        <v>21</v>
      </c>
      <c r="G13" s="6" t="s">
        <v>21</v>
      </c>
      <c r="H13" s="6" t="s">
        <v>21</v>
      </c>
      <c r="I13" s="6" t="s">
        <v>21</v>
      </c>
      <c r="J13" s="6">
        <v>37963</v>
      </c>
      <c r="K13" s="6" t="s">
        <v>21</v>
      </c>
      <c r="L13" s="6">
        <v>161241</v>
      </c>
      <c r="M13" s="6">
        <v>191032</v>
      </c>
      <c r="N13" s="6">
        <v>41465</v>
      </c>
      <c r="O13" s="5">
        <v>63518</v>
      </c>
      <c r="P13" s="5">
        <v>128245</v>
      </c>
      <c r="Q13" s="5">
        <v>725958</v>
      </c>
    </row>
    <row r="14" spans="1:17" x14ac:dyDescent="0.25">
      <c r="A14" s="7">
        <v>2010</v>
      </c>
      <c r="B14" s="5">
        <v>45722</v>
      </c>
      <c r="C14" s="5">
        <v>60554</v>
      </c>
      <c r="D14" s="5">
        <v>466543</v>
      </c>
      <c r="E14" s="6" t="s">
        <v>21</v>
      </c>
      <c r="F14" s="6" t="s">
        <v>21</v>
      </c>
      <c r="G14" s="6" t="s">
        <v>21</v>
      </c>
      <c r="H14" s="6">
        <v>4598</v>
      </c>
      <c r="I14" s="6">
        <v>108346</v>
      </c>
      <c r="J14" s="6" t="s">
        <v>21</v>
      </c>
      <c r="K14" s="6">
        <v>136465</v>
      </c>
      <c r="L14" s="6" t="s">
        <v>21</v>
      </c>
      <c r="M14" s="6">
        <v>164058</v>
      </c>
      <c r="N14" s="6">
        <v>53077</v>
      </c>
      <c r="O14" s="5">
        <v>65776</v>
      </c>
      <c r="P14" s="5">
        <v>129352</v>
      </c>
      <c r="Q14" s="5">
        <v>767948</v>
      </c>
    </row>
    <row r="15" spans="1:17" x14ac:dyDescent="0.25">
      <c r="A15" s="7">
        <v>2011</v>
      </c>
      <c r="B15" s="5">
        <v>44968</v>
      </c>
      <c r="C15" s="5">
        <v>63390</v>
      </c>
      <c r="D15" s="5">
        <v>486131</v>
      </c>
      <c r="E15" s="6" t="s">
        <v>21</v>
      </c>
      <c r="F15" s="6" t="s">
        <v>21</v>
      </c>
      <c r="G15" s="6" t="s">
        <v>21</v>
      </c>
      <c r="H15" s="6">
        <v>4726</v>
      </c>
      <c r="I15" s="6">
        <v>102819</v>
      </c>
      <c r="J15" s="6" t="s">
        <v>21</v>
      </c>
      <c r="K15" s="6">
        <v>158043</v>
      </c>
      <c r="L15" s="6" t="s">
        <v>21</v>
      </c>
      <c r="M15" s="6">
        <v>164726</v>
      </c>
      <c r="N15" s="6">
        <v>55817</v>
      </c>
      <c r="O15" s="5">
        <v>68416</v>
      </c>
      <c r="P15" s="5">
        <v>119565</v>
      </c>
      <c r="Q15" s="5">
        <v>782469</v>
      </c>
    </row>
    <row r="16" spans="1:17" x14ac:dyDescent="0.25">
      <c r="A16" s="7">
        <v>2012</v>
      </c>
      <c r="B16" s="5">
        <v>44338</v>
      </c>
      <c r="C16" s="5">
        <v>58319</v>
      </c>
      <c r="D16" s="5">
        <v>468092</v>
      </c>
      <c r="E16" s="6" t="s">
        <v>21</v>
      </c>
      <c r="F16" s="6" t="s">
        <v>21</v>
      </c>
      <c r="G16" s="6" t="s">
        <v>21</v>
      </c>
      <c r="H16" s="6">
        <v>5051</v>
      </c>
      <c r="I16" s="6">
        <v>96769</v>
      </c>
      <c r="J16" s="6" t="s">
        <v>21</v>
      </c>
      <c r="K16" s="6">
        <v>154339</v>
      </c>
      <c r="L16" s="6" t="s">
        <v>21</v>
      </c>
      <c r="M16" s="6">
        <v>161687</v>
      </c>
      <c r="N16" s="6">
        <v>50246</v>
      </c>
      <c r="O16" s="5">
        <v>66548</v>
      </c>
      <c r="P16" s="5">
        <v>130465</v>
      </c>
      <c r="Q16" s="5">
        <v>767762</v>
      </c>
    </row>
    <row r="17" spans="1:17" x14ac:dyDescent="0.25">
      <c r="A17" s="7">
        <v>2013</v>
      </c>
      <c r="B17" s="5">
        <v>44653</v>
      </c>
      <c r="C17" s="5">
        <v>61335</v>
      </c>
      <c r="D17" s="5">
        <v>452846</v>
      </c>
      <c r="E17" s="6" t="s">
        <v>21</v>
      </c>
      <c r="F17" s="6" t="s">
        <v>21</v>
      </c>
      <c r="G17" s="6" t="s">
        <v>21</v>
      </c>
      <c r="H17" s="6">
        <v>4755</v>
      </c>
      <c r="I17" s="6">
        <v>121124</v>
      </c>
      <c r="J17" s="6" t="s">
        <v>21</v>
      </c>
      <c r="K17" s="6">
        <v>157509</v>
      </c>
      <c r="L17" s="6" t="s">
        <v>21</v>
      </c>
      <c r="M17" s="6">
        <v>121810</v>
      </c>
      <c r="N17" s="6">
        <v>47647</v>
      </c>
      <c r="O17" s="5">
        <v>67245</v>
      </c>
      <c r="P17" s="5">
        <v>132875</v>
      </c>
      <c r="Q17" s="5">
        <v>758953</v>
      </c>
    </row>
    <row r="18" spans="1:17" ht="15.75" x14ac:dyDescent="0.25">
      <c r="A18" s="16" t="s">
        <v>56</v>
      </c>
      <c r="B18" s="16"/>
      <c r="C18" s="16"/>
      <c r="D18" s="16"/>
      <c r="E18" s="16"/>
      <c r="F18" s="16"/>
      <c r="G18" s="16"/>
      <c r="H18" s="16"/>
      <c r="I18" s="16"/>
      <c r="J18" s="16"/>
      <c r="K18" s="16"/>
      <c r="L18" s="16"/>
      <c r="M18" s="16"/>
      <c r="N18" s="16"/>
      <c r="O18" s="16"/>
      <c r="P18" s="16"/>
      <c r="Q18" s="16"/>
    </row>
    <row r="19" spans="1:17" x14ac:dyDescent="0.25">
      <c r="A19" s="12" t="s">
        <v>55</v>
      </c>
      <c r="B19" s="13"/>
      <c r="C19" s="13"/>
      <c r="D19" s="13"/>
      <c r="E19" s="13"/>
      <c r="F19" s="13"/>
      <c r="G19" s="13"/>
      <c r="H19" s="13"/>
      <c r="I19" s="13"/>
      <c r="J19" s="13"/>
      <c r="K19" s="13"/>
      <c r="L19" s="13"/>
      <c r="M19" s="13"/>
      <c r="N19" s="13"/>
      <c r="O19" s="13"/>
      <c r="P19" s="13"/>
      <c r="Q19" s="14"/>
    </row>
    <row r="20" spans="1:17" ht="39" x14ac:dyDescent="0.25">
      <c r="A20" s="10" t="s">
        <v>54</v>
      </c>
      <c r="B20" s="12" t="s">
        <v>53</v>
      </c>
      <c r="C20" s="13"/>
      <c r="D20" s="13"/>
      <c r="E20" s="13"/>
      <c r="F20" s="13"/>
      <c r="G20" s="13"/>
      <c r="H20" s="13"/>
      <c r="I20" s="13"/>
      <c r="J20" s="13"/>
      <c r="K20" s="13"/>
      <c r="L20" s="13"/>
      <c r="M20" s="13"/>
      <c r="N20" s="14"/>
      <c r="O20" s="10" t="s">
        <v>52</v>
      </c>
      <c r="P20" s="10" t="s">
        <v>51</v>
      </c>
      <c r="Q20" s="10" t="s">
        <v>50</v>
      </c>
    </row>
    <row r="21" spans="1:17" ht="51.75" x14ac:dyDescent="0.25">
      <c r="A21" s="10" t="s">
        <v>49</v>
      </c>
      <c r="B21" s="8" t="s">
        <v>48</v>
      </c>
      <c r="C21" s="8" t="s">
        <v>47</v>
      </c>
      <c r="D21" s="8" t="s">
        <v>46</v>
      </c>
      <c r="E21" s="9" t="s">
        <v>45</v>
      </c>
      <c r="F21" s="9" t="s">
        <v>44</v>
      </c>
      <c r="G21" s="9" t="s">
        <v>43</v>
      </c>
      <c r="H21" s="9" t="s">
        <v>42</v>
      </c>
      <c r="I21" s="9" t="s">
        <v>41</v>
      </c>
      <c r="J21" s="9" t="s">
        <v>40</v>
      </c>
      <c r="K21" s="9" t="s">
        <v>39</v>
      </c>
      <c r="L21" s="9" t="s">
        <v>38</v>
      </c>
      <c r="M21" s="9" t="s">
        <v>37</v>
      </c>
      <c r="N21" s="9" t="s">
        <v>36</v>
      </c>
      <c r="O21" s="8" t="s">
        <v>35</v>
      </c>
      <c r="P21" s="8" t="s">
        <v>34</v>
      </c>
      <c r="Q21" s="8" t="s">
        <v>33</v>
      </c>
    </row>
    <row r="22" spans="1:17" ht="26.25" x14ac:dyDescent="0.25">
      <c r="A22" s="7" t="s">
        <v>32</v>
      </c>
      <c r="B22" s="5">
        <v>36841</v>
      </c>
      <c r="C22" s="5">
        <v>48079</v>
      </c>
      <c r="D22" s="5">
        <v>364232</v>
      </c>
      <c r="E22" s="6">
        <v>86332</v>
      </c>
      <c r="F22" s="6">
        <v>45625</v>
      </c>
      <c r="G22" s="6">
        <v>41719</v>
      </c>
      <c r="H22" s="6" t="s">
        <v>21</v>
      </c>
      <c r="I22" s="6" t="s">
        <v>21</v>
      </c>
      <c r="J22" s="6">
        <v>24134</v>
      </c>
      <c r="K22" s="6" t="s">
        <v>21</v>
      </c>
      <c r="L22" s="6" t="s">
        <v>21</v>
      </c>
      <c r="M22" s="6">
        <v>137972</v>
      </c>
      <c r="N22" s="6">
        <v>28450</v>
      </c>
      <c r="O22" s="5">
        <v>42702</v>
      </c>
      <c r="P22" s="5">
        <v>102020</v>
      </c>
      <c r="Q22" s="5">
        <v>593874</v>
      </c>
    </row>
    <row r="23" spans="1:17" ht="26.25" x14ac:dyDescent="0.25">
      <c r="A23" s="7" t="s">
        <v>31</v>
      </c>
      <c r="B23" s="5">
        <v>44839</v>
      </c>
      <c r="C23" s="5">
        <v>48176</v>
      </c>
      <c r="D23" s="5">
        <v>378987</v>
      </c>
      <c r="E23" s="6">
        <v>91800</v>
      </c>
      <c r="F23" s="6">
        <v>45905</v>
      </c>
      <c r="G23" s="6">
        <v>42929</v>
      </c>
      <c r="H23" s="6" t="s">
        <v>21</v>
      </c>
      <c r="I23" s="6" t="s">
        <v>21</v>
      </c>
      <c r="J23" s="6">
        <v>24526</v>
      </c>
      <c r="K23" s="6" t="s">
        <v>21</v>
      </c>
      <c r="L23" s="6" t="s">
        <v>21</v>
      </c>
      <c r="M23" s="6">
        <v>144337</v>
      </c>
      <c r="N23" s="6">
        <v>29490</v>
      </c>
      <c r="O23" s="5">
        <v>44010</v>
      </c>
      <c r="P23" s="5">
        <v>102689</v>
      </c>
      <c r="Q23" s="5">
        <v>618701</v>
      </c>
    </row>
    <row r="24" spans="1:17" ht="26.25" x14ac:dyDescent="0.25">
      <c r="A24" s="7" t="s">
        <v>30</v>
      </c>
      <c r="B24" s="5">
        <v>42657</v>
      </c>
      <c r="C24" s="5">
        <v>46828</v>
      </c>
      <c r="D24" s="5">
        <v>381246</v>
      </c>
      <c r="E24" s="6" t="s">
        <v>21</v>
      </c>
      <c r="F24" s="6" t="s">
        <v>21</v>
      </c>
      <c r="G24" s="6" t="s">
        <v>21</v>
      </c>
      <c r="H24" s="6" t="s">
        <v>21</v>
      </c>
      <c r="I24" s="6" t="s">
        <v>21</v>
      </c>
      <c r="J24" s="6">
        <v>33748</v>
      </c>
      <c r="K24" s="6" t="s">
        <v>21</v>
      </c>
      <c r="L24" s="6">
        <v>151600</v>
      </c>
      <c r="M24" s="6">
        <v>164638</v>
      </c>
      <c r="N24" s="6">
        <v>31260</v>
      </c>
      <c r="O24" s="5">
        <v>48141</v>
      </c>
      <c r="P24" s="5">
        <v>107493</v>
      </c>
      <c r="Q24" s="5">
        <v>626365</v>
      </c>
    </row>
    <row r="25" spans="1:17" ht="26.25" x14ac:dyDescent="0.25">
      <c r="A25" s="7" t="s">
        <v>29</v>
      </c>
      <c r="B25" s="5">
        <v>42526</v>
      </c>
      <c r="C25" s="5">
        <v>46697</v>
      </c>
      <c r="D25" s="5">
        <v>390263</v>
      </c>
      <c r="E25" s="6" t="s">
        <v>21</v>
      </c>
      <c r="F25" s="6" t="s">
        <v>21</v>
      </c>
      <c r="G25" s="6" t="s">
        <v>21</v>
      </c>
      <c r="H25" s="6" t="s">
        <v>21</v>
      </c>
      <c r="I25" s="6" t="s">
        <v>21</v>
      </c>
      <c r="J25" s="6">
        <v>34677</v>
      </c>
      <c r="K25" s="6" t="s">
        <v>21</v>
      </c>
      <c r="L25" s="6">
        <v>149631</v>
      </c>
      <c r="M25" s="6">
        <v>175163</v>
      </c>
      <c r="N25" s="6">
        <v>30792</v>
      </c>
      <c r="O25" s="5">
        <v>50402</v>
      </c>
      <c r="P25" s="5">
        <v>111093</v>
      </c>
      <c r="Q25" s="5">
        <v>640981</v>
      </c>
    </row>
    <row r="26" spans="1:17" ht="26.25" x14ac:dyDescent="0.25">
      <c r="A26" s="7" t="s">
        <v>28</v>
      </c>
      <c r="B26" s="5">
        <v>41701</v>
      </c>
      <c r="C26" s="5">
        <v>46795</v>
      </c>
      <c r="D26" s="5">
        <v>386301</v>
      </c>
      <c r="E26" s="6" t="s">
        <v>21</v>
      </c>
      <c r="F26" s="6" t="s">
        <v>21</v>
      </c>
      <c r="G26" s="6" t="s">
        <v>21</v>
      </c>
      <c r="H26" s="6" t="s">
        <v>21</v>
      </c>
      <c r="I26" s="6" t="s">
        <v>21</v>
      </c>
      <c r="J26" s="6">
        <v>33191</v>
      </c>
      <c r="K26" s="6" t="s">
        <v>21</v>
      </c>
      <c r="L26" s="6">
        <v>141900</v>
      </c>
      <c r="M26" s="6">
        <v>179888</v>
      </c>
      <c r="N26" s="6">
        <v>31322</v>
      </c>
      <c r="O26" s="5">
        <v>50408</v>
      </c>
      <c r="P26" s="5">
        <v>112700</v>
      </c>
      <c r="Q26" s="5">
        <v>637905</v>
      </c>
    </row>
    <row r="27" spans="1:17" ht="26.25" x14ac:dyDescent="0.25">
      <c r="A27" s="7" t="s">
        <v>27</v>
      </c>
      <c r="B27" s="5">
        <v>45275</v>
      </c>
      <c r="C27" s="5">
        <v>46043</v>
      </c>
      <c r="D27" s="5">
        <v>390829</v>
      </c>
      <c r="E27" s="6" t="s">
        <v>21</v>
      </c>
      <c r="F27" s="6" t="s">
        <v>21</v>
      </c>
      <c r="G27" s="6" t="s">
        <v>21</v>
      </c>
      <c r="H27" s="6" t="s">
        <v>21</v>
      </c>
      <c r="I27" s="6" t="s">
        <v>21</v>
      </c>
      <c r="J27" s="6">
        <v>36029</v>
      </c>
      <c r="K27" s="6" t="s">
        <v>21</v>
      </c>
      <c r="L27" s="6">
        <v>142395</v>
      </c>
      <c r="M27" s="6">
        <v>179596</v>
      </c>
      <c r="N27" s="6">
        <v>32809</v>
      </c>
      <c r="O27" s="5">
        <v>47806</v>
      </c>
      <c r="P27" s="5">
        <v>113605</v>
      </c>
      <c r="Q27" s="5">
        <v>643557</v>
      </c>
    </row>
    <row r="28" spans="1:17" ht="26.25" x14ac:dyDescent="0.25">
      <c r="A28" s="7" t="s">
        <v>26</v>
      </c>
      <c r="B28" s="5">
        <v>53022</v>
      </c>
      <c r="C28" s="5">
        <v>44864</v>
      </c>
      <c r="D28" s="5">
        <v>405176</v>
      </c>
      <c r="E28" s="6" t="s">
        <v>21</v>
      </c>
      <c r="F28" s="6" t="s">
        <v>21</v>
      </c>
      <c r="G28" s="6" t="s">
        <v>21</v>
      </c>
      <c r="H28" s="6" t="s">
        <v>21</v>
      </c>
      <c r="I28" s="6" t="s">
        <v>21</v>
      </c>
      <c r="J28" s="6">
        <v>35351</v>
      </c>
      <c r="K28" s="6" t="s">
        <v>21</v>
      </c>
      <c r="L28" s="6">
        <v>143827</v>
      </c>
      <c r="M28" s="6">
        <v>193135</v>
      </c>
      <c r="N28" s="6">
        <v>32863</v>
      </c>
      <c r="O28" s="5">
        <v>56191</v>
      </c>
      <c r="P28" s="5">
        <v>109565</v>
      </c>
      <c r="Q28" s="5">
        <v>668818</v>
      </c>
    </row>
    <row r="29" spans="1:17" ht="26.25" x14ac:dyDescent="0.25">
      <c r="A29" s="7" t="s">
        <v>25</v>
      </c>
      <c r="B29" s="5">
        <v>46135</v>
      </c>
      <c r="C29" s="5">
        <v>45712</v>
      </c>
      <c r="D29" s="5">
        <v>400589</v>
      </c>
      <c r="E29" s="6" t="s">
        <v>21</v>
      </c>
      <c r="F29" s="6" t="s">
        <v>21</v>
      </c>
      <c r="G29" s="6" t="s">
        <v>21</v>
      </c>
      <c r="H29" s="6">
        <v>5069</v>
      </c>
      <c r="I29" s="6">
        <v>86728</v>
      </c>
      <c r="J29" s="6" t="s">
        <v>21</v>
      </c>
      <c r="K29" s="6">
        <v>115535</v>
      </c>
      <c r="L29" s="6" t="s">
        <v>21</v>
      </c>
      <c r="M29" s="6">
        <v>152030</v>
      </c>
      <c r="N29" s="6">
        <v>41226</v>
      </c>
      <c r="O29" s="5">
        <v>57315</v>
      </c>
      <c r="P29" s="5">
        <v>101668</v>
      </c>
      <c r="Q29" s="5">
        <v>651418</v>
      </c>
    </row>
    <row r="30" spans="1:17" ht="26.25" x14ac:dyDescent="0.25">
      <c r="A30" s="7" t="s">
        <v>24</v>
      </c>
      <c r="B30" s="5">
        <v>40117</v>
      </c>
      <c r="C30" s="5">
        <v>45234</v>
      </c>
      <c r="D30" s="5">
        <v>404280</v>
      </c>
      <c r="E30" s="6" t="s">
        <v>21</v>
      </c>
      <c r="F30" s="6" t="s">
        <v>21</v>
      </c>
      <c r="G30" s="6" t="s">
        <v>21</v>
      </c>
      <c r="H30" s="6">
        <v>4803</v>
      </c>
      <c r="I30" s="6">
        <v>86844</v>
      </c>
      <c r="J30" s="6" t="s">
        <v>21</v>
      </c>
      <c r="K30" s="6">
        <v>122563</v>
      </c>
      <c r="L30" s="6" t="s">
        <v>21</v>
      </c>
      <c r="M30" s="6">
        <v>150850</v>
      </c>
      <c r="N30" s="6">
        <v>39220</v>
      </c>
      <c r="O30" s="5">
        <v>50100</v>
      </c>
      <c r="P30" s="5">
        <v>108459</v>
      </c>
      <c r="Q30" s="5">
        <v>648190</v>
      </c>
    </row>
    <row r="31" spans="1:17" ht="26.25" x14ac:dyDescent="0.25">
      <c r="A31" s="7" t="s">
        <v>23</v>
      </c>
      <c r="B31" s="5">
        <v>36409</v>
      </c>
      <c r="C31" s="5">
        <v>45545</v>
      </c>
      <c r="D31" s="5">
        <v>390818</v>
      </c>
      <c r="E31" s="6" t="s">
        <v>21</v>
      </c>
      <c r="F31" s="6" t="s">
        <v>21</v>
      </c>
      <c r="G31" s="6" t="s">
        <v>21</v>
      </c>
      <c r="H31" s="6">
        <v>5168</v>
      </c>
      <c r="I31" s="6">
        <v>74430</v>
      </c>
      <c r="J31" s="6" t="s">
        <v>21</v>
      </c>
      <c r="K31" s="6">
        <v>122566</v>
      </c>
      <c r="L31" s="6" t="s">
        <v>21</v>
      </c>
      <c r="M31" s="6">
        <v>153738</v>
      </c>
      <c r="N31" s="6">
        <v>34916</v>
      </c>
      <c r="O31" s="5">
        <v>46909</v>
      </c>
      <c r="P31" s="5">
        <v>101706</v>
      </c>
      <c r="Q31" s="5">
        <v>621387</v>
      </c>
    </row>
    <row r="32" spans="1:17" ht="26.25" x14ac:dyDescent="0.25">
      <c r="A32" s="7" t="s">
        <v>22</v>
      </c>
      <c r="B32" s="5">
        <v>38701</v>
      </c>
      <c r="C32" s="5">
        <v>47186</v>
      </c>
      <c r="D32" s="5">
        <v>419610</v>
      </c>
      <c r="E32" s="6" t="s">
        <v>21</v>
      </c>
      <c r="F32" s="6" t="s">
        <v>21</v>
      </c>
      <c r="G32" s="6" t="s">
        <v>21</v>
      </c>
      <c r="H32" s="6">
        <v>5304</v>
      </c>
      <c r="I32" s="6">
        <v>109400</v>
      </c>
      <c r="J32" s="6" t="s">
        <v>21</v>
      </c>
      <c r="K32" s="6">
        <v>140510</v>
      </c>
      <c r="L32" s="6" t="s">
        <v>21</v>
      </c>
      <c r="M32" s="6">
        <v>125229</v>
      </c>
      <c r="N32" s="6">
        <v>39168</v>
      </c>
      <c r="O32" s="5">
        <v>57256</v>
      </c>
      <c r="P32" s="5">
        <v>110765</v>
      </c>
      <c r="Q32" s="5">
        <v>673518</v>
      </c>
    </row>
    <row r="33" spans="1:17" x14ac:dyDescent="0.25">
      <c r="A33" s="15" t="s">
        <v>20</v>
      </c>
      <c r="B33" s="15"/>
      <c r="C33" s="15"/>
      <c r="D33" s="15"/>
      <c r="E33" s="15"/>
      <c r="F33" s="15"/>
      <c r="G33" s="15"/>
      <c r="H33" s="15"/>
      <c r="I33" s="15"/>
      <c r="J33" s="15"/>
      <c r="K33" s="15"/>
      <c r="L33" s="15"/>
      <c r="M33" s="15"/>
      <c r="N33" s="15"/>
      <c r="O33" s="15"/>
      <c r="P33" s="15"/>
      <c r="Q33" s="15"/>
    </row>
  </sheetData>
  <mergeCells count="9">
    <mergeCell ref="A19:Q19"/>
    <mergeCell ref="B20:N20"/>
    <mergeCell ref="A33:Q33"/>
    <mergeCell ref="A1:Q1"/>
    <mergeCell ref="A2:Q2"/>
    <mergeCell ref="A3:Q3"/>
    <mergeCell ref="A4:Q4"/>
    <mergeCell ref="B5:N5"/>
    <mergeCell ref="A18:Q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cols>
    <col min="2" max="2" width="14" customWidth="1"/>
    <col min="4" max="4" width="15" customWidth="1"/>
  </cols>
  <sheetData>
    <row r="1" spans="1:4" x14ac:dyDescent="0.25">
      <c r="B1" t="s">
        <v>62</v>
      </c>
      <c r="C1" t="s">
        <v>61</v>
      </c>
      <c r="D1" t="s">
        <v>60</v>
      </c>
    </row>
    <row r="2" spans="1:4" x14ac:dyDescent="0.25">
      <c r="A2">
        <v>2004</v>
      </c>
      <c r="B2" s="11">
        <f>HLOOKUP(A2,Generation!$D$5:$R$8,4,FALSE)*1000/8760</f>
        <v>453259.70319634705</v>
      </c>
      <c r="C2">
        <f>VLOOKUP(A2,'Peak Load'!$A$7:$Q$17,17,FALSE)</f>
        <v>704459</v>
      </c>
      <c r="D2">
        <f t="shared" ref="D2:D10" si="0">B2/C2</f>
        <v>0.64341530620851894</v>
      </c>
    </row>
    <row r="3" spans="1:4" x14ac:dyDescent="0.25">
      <c r="A3">
        <v>2005</v>
      </c>
      <c r="B3" s="11">
        <f>HLOOKUP(A3,Generation!$D$5:$R$8,4,FALSE)*1000/8760</f>
        <v>462947.83105022833</v>
      </c>
      <c r="C3">
        <f>VLOOKUP(A3,'Peak Load'!$A$7:$Q$17,17,FALSE)</f>
        <v>758876</v>
      </c>
      <c r="D3">
        <f t="shared" si="0"/>
        <v>0.61004410608614357</v>
      </c>
    </row>
    <row r="4" spans="1:4" x14ac:dyDescent="0.25">
      <c r="A4">
        <v>2006</v>
      </c>
      <c r="B4" s="11">
        <f>HLOOKUP(A4,Generation!$D$5:$R$8,4,FALSE)*1000/8760</f>
        <v>464007.07762557076</v>
      </c>
      <c r="C4">
        <f>VLOOKUP(A4,'Peak Load'!$A$7:$Q$17,17,FALSE)</f>
        <v>789475</v>
      </c>
      <c r="D4">
        <f t="shared" si="0"/>
        <v>0.58774131875685842</v>
      </c>
    </row>
    <row r="5" spans="1:4" x14ac:dyDescent="0.25">
      <c r="A5">
        <v>2007</v>
      </c>
      <c r="B5" s="11">
        <f>HLOOKUP(A5,Generation!$D$5:$R$8,4,FALSE)*1000/8760</f>
        <v>474514.2694063927</v>
      </c>
      <c r="C5">
        <f>VLOOKUP(A5,'Peak Load'!$A$7:$Q$17,17,FALSE)</f>
        <v>782227</v>
      </c>
      <c r="D5">
        <f t="shared" si="0"/>
        <v>0.60661965056996592</v>
      </c>
    </row>
    <row r="6" spans="1:4" x14ac:dyDescent="0.25">
      <c r="A6">
        <v>2008</v>
      </c>
      <c r="B6" s="11">
        <f>HLOOKUP(A6,Generation!$D$5:$R$8,4,FALSE)*1000/8760</f>
        <v>470249.77168949769</v>
      </c>
      <c r="C6">
        <f>VLOOKUP(A6,'Peak Load'!$A$7:$Q$17,17,FALSE)</f>
        <v>752470</v>
      </c>
      <c r="D6">
        <f t="shared" si="0"/>
        <v>0.62494155473241153</v>
      </c>
    </row>
    <row r="7" spans="1:4" x14ac:dyDescent="0.25">
      <c r="A7">
        <v>2009</v>
      </c>
      <c r="B7" s="11">
        <f>HLOOKUP(A7,Generation!$D$5:$R$8,4,FALSE)*1000/8760</f>
        <v>450951.0273972603</v>
      </c>
      <c r="C7">
        <f>VLOOKUP(A7,'Peak Load'!$A$7:$Q$17,17,FALSE)</f>
        <v>725958</v>
      </c>
      <c r="D7">
        <f t="shared" si="0"/>
        <v>0.62118060190432545</v>
      </c>
    </row>
    <row r="8" spans="1:4" x14ac:dyDescent="0.25">
      <c r="A8">
        <v>2010</v>
      </c>
      <c r="B8" s="11">
        <f>HLOOKUP(A8,Generation!$D$5:$R$8,4,FALSE)*1000/8760</f>
        <v>470897.26027397258</v>
      </c>
      <c r="C8">
        <f>VLOOKUP(A8,'Peak Load'!$A$7:$Q$17,17,FALSE)</f>
        <v>767948</v>
      </c>
      <c r="D8">
        <f t="shared" si="0"/>
        <v>0.61318899231975676</v>
      </c>
    </row>
    <row r="9" spans="1:4" x14ac:dyDescent="0.25">
      <c r="A9">
        <v>2011</v>
      </c>
      <c r="B9" s="11">
        <f>HLOOKUP(A9,Generation!$D$5:$R$8,4,FALSE)*1000/8760</f>
        <v>468052.62557077623</v>
      </c>
      <c r="C9">
        <f>VLOOKUP(A9,'Peak Load'!$A$7:$Q$17,17,FALSE)</f>
        <v>782469</v>
      </c>
      <c r="D9">
        <f t="shared" si="0"/>
        <v>0.59817401784706647</v>
      </c>
    </row>
    <row r="10" spans="1:4" x14ac:dyDescent="0.25">
      <c r="A10">
        <v>2012</v>
      </c>
      <c r="B10" s="11">
        <f>HLOOKUP(A10,Generation!$D$5:$R$8,4,FALSE)*1000/8760</f>
        <v>462073.63013698632</v>
      </c>
      <c r="C10">
        <f>VLOOKUP(A10,'Peak Load'!$A$7:$Q$17,17,FALSE)</f>
        <v>767762</v>
      </c>
      <c r="D10">
        <f t="shared" si="0"/>
        <v>0.60184488179538231</v>
      </c>
    </row>
    <row r="11" spans="1:4" x14ac:dyDescent="0.25">
      <c r="A11">
        <v>2013</v>
      </c>
      <c r="B11" s="11">
        <f>HLOOKUP(A11,Generation!$D$5:$R$8,4,FALSE)*1000/8760</f>
        <v>464151.14155251143</v>
      </c>
      <c r="C11">
        <f>VLOOKUP(A11,'Peak Load'!$A$7:$Q$17,17,FALSE)</f>
        <v>758953</v>
      </c>
      <c r="D11">
        <f t="shared" ref="D11" si="1">B11/C11</f>
        <v>0.61156770123118487</v>
      </c>
    </row>
    <row r="12" spans="1:4" x14ac:dyDescent="0.25">
      <c r="B12"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5" x14ac:dyDescent="0.25"/>
  <sheetData>
    <row r="1" spans="1:2" x14ac:dyDescent="0.25">
      <c r="B1" t="s">
        <v>60</v>
      </c>
    </row>
    <row r="2" spans="1:2" x14ac:dyDescent="0.25">
      <c r="A2" t="s">
        <v>63</v>
      </c>
      <c r="B2">
        <f>AVERAGE('System Load Factor by Year'!D:D)</f>
        <v>0.61187181314516148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Generation</vt:lpstr>
      <vt:lpstr>Peak Load</vt:lpstr>
      <vt:lpstr>System Load Factor by Year</vt:lpstr>
      <vt:lpstr>SLF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2016-03-08T00:27:31Z</dcterms:created>
  <dcterms:modified xsi:type="dcterms:W3CDTF">2016-10-26T11:30:09Z</dcterms:modified>
</cp:coreProperties>
</file>