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70" windowWidth="21075" windowHeight="11700" tabRatio="757"/>
  </bookViews>
  <sheets>
    <sheet name="About" sheetId="1" r:id="rId1"/>
    <sheet name="AEO 7" sheetId="22" r:id="rId2"/>
    <sheet name="AEO 36" sheetId="23" r:id="rId3"/>
    <sheet name="AEO 39" sheetId="24" r:id="rId4"/>
    <sheet name="AEO 40" sheetId="25" r:id="rId5"/>
    <sheet name="AEO 48" sheetId="26" r:id="rId6"/>
    <sheet name="AEO 49" sheetId="27" r:id="rId7"/>
    <sheet name="AEO 50" sheetId="28" r:id="rId8"/>
    <sheet name="NTS 1-40" sheetId="29" r:id="rId9"/>
    <sheet name="NTS 4-11" sheetId="30" r:id="rId10"/>
    <sheet name="NTS 1-50" sheetId="9" r:id="rId11"/>
    <sheet name="TEDB 8-01" sheetId="7" r:id="rId12"/>
    <sheet name="NRBS 40" sheetId="8" r:id="rId13"/>
    <sheet name="VFP-BCDT-passengers" sheetId="3" r:id="rId14"/>
    <sheet name="VFP-BNCDTfVwSD-passengers" sheetId="12" r:id="rId15"/>
    <sheet name="VFP-BNVFE-passengers" sheetId="17" r:id="rId16"/>
    <sheet name="VFP-BCDT-freight" sheetId="4" r:id="rId17"/>
    <sheet name="VFP-BNCDTfVwSD-freight" sheetId="13" r:id="rId18"/>
    <sheet name="VFP-BNVFE-freight" sheetId="19" r:id="rId19"/>
  </sheets>
  <externalReferences>
    <externalReference r:id="rId20"/>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45621"/>
</workbook>
</file>

<file path=xl/calcChain.xml><?xml version="1.0" encoding="utf-8"?>
<calcChain xmlns="http://schemas.openxmlformats.org/spreadsheetml/2006/main">
  <c r="C7" i="17" l="1"/>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AF7" i="17"/>
  <c r="AG7" i="17"/>
  <c r="AH7" i="17"/>
  <c r="AI7" i="17"/>
  <c r="AJ7" i="17"/>
  <c r="AK7" i="17"/>
  <c r="B7" i="17"/>
  <c r="I7" i="3" l="1"/>
  <c r="J7" i="3"/>
  <c r="K7" i="3"/>
  <c r="L7" i="3"/>
  <c r="M7" i="3"/>
  <c r="N7" i="3"/>
  <c r="O7" i="3"/>
  <c r="P7" i="3"/>
  <c r="Q7" i="3"/>
  <c r="R7" i="3"/>
  <c r="S7" i="3"/>
  <c r="T7" i="3"/>
  <c r="U7" i="3"/>
  <c r="V7" i="3"/>
  <c r="W7" i="3"/>
  <c r="X7" i="3"/>
  <c r="Y7" i="3"/>
  <c r="Z7" i="3"/>
  <c r="AA7" i="3"/>
  <c r="C7" i="3"/>
  <c r="D7" i="3"/>
  <c r="E7" i="3"/>
  <c r="F7" i="3"/>
  <c r="G7" i="3"/>
  <c r="H7" i="3"/>
  <c r="B7" i="3"/>
  <c r="AK7" i="19" l="1"/>
  <c r="AJ7" i="19"/>
  <c r="AI7" i="19"/>
  <c r="AH7" i="19"/>
  <c r="AG7" i="19"/>
  <c r="AF7" i="19"/>
  <c r="AE7" i="19"/>
  <c r="AD7" i="19"/>
  <c r="AC7" i="19"/>
  <c r="AB7" i="19"/>
  <c r="Z6" i="19"/>
  <c r="V6" i="19"/>
  <c r="R6" i="19"/>
  <c r="N6" i="19"/>
  <c r="J6" i="19"/>
  <c r="F6" i="19"/>
  <c r="W5" i="19"/>
  <c r="G5" i="19"/>
  <c r="C5" i="19"/>
  <c r="X2" i="19"/>
  <c r="T2" i="19"/>
  <c r="P2" i="19"/>
  <c r="L2" i="19"/>
  <c r="H2" i="19"/>
  <c r="AK7" i="13"/>
  <c r="AJ7" i="13"/>
  <c r="AI7" i="13"/>
  <c r="AH7" i="13"/>
  <c r="AG7" i="13"/>
  <c r="AF7" i="13"/>
  <c r="AE7" i="13"/>
  <c r="AD7" i="13"/>
  <c r="AC7" i="13"/>
  <c r="AB7" i="13"/>
  <c r="AK6" i="13"/>
  <c r="AJ6" i="13"/>
  <c r="AI6" i="13"/>
  <c r="AH6" i="13"/>
  <c r="AG6" i="13"/>
  <c r="AF6" i="13"/>
  <c r="AE6" i="13"/>
  <c r="AD6" i="13"/>
  <c r="AC6" i="13"/>
  <c r="AB6" i="13"/>
  <c r="AK5" i="13"/>
  <c r="AJ5" i="13"/>
  <c r="AI5" i="13"/>
  <c r="AH5" i="13"/>
  <c r="AG5" i="13"/>
  <c r="AF5" i="13"/>
  <c r="AE5" i="13"/>
  <c r="AD5" i="13"/>
  <c r="AC5" i="13"/>
  <c r="AB5" i="13"/>
  <c r="X3" i="13"/>
  <c r="T3" i="13"/>
  <c r="P3" i="13"/>
  <c r="L3" i="13"/>
  <c r="H3" i="13"/>
  <c r="D3" i="13"/>
  <c r="Y2" i="13"/>
  <c r="U2" i="13"/>
  <c r="Q2" i="13"/>
  <c r="M2" i="13"/>
  <c r="I2" i="13"/>
  <c r="E2" i="13"/>
  <c r="AK7" i="4"/>
  <c r="AJ7" i="4"/>
  <c r="AI7" i="4"/>
  <c r="AH7" i="4"/>
  <c r="AG7" i="4"/>
  <c r="AF7" i="4"/>
  <c r="AE7" i="4"/>
  <c r="AD7" i="4"/>
  <c r="AC7" i="4"/>
  <c r="AB7" i="4"/>
  <c r="AH6" i="4"/>
  <c r="AF5" i="4"/>
  <c r="AB5" i="4"/>
  <c r="AJ2" i="4"/>
  <c r="AF2" i="4"/>
  <c r="H2" i="4"/>
  <c r="H2" i="13" s="1"/>
  <c r="I2" i="4"/>
  <c r="I2" i="19" s="1"/>
  <c r="J2" i="4"/>
  <c r="J2" i="19" s="1"/>
  <c r="K2" i="4"/>
  <c r="L2" i="4"/>
  <c r="L2" i="13" s="1"/>
  <c r="M2" i="4"/>
  <c r="M2" i="19" s="1"/>
  <c r="N2" i="4"/>
  <c r="N2" i="19" s="1"/>
  <c r="O2" i="4"/>
  <c r="P2" i="4"/>
  <c r="P2" i="13" s="1"/>
  <c r="Q2" i="4"/>
  <c r="Q2" i="19" s="1"/>
  <c r="R2" i="4"/>
  <c r="AI2" i="4" s="1"/>
  <c r="S2" i="4"/>
  <c r="T2" i="4"/>
  <c r="T2" i="13" s="1"/>
  <c r="U2" i="4"/>
  <c r="U2" i="19" s="1"/>
  <c r="V2" i="4"/>
  <c r="V2" i="19" s="1"/>
  <c r="W2" i="4"/>
  <c r="X2" i="4"/>
  <c r="X2" i="13" s="1"/>
  <c r="Y2" i="4"/>
  <c r="Y2" i="19" s="1"/>
  <c r="Z2" i="4"/>
  <c r="Z2" i="19" s="1"/>
  <c r="AA2" i="4"/>
  <c r="H3" i="4"/>
  <c r="H3" i="19" s="1"/>
  <c r="I3" i="4"/>
  <c r="I3" i="19" s="1"/>
  <c r="J3" i="4"/>
  <c r="J3" i="19" s="1"/>
  <c r="K3" i="4"/>
  <c r="L3" i="4"/>
  <c r="L3" i="19" s="1"/>
  <c r="M3" i="4"/>
  <c r="M3" i="19" s="1"/>
  <c r="N3" i="4"/>
  <c r="N3" i="19" s="1"/>
  <c r="O3" i="4"/>
  <c r="P3" i="4"/>
  <c r="P3" i="19" s="1"/>
  <c r="Q3" i="4"/>
  <c r="Q3" i="19" s="1"/>
  <c r="R3" i="4"/>
  <c r="R3" i="19" s="1"/>
  <c r="S3" i="4"/>
  <c r="AD3" i="4" s="1"/>
  <c r="T3" i="4"/>
  <c r="T3" i="19" s="1"/>
  <c r="U3" i="4"/>
  <c r="U3" i="19" s="1"/>
  <c r="V3" i="4"/>
  <c r="V3" i="19" s="1"/>
  <c r="W3" i="4"/>
  <c r="X3" i="4"/>
  <c r="X3" i="19" s="1"/>
  <c r="Y3" i="4"/>
  <c r="Y3" i="19" s="1"/>
  <c r="Z3" i="4"/>
  <c r="Z3" i="19" s="1"/>
  <c r="AA3" i="4"/>
  <c r="H4" i="4"/>
  <c r="H4" i="19" s="1"/>
  <c r="I4" i="4"/>
  <c r="I4" i="19" s="1"/>
  <c r="J4" i="4"/>
  <c r="J4" i="19" s="1"/>
  <c r="K4" i="4"/>
  <c r="K4" i="19" s="1"/>
  <c r="L4" i="4"/>
  <c r="L4" i="19" s="1"/>
  <c r="M4" i="4"/>
  <c r="M4" i="19" s="1"/>
  <c r="N4" i="4"/>
  <c r="N4" i="19" s="1"/>
  <c r="O4" i="4"/>
  <c r="O4" i="19" s="1"/>
  <c r="P4" i="4"/>
  <c r="P4" i="19" s="1"/>
  <c r="Q4" i="4"/>
  <c r="Q4" i="19" s="1"/>
  <c r="R4" i="4"/>
  <c r="S4" i="4"/>
  <c r="S4" i="19" s="1"/>
  <c r="T4" i="4"/>
  <c r="T4" i="19" s="1"/>
  <c r="U4" i="4"/>
  <c r="U4" i="19" s="1"/>
  <c r="V4" i="4"/>
  <c r="V4" i="19" s="1"/>
  <c r="W4" i="4"/>
  <c r="W4" i="19" s="1"/>
  <c r="X4" i="4"/>
  <c r="X4" i="19" s="1"/>
  <c r="Y4" i="4"/>
  <c r="Y4" i="19" s="1"/>
  <c r="Z4" i="4"/>
  <c r="Z4" i="19" s="1"/>
  <c r="AA4" i="4"/>
  <c r="AA4" i="19" s="1"/>
  <c r="H5" i="4"/>
  <c r="H5" i="19" s="1"/>
  <c r="I5" i="4"/>
  <c r="I5" i="19" s="1"/>
  <c r="J5" i="4"/>
  <c r="J5" i="19" s="1"/>
  <c r="K5" i="4"/>
  <c r="K5" i="19" s="1"/>
  <c r="L5" i="4"/>
  <c r="L5" i="19" s="1"/>
  <c r="M5" i="4"/>
  <c r="M5" i="19" s="1"/>
  <c r="N5" i="4"/>
  <c r="N5" i="19" s="1"/>
  <c r="O5" i="4"/>
  <c r="O5" i="19" s="1"/>
  <c r="P5" i="4"/>
  <c r="P5" i="19" s="1"/>
  <c r="Q5" i="4"/>
  <c r="Q5" i="19" s="1"/>
  <c r="R5" i="4"/>
  <c r="R5" i="19" s="1"/>
  <c r="S5" i="4"/>
  <c r="S5" i="19" s="1"/>
  <c r="T5" i="4"/>
  <c r="T5" i="19" s="1"/>
  <c r="U5" i="4"/>
  <c r="U5" i="19" s="1"/>
  <c r="V5" i="4"/>
  <c r="V5" i="19" s="1"/>
  <c r="W5" i="4"/>
  <c r="X5" i="4"/>
  <c r="X5" i="19" s="1"/>
  <c r="Y5" i="4"/>
  <c r="Y5" i="19" s="1"/>
  <c r="Z5" i="4"/>
  <c r="Z5" i="19" s="1"/>
  <c r="AA5" i="4"/>
  <c r="AA5" i="19" s="1"/>
  <c r="H6" i="4"/>
  <c r="H6" i="19" s="1"/>
  <c r="I6" i="4"/>
  <c r="I6" i="19" s="1"/>
  <c r="J6" i="4"/>
  <c r="K6" i="4"/>
  <c r="K6" i="19" s="1"/>
  <c r="L6" i="4"/>
  <c r="L6" i="19" s="1"/>
  <c r="M6" i="4"/>
  <c r="M6" i="19" s="1"/>
  <c r="N6" i="4"/>
  <c r="O6" i="4"/>
  <c r="O6" i="19" s="1"/>
  <c r="P6" i="4"/>
  <c r="P6" i="19" s="1"/>
  <c r="Q6" i="4"/>
  <c r="Q6" i="19" s="1"/>
  <c r="R6" i="4"/>
  <c r="AK6" i="4" s="1"/>
  <c r="S6" i="4"/>
  <c r="S6" i="19" s="1"/>
  <c r="T6" i="4"/>
  <c r="T6" i="19" s="1"/>
  <c r="U6" i="4"/>
  <c r="U6" i="19" s="1"/>
  <c r="AF6" i="19" s="1"/>
  <c r="V6" i="4"/>
  <c r="W6" i="4"/>
  <c r="W6" i="19" s="1"/>
  <c r="X6" i="4"/>
  <c r="X6" i="19" s="1"/>
  <c r="Y6" i="4"/>
  <c r="Y6" i="19" s="1"/>
  <c r="Z6" i="4"/>
  <c r="AA6" i="4"/>
  <c r="AA6" i="19" s="1"/>
  <c r="G6" i="4"/>
  <c r="G6" i="19" s="1"/>
  <c r="F6" i="4"/>
  <c r="E6" i="4"/>
  <c r="E6" i="19" s="1"/>
  <c r="D6" i="4"/>
  <c r="D6" i="19" s="1"/>
  <c r="C6" i="4"/>
  <c r="C6" i="19" s="1"/>
  <c r="G5" i="4"/>
  <c r="F5" i="4"/>
  <c r="F5" i="19" s="1"/>
  <c r="E5" i="4"/>
  <c r="E5" i="19" s="1"/>
  <c r="D5" i="4"/>
  <c r="D5" i="19" s="1"/>
  <c r="C5" i="4"/>
  <c r="G4" i="4"/>
  <c r="G4" i="19" s="1"/>
  <c r="F4" i="4"/>
  <c r="F4" i="19" s="1"/>
  <c r="E4" i="4"/>
  <c r="E4" i="19" s="1"/>
  <c r="D4" i="4"/>
  <c r="D4" i="19" s="1"/>
  <c r="C4" i="4"/>
  <c r="C4" i="19" s="1"/>
  <c r="G3" i="4"/>
  <c r="F3" i="4"/>
  <c r="F3" i="19" s="1"/>
  <c r="E3" i="4"/>
  <c r="E3" i="19" s="1"/>
  <c r="D3" i="4"/>
  <c r="D3" i="19" s="1"/>
  <c r="C3" i="4"/>
  <c r="G2" i="4"/>
  <c r="G2" i="19" s="1"/>
  <c r="F2" i="4"/>
  <c r="F2" i="19" s="1"/>
  <c r="E2" i="4"/>
  <c r="E2" i="19" s="1"/>
  <c r="D2" i="4"/>
  <c r="D2" i="13" s="1"/>
  <c r="C2" i="4"/>
  <c r="C2" i="19" s="1"/>
  <c r="B6" i="4"/>
  <c r="B6" i="19" s="1"/>
  <c r="B5" i="4"/>
  <c r="B5" i="19" s="1"/>
  <c r="B4" i="4"/>
  <c r="B4" i="13" s="1"/>
  <c r="B3" i="4"/>
  <c r="B3" i="19" s="1"/>
  <c r="B2" i="4"/>
  <c r="B2" i="19" s="1"/>
  <c r="AK7" i="12"/>
  <c r="AJ7" i="12"/>
  <c r="AI7" i="12"/>
  <c r="AH7" i="12"/>
  <c r="AG7" i="12"/>
  <c r="AF7" i="12"/>
  <c r="AE7" i="12"/>
  <c r="AD7" i="12"/>
  <c r="AC7" i="12"/>
  <c r="AB7" i="12"/>
  <c r="AK6" i="12"/>
  <c r="AJ6" i="12"/>
  <c r="AI6" i="12"/>
  <c r="AH6" i="12"/>
  <c r="AG6" i="12"/>
  <c r="AF6" i="12"/>
  <c r="AE6" i="12"/>
  <c r="AD6" i="12"/>
  <c r="AC6" i="12"/>
  <c r="AB6" i="12"/>
  <c r="AK5" i="12"/>
  <c r="AJ5" i="12"/>
  <c r="AI5" i="12"/>
  <c r="AH5" i="12"/>
  <c r="AG5" i="12"/>
  <c r="AF5" i="12"/>
  <c r="AE5" i="12"/>
  <c r="AD5" i="12"/>
  <c r="AC5" i="12"/>
  <c r="AB5" i="12"/>
  <c r="AH5" i="19" l="1"/>
  <c r="AJ5" i="4"/>
  <c r="D2" i="19"/>
  <c r="AI6" i="19"/>
  <c r="AE6" i="19"/>
  <c r="AH6" i="19"/>
  <c r="AD6" i="19"/>
  <c r="AK6" i="19"/>
  <c r="AG6" i="19"/>
  <c r="AC6" i="19"/>
  <c r="AD5" i="19"/>
  <c r="AJ6" i="19"/>
  <c r="C3" i="19"/>
  <c r="C3" i="13"/>
  <c r="G3" i="19"/>
  <c r="G3" i="13"/>
  <c r="AA3" i="19"/>
  <c r="AA3" i="13"/>
  <c r="W3" i="19"/>
  <c r="AH3" i="19" s="1"/>
  <c r="W3" i="13"/>
  <c r="S3" i="19"/>
  <c r="S3" i="13"/>
  <c r="O3" i="19"/>
  <c r="O3" i="13"/>
  <c r="K3" i="19"/>
  <c r="K3" i="13"/>
  <c r="AA2" i="19"/>
  <c r="AA2" i="13"/>
  <c r="W2" i="19"/>
  <c r="W2" i="13"/>
  <c r="S2" i="19"/>
  <c r="S2" i="13"/>
  <c r="O2" i="19"/>
  <c r="O2" i="13"/>
  <c r="K2" i="19"/>
  <c r="K2" i="13"/>
  <c r="AB2" i="4"/>
  <c r="AH3" i="4"/>
  <c r="AD6" i="4"/>
  <c r="AK5" i="19"/>
  <c r="AG5" i="19"/>
  <c r="AC5" i="19"/>
  <c r="AJ5" i="19"/>
  <c r="AF5" i="19"/>
  <c r="AB5" i="19"/>
  <c r="AI5" i="19"/>
  <c r="AE5" i="19"/>
  <c r="AB6" i="19"/>
  <c r="AC2" i="4"/>
  <c r="AG2" i="4"/>
  <c r="AK2" i="4"/>
  <c r="AE3" i="4"/>
  <c r="AI3" i="4"/>
  <c r="AC5" i="4"/>
  <c r="AG5" i="4"/>
  <c r="AK5" i="4"/>
  <c r="AE6" i="4"/>
  <c r="AI6" i="4"/>
  <c r="F2" i="13"/>
  <c r="J2" i="13"/>
  <c r="N2" i="13"/>
  <c r="R2" i="13"/>
  <c r="V2" i="13"/>
  <c r="Z2" i="13"/>
  <c r="E3" i="13"/>
  <c r="I3" i="13"/>
  <c r="M3" i="13"/>
  <c r="Q3" i="13"/>
  <c r="U3" i="13"/>
  <c r="Y3" i="13"/>
  <c r="AD2" i="4"/>
  <c r="AH2" i="4"/>
  <c r="AB3" i="4"/>
  <c r="AF3" i="4"/>
  <c r="AJ3" i="4"/>
  <c r="AD5" i="4"/>
  <c r="AH5" i="4"/>
  <c r="AB6" i="4"/>
  <c r="AF6" i="4"/>
  <c r="AJ6" i="4"/>
  <c r="C2" i="13"/>
  <c r="G2" i="13"/>
  <c r="F3" i="13"/>
  <c r="J3" i="13"/>
  <c r="N3" i="13"/>
  <c r="R3" i="13"/>
  <c r="V3" i="13"/>
  <c r="Z3" i="13"/>
  <c r="R2" i="19"/>
  <c r="AD3" i="19"/>
  <c r="AE2" i="4"/>
  <c r="AC3" i="4"/>
  <c r="AG3" i="4"/>
  <c r="AK3" i="4"/>
  <c r="AE5" i="4"/>
  <c r="AI5" i="4"/>
  <c r="AC6" i="4"/>
  <c r="AG6" i="4"/>
  <c r="AI4" i="4"/>
  <c r="AB4" i="4"/>
  <c r="AF4" i="4"/>
  <c r="AJ4" i="4"/>
  <c r="B2" i="13"/>
  <c r="F4" i="13"/>
  <c r="J4" i="13"/>
  <c r="N4" i="13"/>
  <c r="R4" i="13"/>
  <c r="V4" i="13"/>
  <c r="Z4" i="13"/>
  <c r="B4" i="19"/>
  <c r="R4" i="19"/>
  <c r="AC4" i="4"/>
  <c r="AG4" i="4"/>
  <c r="AK4" i="4"/>
  <c r="B3" i="13"/>
  <c r="C4" i="13"/>
  <c r="G4" i="13"/>
  <c r="K4" i="13"/>
  <c r="O4" i="13"/>
  <c r="S4" i="13"/>
  <c r="W4" i="13"/>
  <c r="AA4" i="13"/>
  <c r="AD4" i="4"/>
  <c r="AH4" i="4"/>
  <c r="D4" i="13"/>
  <c r="H4" i="13"/>
  <c r="L4" i="13"/>
  <c r="P4" i="13"/>
  <c r="T4" i="13"/>
  <c r="X4" i="13"/>
  <c r="AE4" i="4"/>
  <c r="E4" i="13"/>
  <c r="I4" i="13"/>
  <c r="M4" i="13"/>
  <c r="Q4" i="13"/>
  <c r="U4" i="13"/>
  <c r="Y4" i="13"/>
  <c r="F2" i="3"/>
  <c r="G2" i="3"/>
  <c r="H2" i="3"/>
  <c r="I2" i="3"/>
  <c r="J2" i="3"/>
  <c r="K2" i="3"/>
  <c r="L2" i="3"/>
  <c r="M2" i="3"/>
  <c r="N2" i="3"/>
  <c r="O2" i="3"/>
  <c r="P2" i="3"/>
  <c r="Q2" i="3"/>
  <c r="R2" i="3"/>
  <c r="AE2" i="3" s="1"/>
  <c r="S2" i="3"/>
  <c r="T2" i="3"/>
  <c r="AK2" i="3" s="1"/>
  <c r="U2" i="3"/>
  <c r="V2" i="3"/>
  <c r="W2" i="3"/>
  <c r="X2" i="3"/>
  <c r="Y2" i="3"/>
  <c r="Z2" i="3"/>
  <c r="AA2" i="3"/>
  <c r="F3" i="3"/>
  <c r="G3" i="3"/>
  <c r="H3" i="3"/>
  <c r="I3" i="3"/>
  <c r="J3" i="3"/>
  <c r="K3" i="3"/>
  <c r="L3" i="3"/>
  <c r="M3" i="3"/>
  <c r="N3" i="3"/>
  <c r="O3" i="3"/>
  <c r="P3" i="3"/>
  <c r="Q3" i="3"/>
  <c r="R3" i="3"/>
  <c r="S3" i="3"/>
  <c r="T3" i="3"/>
  <c r="U3" i="3"/>
  <c r="V3" i="3"/>
  <c r="W3" i="3"/>
  <c r="X3" i="3"/>
  <c r="Y3" i="3"/>
  <c r="Z3" i="3"/>
  <c r="AA3" i="3"/>
  <c r="F4" i="3"/>
  <c r="G4" i="3"/>
  <c r="H4" i="3"/>
  <c r="I4" i="3"/>
  <c r="J4" i="3"/>
  <c r="K4" i="3"/>
  <c r="L4" i="3"/>
  <c r="M4" i="3"/>
  <c r="N4" i="3"/>
  <c r="O4" i="3"/>
  <c r="P4" i="3"/>
  <c r="Q4" i="3"/>
  <c r="R4" i="3"/>
  <c r="S4" i="3"/>
  <c r="T4" i="3"/>
  <c r="U4" i="3"/>
  <c r="V4" i="3"/>
  <c r="W4" i="3"/>
  <c r="X4" i="3"/>
  <c r="Y4" i="3"/>
  <c r="Z4" i="3"/>
  <c r="AA4" i="3"/>
  <c r="F5" i="3"/>
  <c r="F5" i="17" s="1"/>
  <c r="G5" i="3"/>
  <c r="G5" i="17" s="1"/>
  <c r="H5" i="3"/>
  <c r="H5" i="17" s="1"/>
  <c r="I5" i="3"/>
  <c r="I5" i="17" s="1"/>
  <c r="J5" i="3"/>
  <c r="J5" i="17" s="1"/>
  <c r="K5" i="3"/>
  <c r="K5" i="17" s="1"/>
  <c r="L5" i="3"/>
  <c r="L5" i="17" s="1"/>
  <c r="M5" i="3"/>
  <c r="M5" i="17" s="1"/>
  <c r="N5" i="3"/>
  <c r="N5" i="17" s="1"/>
  <c r="O5" i="3"/>
  <c r="O5" i="17" s="1"/>
  <c r="P5" i="3"/>
  <c r="P5" i="17" s="1"/>
  <c r="Q5" i="3"/>
  <c r="Q5" i="17" s="1"/>
  <c r="R5" i="3"/>
  <c r="R5" i="17" s="1"/>
  <c r="S5" i="3"/>
  <c r="S5" i="17" s="1"/>
  <c r="T5" i="3"/>
  <c r="T5" i="17" s="1"/>
  <c r="U5" i="3"/>
  <c r="U5" i="17" s="1"/>
  <c r="V5" i="3"/>
  <c r="V5" i="17" s="1"/>
  <c r="W5" i="3"/>
  <c r="W5" i="17" s="1"/>
  <c r="X5" i="3"/>
  <c r="X5" i="17" s="1"/>
  <c r="Y5" i="3"/>
  <c r="Y5" i="17" s="1"/>
  <c r="Z5" i="3"/>
  <c r="Z5" i="17" s="1"/>
  <c r="AA5" i="3"/>
  <c r="AA5" i="17" s="1"/>
  <c r="F6" i="3"/>
  <c r="F6" i="17" s="1"/>
  <c r="G6" i="3"/>
  <c r="G6" i="17" s="1"/>
  <c r="H6" i="3"/>
  <c r="H6" i="17" s="1"/>
  <c r="I6" i="3"/>
  <c r="I6" i="17" s="1"/>
  <c r="J6" i="3"/>
  <c r="J6" i="17" s="1"/>
  <c r="K6" i="3"/>
  <c r="K6" i="17" s="1"/>
  <c r="L6" i="3"/>
  <c r="L6" i="17" s="1"/>
  <c r="M6" i="3"/>
  <c r="M6" i="17" s="1"/>
  <c r="N6" i="3"/>
  <c r="N6" i="17" s="1"/>
  <c r="O6" i="3"/>
  <c r="O6" i="17" s="1"/>
  <c r="P6" i="3"/>
  <c r="P6" i="17" s="1"/>
  <c r="Q6" i="3"/>
  <c r="Q6" i="17" s="1"/>
  <c r="R6" i="3"/>
  <c r="R6" i="17" s="1"/>
  <c r="S6" i="3"/>
  <c r="S6" i="17" s="1"/>
  <c r="T6" i="3"/>
  <c r="T6" i="17" s="1"/>
  <c r="U6" i="3"/>
  <c r="U6" i="17" s="1"/>
  <c r="V6" i="3"/>
  <c r="V6" i="17" s="1"/>
  <c r="W6" i="3"/>
  <c r="W6" i="17" s="1"/>
  <c r="X6" i="3"/>
  <c r="X6" i="17" s="1"/>
  <c r="Y6" i="3"/>
  <c r="Y6" i="17" s="1"/>
  <c r="Z6" i="3"/>
  <c r="Z6" i="17" s="1"/>
  <c r="AA6" i="3"/>
  <c r="AA6" i="17" s="1"/>
  <c r="AB7" i="3"/>
  <c r="E6" i="3"/>
  <c r="E6" i="17" s="1"/>
  <c r="D6" i="3"/>
  <c r="D6" i="17" s="1"/>
  <c r="C6" i="3"/>
  <c r="C6" i="17" s="1"/>
  <c r="E5" i="3"/>
  <c r="E5" i="17" s="1"/>
  <c r="D5" i="3"/>
  <c r="D5" i="17" s="1"/>
  <c r="C5" i="3"/>
  <c r="C5" i="17" s="1"/>
  <c r="E4" i="3"/>
  <c r="D4" i="3"/>
  <c r="C4" i="3"/>
  <c r="E3" i="3"/>
  <c r="D3" i="3"/>
  <c r="C3" i="3"/>
  <c r="E2" i="3"/>
  <c r="D2" i="3"/>
  <c r="C2" i="3"/>
  <c r="B5" i="3"/>
  <c r="B5" i="17" s="1"/>
  <c r="B6" i="3"/>
  <c r="B6" i="17" s="1"/>
  <c r="B4" i="3"/>
  <c r="AJ5" i="17" l="1"/>
  <c r="AF5" i="17"/>
  <c r="AB5" i="17"/>
  <c r="AI5" i="17"/>
  <c r="AE5" i="17"/>
  <c r="AH5" i="17"/>
  <c r="AD5" i="17"/>
  <c r="AK5" i="17"/>
  <c r="AG5" i="17"/>
  <c r="AC5" i="17"/>
  <c r="R3" i="17"/>
  <c r="R3" i="12"/>
  <c r="F3" i="17"/>
  <c r="F3" i="12"/>
  <c r="H2" i="17"/>
  <c r="H2" i="12"/>
  <c r="AC2" i="3"/>
  <c r="AJ5" i="3"/>
  <c r="AF5" i="3"/>
  <c r="AH3" i="3"/>
  <c r="AD3" i="3"/>
  <c r="C2" i="17"/>
  <c r="C2" i="12"/>
  <c r="D3" i="17"/>
  <c r="D3" i="12"/>
  <c r="Y3" i="17"/>
  <c r="Y3" i="12"/>
  <c r="U3" i="17"/>
  <c r="U3" i="12"/>
  <c r="Q3" i="17"/>
  <c r="Q3" i="12"/>
  <c r="M3" i="17"/>
  <c r="M3" i="12"/>
  <c r="I3" i="17"/>
  <c r="I3" i="12"/>
  <c r="AA2" i="17"/>
  <c r="AA2" i="12"/>
  <c r="W2" i="17"/>
  <c r="W2" i="12"/>
  <c r="S2" i="17"/>
  <c r="S2" i="12"/>
  <c r="O2" i="17"/>
  <c r="O2" i="12"/>
  <c r="K2" i="17"/>
  <c r="K2" i="12"/>
  <c r="G2" i="17"/>
  <c r="G2" i="12"/>
  <c r="AJ2" i="3"/>
  <c r="AF2" i="3"/>
  <c r="AK6" i="3"/>
  <c r="AG6" i="3"/>
  <c r="AC6" i="3"/>
  <c r="AI5" i="3"/>
  <c r="AE5" i="3"/>
  <c r="AK3" i="3"/>
  <c r="AG3" i="3"/>
  <c r="AC3" i="3"/>
  <c r="AK2" i="19"/>
  <c r="AG2" i="19"/>
  <c r="AC2" i="19"/>
  <c r="AJ2" i="19"/>
  <c r="AF2" i="19"/>
  <c r="AB2" i="19"/>
  <c r="AI2" i="19"/>
  <c r="AE2" i="19"/>
  <c r="AD2" i="19"/>
  <c r="AH2" i="19"/>
  <c r="AK3" i="19"/>
  <c r="C3" i="17"/>
  <c r="C3" i="12"/>
  <c r="Z3" i="17"/>
  <c r="Z3" i="12"/>
  <c r="N3" i="17"/>
  <c r="N3" i="12"/>
  <c r="X2" i="17"/>
  <c r="X2" i="12"/>
  <c r="P2" i="17"/>
  <c r="P2" i="12"/>
  <c r="AH6" i="3"/>
  <c r="AK3" i="13"/>
  <c r="AG3" i="13"/>
  <c r="AC3" i="13"/>
  <c r="AJ3" i="13"/>
  <c r="AF3" i="13"/>
  <c r="AB3" i="13"/>
  <c r="AI3" i="13"/>
  <c r="AE3" i="13"/>
  <c r="AH3" i="13"/>
  <c r="AD3" i="13"/>
  <c r="E3" i="17"/>
  <c r="E3" i="12"/>
  <c r="X3" i="17"/>
  <c r="X3" i="12"/>
  <c r="P3" i="17"/>
  <c r="P3" i="12"/>
  <c r="H3" i="17"/>
  <c r="H3" i="12"/>
  <c r="V2" i="17"/>
  <c r="V2" i="12"/>
  <c r="N2" i="17"/>
  <c r="N2" i="12"/>
  <c r="F2" i="12"/>
  <c r="F2" i="17"/>
  <c r="AF6" i="3"/>
  <c r="AE3" i="19"/>
  <c r="AG3" i="19"/>
  <c r="AF3" i="19"/>
  <c r="AB3" i="19"/>
  <c r="AJ3" i="19"/>
  <c r="V3" i="17"/>
  <c r="V3" i="12"/>
  <c r="J3" i="17"/>
  <c r="J3" i="12"/>
  <c r="T2" i="17"/>
  <c r="T2" i="12"/>
  <c r="L2" i="17"/>
  <c r="L2" i="12"/>
  <c r="AG2" i="3"/>
  <c r="AD6" i="3"/>
  <c r="AB5" i="3"/>
  <c r="AI2" i="13"/>
  <c r="AE2" i="13"/>
  <c r="AH2" i="13"/>
  <c r="AD2" i="13"/>
  <c r="AK2" i="13"/>
  <c r="AG2" i="13"/>
  <c r="AC2" i="13"/>
  <c r="AF2" i="13"/>
  <c r="AB2" i="13"/>
  <c r="AJ2" i="13"/>
  <c r="D2" i="17"/>
  <c r="D2" i="12"/>
  <c r="AH6" i="17"/>
  <c r="AD6" i="17"/>
  <c r="AK6" i="17"/>
  <c r="AG6" i="17"/>
  <c r="AC6" i="17"/>
  <c r="AJ6" i="17"/>
  <c r="AF6" i="17"/>
  <c r="AB6" i="17"/>
  <c r="AE6" i="17"/>
  <c r="AI6" i="17"/>
  <c r="T3" i="17"/>
  <c r="T3" i="12"/>
  <c r="L3" i="17"/>
  <c r="L3" i="12"/>
  <c r="Z2" i="12"/>
  <c r="Z2" i="17"/>
  <c r="R2" i="12"/>
  <c r="R2" i="17"/>
  <c r="J2" i="17"/>
  <c r="J2" i="12"/>
  <c r="AI2" i="3"/>
  <c r="AJ6" i="3"/>
  <c r="AB6" i="3"/>
  <c r="AH5" i="3"/>
  <c r="AD5" i="3"/>
  <c r="AJ3" i="3"/>
  <c r="AF3" i="3"/>
  <c r="AB3" i="3"/>
  <c r="E2" i="17"/>
  <c r="E2" i="12"/>
  <c r="AA3" i="17"/>
  <c r="AA3" i="12"/>
  <c r="W3" i="17"/>
  <c r="W3" i="12"/>
  <c r="S3" i="17"/>
  <c r="S3" i="12"/>
  <c r="O3" i="17"/>
  <c r="O3" i="12"/>
  <c r="K3" i="17"/>
  <c r="K3" i="12"/>
  <c r="G3" i="17"/>
  <c r="G3" i="12"/>
  <c r="Y2" i="17"/>
  <c r="Y2" i="12"/>
  <c r="U2" i="17"/>
  <c r="U2" i="12"/>
  <c r="Q2" i="17"/>
  <c r="Q2" i="12"/>
  <c r="M2" i="17"/>
  <c r="M2" i="12"/>
  <c r="I2" i="17"/>
  <c r="I2" i="12"/>
  <c r="AB2" i="3"/>
  <c r="AH2" i="3"/>
  <c r="AD2" i="3"/>
  <c r="AI6" i="3"/>
  <c r="AE6" i="3"/>
  <c r="AK5" i="3"/>
  <c r="AG5" i="3"/>
  <c r="AC5" i="3"/>
  <c r="AI3" i="3"/>
  <c r="AE3" i="3"/>
  <c r="AC3" i="19"/>
  <c r="AI3" i="19"/>
  <c r="AD4" i="3"/>
  <c r="V4" i="12"/>
  <c r="V4" i="17"/>
  <c r="J4" i="12"/>
  <c r="J4" i="17"/>
  <c r="AJ4" i="3"/>
  <c r="AF4" i="3"/>
  <c r="AB4" i="3"/>
  <c r="C4" i="17"/>
  <c r="C4" i="12"/>
  <c r="Y4" i="17"/>
  <c r="Y4" i="12"/>
  <c r="U4" i="17"/>
  <c r="U4" i="12"/>
  <c r="Q4" i="17"/>
  <c r="Q4" i="12"/>
  <c r="M4" i="17"/>
  <c r="M4" i="12"/>
  <c r="I4" i="17"/>
  <c r="I4" i="12"/>
  <c r="AI4" i="3"/>
  <c r="AE4" i="3"/>
  <c r="AI4" i="19"/>
  <c r="AE4" i="19"/>
  <c r="AH4" i="19"/>
  <c r="AD4" i="19"/>
  <c r="AK4" i="19"/>
  <c r="AG4" i="19"/>
  <c r="AC4" i="19"/>
  <c r="AJ4" i="19"/>
  <c r="AF4" i="19"/>
  <c r="AB4" i="19"/>
  <c r="AK4" i="13"/>
  <c r="AG4" i="13"/>
  <c r="AC4" i="13"/>
  <c r="AJ4" i="13"/>
  <c r="AF4" i="13"/>
  <c r="AB4" i="13"/>
  <c r="AI4" i="13"/>
  <c r="AE4" i="13"/>
  <c r="AH4" i="13"/>
  <c r="AD4" i="13"/>
  <c r="X4" i="12"/>
  <c r="X4" i="17"/>
  <c r="H4" i="12"/>
  <c r="H4" i="17"/>
  <c r="AH4" i="3"/>
  <c r="Z4" i="12"/>
  <c r="Z4" i="17"/>
  <c r="R4" i="12"/>
  <c r="R4" i="17"/>
  <c r="N4" i="12"/>
  <c r="N4" i="17"/>
  <c r="D4" i="12"/>
  <c r="D4" i="17"/>
  <c r="T4" i="12"/>
  <c r="T4" i="17"/>
  <c r="P4" i="12"/>
  <c r="P4" i="17"/>
  <c r="L4" i="12"/>
  <c r="L4" i="17"/>
  <c r="E4" i="12"/>
  <c r="E4" i="17"/>
  <c r="AA4" i="12"/>
  <c r="AA4" i="17"/>
  <c r="W4" i="12"/>
  <c r="W4" i="17"/>
  <c r="S4" i="12"/>
  <c r="S4" i="17"/>
  <c r="O4" i="12"/>
  <c r="O4" i="17"/>
  <c r="K4" i="12"/>
  <c r="K4" i="17"/>
  <c r="G4" i="17"/>
  <c r="G4" i="12"/>
  <c r="AK4" i="3"/>
  <c r="AG4" i="3"/>
  <c r="AC4" i="3"/>
  <c r="B4" i="12"/>
  <c r="B4" i="17"/>
  <c r="F4" i="17"/>
  <c r="F4" i="12"/>
  <c r="AI7" i="3"/>
  <c r="AE7" i="3"/>
  <c r="AH7" i="3"/>
  <c r="AD7" i="3"/>
  <c r="AK7" i="3"/>
  <c r="AG7" i="3"/>
  <c r="AC7" i="3"/>
  <c r="AJ7" i="3"/>
  <c r="AF7" i="3"/>
  <c r="B3" i="3"/>
  <c r="B3" i="17" s="1"/>
  <c r="B5" i="29"/>
  <c r="C5" i="29"/>
  <c r="D5" i="29"/>
  <c r="E5" i="29"/>
  <c r="F5" i="29"/>
  <c r="G5" i="29"/>
  <c r="H5" i="29"/>
  <c r="I5" i="29"/>
  <c r="J5" i="29"/>
  <c r="K5" i="29"/>
  <c r="L5" i="29"/>
  <c r="M5" i="29"/>
  <c r="N5" i="29"/>
  <c r="O5" i="29"/>
  <c r="P5" i="29"/>
  <c r="Q5" i="29"/>
  <c r="R5" i="29"/>
  <c r="S5" i="29"/>
  <c r="T5" i="29"/>
  <c r="U5" i="29"/>
  <c r="V5" i="29"/>
  <c r="W5" i="29"/>
  <c r="X5" i="29"/>
  <c r="Y5" i="29"/>
  <c r="Z5" i="29"/>
  <c r="AA5" i="29"/>
  <c r="AB5" i="29"/>
  <c r="AC5" i="29"/>
  <c r="AD5" i="29"/>
  <c r="AE5" i="29"/>
  <c r="AF5" i="29"/>
  <c r="F14" i="29"/>
  <c r="G14" i="29"/>
  <c r="H14" i="29"/>
  <c r="I14" i="29"/>
  <c r="J14" i="29"/>
  <c r="K14" i="29"/>
  <c r="L14" i="29"/>
  <c r="M14" i="29"/>
  <c r="N14" i="29"/>
  <c r="O14" i="29"/>
  <c r="P14" i="29"/>
  <c r="Q14" i="29"/>
  <c r="R14" i="29"/>
  <c r="S14" i="29"/>
  <c r="T14" i="29"/>
  <c r="U14" i="29"/>
  <c r="V14" i="29"/>
  <c r="W14" i="29"/>
  <c r="X14" i="29"/>
  <c r="Y14" i="29"/>
  <c r="Z14" i="29"/>
  <c r="AA14" i="29"/>
  <c r="AB14" i="29"/>
  <c r="AC14" i="29"/>
  <c r="AD14" i="29"/>
  <c r="AE14" i="29"/>
  <c r="AF14" i="29"/>
  <c r="AC3" i="17" l="1"/>
  <c r="AG3" i="17"/>
  <c r="AK3" i="17"/>
  <c r="AH3" i="17"/>
  <c r="AE3" i="17"/>
  <c r="AI3" i="17"/>
  <c r="AB3" i="17"/>
  <c r="AF3" i="17"/>
  <c r="AJ3" i="17"/>
  <c r="AD3" i="17"/>
  <c r="AK3" i="12"/>
  <c r="AG3" i="12"/>
  <c r="AC3" i="12"/>
  <c r="AD3" i="12"/>
  <c r="AJ3" i="12"/>
  <c r="AF3" i="12"/>
  <c r="AB3" i="12"/>
  <c r="AI3" i="12"/>
  <c r="AE3" i="12"/>
  <c r="AH3" i="12"/>
  <c r="AH2" i="17"/>
  <c r="AD2" i="17"/>
  <c r="AK2" i="17"/>
  <c r="AG2" i="17"/>
  <c r="AC2" i="17"/>
  <c r="AJ2" i="17"/>
  <c r="AF2" i="17"/>
  <c r="AB2" i="17"/>
  <c r="AI2" i="17"/>
  <c r="AE2" i="17"/>
  <c r="AJ2" i="12"/>
  <c r="AI2" i="12"/>
  <c r="AE2" i="12"/>
  <c r="AK2" i="12"/>
  <c r="AC2" i="12"/>
  <c r="AB2" i="12"/>
  <c r="AH2" i="12"/>
  <c r="AD2" i="12"/>
  <c r="AG2" i="12"/>
  <c r="AF2" i="12"/>
  <c r="B3" i="12"/>
  <c r="AJ4" i="17"/>
  <c r="AF4" i="17"/>
  <c r="AB4" i="17"/>
  <c r="AI4" i="17"/>
  <c r="AE4" i="17"/>
  <c r="AH4" i="17"/>
  <c r="AD4" i="17"/>
  <c r="AK4" i="17"/>
  <c r="AG4" i="17"/>
  <c r="AC4" i="17"/>
  <c r="AK4" i="12"/>
  <c r="AG4" i="12"/>
  <c r="AC4" i="12"/>
  <c r="AJ4" i="12"/>
  <c r="AF4" i="12"/>
  <c r="AB4" i="12"/>
  <c r="AI4" i="12"/>
  <c r="AE4" i="12"/>
  <c r="AH4" i="12"/>
  <c r="AD4" i="12"/>
  <c r="B2" i="3"/>
  <c r="B2" i="17" l="1"/>
  <c r="B2" i="12"/>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C7" i="9"/>
  <c r="B7" i="9"/>
  <c r="AG3" i="9"/>
  <c r="AF3" i="9"/>
  <c r="AE3" i="9"/>
  <c r="AD3" i="9"/>
  <c r="AC3" i="9"/>
  <c r="AB3" i="9"/>
  <c r="AA3" i="9"/>
  <c r="Z3" i="9"/>
  <c r="Y3" i="9"/>
  <c r="X3" i="9"/>
  <c r="W3" i="9"/>
  <c r="V3" i="9"/>
  <c r="U3" i="9"/>
  <c r="T3" i="9"/>
  <c r="S3" i="9"/>
  <c r="R3" i="9"/>
  <c r="Q3" i="9"/>
  <c r="P3" i="9"/>
  <c r="O3" i="9"/>
  <c r="N3" i="9"/>
  <c r="M3" i="9"/>
  <c r="L3" i="9"/>
  <c r="K3" i="9"/>
  <c r="J3" i="9"/>
  <c r="I3" i="9"/>
  <c r="H3" i="9"/>
  <c r="G3" i="9"/>
  <c r="F3" i="9"/>
  <c r="E3" i="9"/>
  <c r="D3" i="9"/>
  <c r="C3" i="9"/>
  <c r="B3" i="9"/>
</calcChain>
</file>

<file path=xl/sharedStrings.xml><?xml version="1.0" encoding="utf-8"?>
<sst xmlns="http://schemas.openxmlformats.org/spreadsheetml/2006/main" count="2324" uniqueCount="1332">
  <si>
    <t>Sources:</t>
  </si>
  <si>
    <t>Energy Information Administration</t>
  </si>
  <si>
    <t>Table 7</t>
  </si>
  <si>
    <t>7. Transportation Sector Key Indicators and Delivered Energy Consumption</t>
  </si>
  <si>
    <t/>
  </si>
  <si>
    <t xml:space="preserve"> Key Indicators and Consumption</t>
  </si>
  <si>
    <t>Key Indicators</t>
  </si>
  <si>
    <t>Travel Indicators</t>
  </si>
  <si>
    <t xml:space="preserve"> (billion vehicle miles traveled)</t>
  </si>
  <si>
    <t xml:space="preserve">   Light-Duty Vehicles less than 8,501 pounds</t>
  </si>
  <si>
    <t xml:space="preserve">   Commercial Light Trucks 1/</t>
  </si>
  <si>
    <t xml:space="preserve">   Freight Trucks greater than 10,000 pounds</t>
  </si>
  <si>
    <t xml:space="preserve"> (billion seat miles available)</t>
  </si>
  <si>
    <t xml:space="preserve">   Air</t>
  </si>
  <si>
    <t xml:space="preserve"> (billion ton miles traveled)</t>
  </si>
  <si>
    <t xml:space="preserve">   Rail</t>
  </si>
  <si>
    <t xml:space="preserve">   Domestic Shipping</t>
  </si>
  <si>
    <t>Energy Efficiency Indicators</t>
  </si>
  <si>
    <t xml:space="preserve"> (miles per gallon)</t>
  </si>
  <si>
    <t xml:space="preserve">   New Light-Duty Vehicle CAFE Standard 2/</t>
  </si>
  <si>
    <t xml:space="preserve">     New Car 2/</t>
  </si>
  <si>
    <t xml:space="preserve">     New Light Truck 2/</t>
  </si>
  <si>
    <t xml:space="preserve">   Compliance New Light-Duty Vehicle 3/</t>
  </si>
  <si>
    <t xml:space="preserve">     New Car 3/</t>
  </si>
  <si>
    <t xml:space="preserve">     New Light Truck 3/</t>
  </si>
  <si>
    <t xml:space="preserve">   Tested New Light-Duty Vehicle 4/</t>
  </si>
  <si>
    <t xml:space="preserve">     New Car 4/</t>
  </si>
  <si>
    <t xml:space="preserve">     New Light Truck 4/</t>
  </si>
  <si>
    <t xml:space="preserve">   On-Road New Light-Duty Vehicle 5/</t>
  </si>
  <si>
    <t xml:space="preserve">     New Car 5/</t>
  </si>
  <si>
    <t xml:space="preserve">     New Light Truck 5/</t>
  </si>
  <si>
    <t xml:space="preserve">   Light-Duty Stock 6/</t>
  </si>
  <si>
    <t xml:space="preserve">   New Commercial Light Truck 1/</t>
  </si>
  <si>
    <t xml:space="preserve">   Stock Commercial Light Truck 1/</t>
  </si>
  <si>
    <t xml:space="preserve">   Freight Truck</t>
  </si>
  <si>
    <t xml:space="preserve"> (seat miles per gallon)</t>
  </si>
  <si>
    <t xml:space="preserve">   Aircraft</t>
  </si>
  <si>
    <t xml:space="preserve"> (ton miles/thousand Btu)</t>
  </si>
  <si>
    <t>Energy Use by Mode</t>
  </si>
  <si>
    <t xml:space="preserve">  (quadrillion Btu)</t>
  </si>
  <si>
    <t xml:space="preserve">    Light-Duty Vehicles</t>
  </si>
  <si>
    <t xml:space="preserve">    Commercial Light Trucks 1/</t>
  </si>
  <si>
    <t xml:space="preserve">    Bus Transportation</t>
  </si>
  <si>
    <t xml:space="preserve">    Freight Trucks</t>
  </si>
  <si>
    <t xml:space="preserve">    Rail, Passenger</t>
  </si>
  <si>
    <t xml:space="preserve">    Rail, Freight</t>
  </si>
  <si>
    <t xml:space="preserve">    Shipping, Domestic</t>
  </si>
  <si>
    <t xml:space="preserve">    Shipping, International</t>
  </si>
  <si>
    <t xml:space="preserve">    Recreational Boats</t>
  </si>
  <si>
    <t xml:space="preserve">    Air</t>
  </si>
  <si>
    <t xml:space="preserve">    Military Use</t>
  </si>
  <si>
    <t xml:space="preserve">    Lubricants</t>
  </si>
  <si>
    <t xml:space="preserve">    Pipeline Fuel</t>
  </si>
  <si>
    <t xml:space="preserve">      Total</t>
  </si>
  <si>
    <t xml:space="preserve">  (million barrels per day oil equivalent)</t>
  </si>
  <si>
    <t xml:space="preserve">   1/ Commercial trucks 8,501 to 10,000 pounds gross vehicle weight rating.</t>
  </si>
  <si>
    <t xml:space="preserve">   2/ CAFE standard based on projected new vehicle sales.</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</si>
  <si>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</si>
  <si>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</si>
  <si>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</si>
  <si>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</si>
  <si>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</si>
  <si>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are model results and may differ from official EIA data reports.</t>
  </si>
  <si>
    <t>U.S. Department of Transportation, Research and Special Programs Administration, Air Carrier Statistics Monthly,</t>
  </si>
  <si>
    <t>Year</t>
  </si>
  <si>
    <t xml:space="preserve"> Indicators</t>
  </si>
  <si>
    <t>Fuel Cost (1987 dollars per million Btu)</t>
  </si>
  <si>
    <t>Ticket Price (1996 cents per passenger mile)</t>
  </si>
  <si>
    <t xml:space="preserve">  Domestic</t>
  </si>
  <si>
    <t xml:space="preserve">  International</t>
  </si>
  <si>
    <t xml:space="preserve">  Non-U.S. 1/</t>
  </si>
  <si>
    <t>Driver Variables</t>
  </si>
  <si>
    <t xml:space="preserve">  Gross Domestic Product</t>
  </si>
  <si>
    <t xml:space="preserve">    United States</t>
  </si>
  <si>
    <t xml:space="preserve">    Canada</t>
  </si>
  <si>
    <t xml:space="preserve">    Central America</t>
  </si>
  <si>
    <t xml:space="preserve">    South America</t>
  </si>
  <si>
    <t xml:space="preserve">    Europe</t>
  </si>
  <si>
    <t xml:space="preserve">    Africa</t>
  </si>
  <si>
    <t xml:space="preserve">    Mideast</t>
  </si>
  <si>
    <t xml:space="preserve">    Commonwealth of Independent States</t>
  </si>
  <si>
    <t xml:space="preserve">    China</t>
  </si>
  <si>
    <t xml:space="preserve">    Northeast Asia</t>
  </si>
  <si>
    <t xml:space="preserve">    Southeast Asia</t>
  </si>
  <si>
    <t xml:space="preserve">    Southwest Asia</t>
  </si>
  <si>
    <t xml:space="preserve">    Oceania</t>
  </si>
  <si>
    <t xml:space="preserve">  Population (millions)</t>
  </si>
  <si>
    <t>Travel Demand</t>
  </si>
  <si>
    <t xml:space="preserve">  Revenue Passenger Miles (billion miles)</t>
  </si>
  <si>
    <t xml:space="preserve">    Domestic</t>
  </si>
  <si>
    <t xml:space="preserve">      United States</t>
  </si>
  <si>
    <t xml:space="preserve">      Canada</t>
  </si>
  <si>
    <t xml:space="preserve">      Central America</t>
  </si>
  <si>
    <t xml:space="preserve">      South America</t>
  </si>
  <si>
    <t xml:space="preserve">      Europe</t>
  </si>
  <si>
    <t xml:space="preserve">      Africa</t>
  </si>
  <si>
    <t xml:space="preserve">      Mideast</t>
  </si>
  <si>
    <t xml:space="preserve">      Commonwealth of Independent States</t>
  </si>
  <si>
    <t xml:space="preserve">      China</t>
  </si>
  <si>
    <t xml:space="preserve">      Northeast Asia</t>
  </si>
  <si>
    <t xml:space="preserve">      Southeast Asia</t>
  </si>
  <si>
    <t xml:space="preserve">      Southwest Asia</t>
  </si>
  <si>
    <t xml:space="preserve">      Oceania</t>
  </si>
  <si>
    <t xml:space="preserve">    International</t>
  </si>
  <si>
    <t xml:space="preserve">  Freight Revenue Ton Miles (billion miles)</t>
  </si>
  <si>
    <t xml:space="preserve">      Total World</t>
  </si>
  <si>
    <t>Seat Miles Demanded (billion miles)</t>
  </si>
  <si>
    <t xml:space="preserve">  United States</t>
  </si>
  <si>
    <t xml:space="preserve">    Narrow Body Aircraft</t>
  </si>
  <si>
    <t xml:space="preserve">    Wide Body Aircraft</t>
  </si>
  <si>
    <t xml:space="preserve">    Regional Jets</t>
  </si>
  <si>
    <t xml:space="preserve">  Canada</t>
  </si>
  <si>
    <t xml:space="preserve">  Central America</t>
  </si>
  <si>
    <t xml:space="preserve">  South America</t>
  </si>
  <si>
    <t xml:space="preserve">  Europe</t>
  </si>
  <si>
    <t xml:space="preserve">  Africa</t>
  </si>
  <si>
    <t xml:space="preserve">  Mideast</t>
  </si>
  <si>
    <t xml:space="preserve">  Commonwealth of Independent States</t>
  </si>
  <si>
    <t xml:space="preserve">  China</t>
  </si>
  <si>
    <t xml:space="preserve">  Northeast Asia</t>
  </si>
  <si>
    <t xml:space="preserve">  Southeast Asia</t>
  </si>
  <si>
    <t xml:space="preserve">  Southwest Asia</t>
  </si>
  <si>
    <t xml:space="preserve">  Oceania</t>
  </si>
  <si>
    <t xml:space="preserve">    Total World</t>
  </si>
  <si>
    <t>Aircraft Sales</t>
  </si>
  <si>
    <t>Total World</t>
  </si>
  <si>
    <t>Advanced Technology Penetration</t>
  </si>
  <si>
    <t xml:space="preserve">  General Technology 1</t>
  </si>
  <si>
    <t>- -</t>
  </si>
  <si>
    <t xml:space="preserve">  General Technology 2</t>
  </si>
  <si>
    <t xml:space="preserve">  General Technology 3</t>
  </si>
  <si>
    <t xml:space="preserve">  General Technology 4</t>
  </si>
  <si>
    <t xml:space="preserve">  General Technology 5</t>
  </si>
  <si>
    <t xml:space="preserve">  Laminar Flow Control</t>
  </si>
  <si>
    <t xml:space="preserve">  Advanced Aerodynamics</t>
  </si>
  <si>
    <t xml:space="preserve">  Weight Reducing Materials</t>
  </si>
  <si>
    <t xml:space="preserve">  Electrically Active Controls</t>
  </si>
  <si>
    <t>Aircraft Efficiency (seat miles per gallon) 2/</t>
  </si>
  <si>
    <t xml:space="preserve">  New Aircraft</t>
  </si>
  <si>
    <t xml:space="preserve">      Average Aircraft</t>
  </si>
  <si>
    <t xml:space="preserve">  Aircraft Stock</t>
  </si>
  <si>
    <t>Fuel Consumption (trillion Btu)</t>
  </si>
  <si>
    <t xml:space="preserve">  Commercial Jet Fuel</t>
  </si>
  <si>
    <t xml:space="preserve">  Commercial Aviation Gasoline, U.S.</t>
  </si>
  <si>
    <t xml:space="preserve">  Military Jet Fuel, U.S.</t>
  </si>
  <si>
    <t xml:space="preserve">   1/ Assumed to be the same as International US.</t>
  </si>
  <si>
    <t xml:space="preserve">   2/ Non-U.S. efficiency is assumed to equal U.S. efficiency.</t>
  </si>
  <si>
    <t xml:space="preserve">   - - = Not applicable.</t>
  </si>
  <si>
    <t>estimate international freight ton*miles.  This assumes the ships have the same approximate</t>
  </si>
  <si>
    <t xml:space="preserve">Table 1-40:  U.S. Passenger-Miles (Millions) </t>
  </si>
  <si>
    <t>Air</t>
  </si>
  <si>
    <t>Air carrier, certificated, domestic, all services</t>
  </si>
  <si>
    <t>Highway, total</t>
  </si>
  <si>
    <r>
      <t>Light duty vehicle, short wheel base</t>
    </r>
    <r>
      <rPr>
        <vertAlign val="superscript"/>
        <sz val="11"/>
        <rFont val="Arial Narrow"/>
        <family val="2"/>
      </rPr>
      <t>a,b,c</t>
    </r>
  </si>
  <si>
    <t>N</t>
  </si>
  <si>
    <r>
      <t>Motorcycle</t>
    </r>
    <r>
      <rPr>
        <vertAlign val="superscript"/>
        <sz val="11"/>
        <rFont val="Arial Narrow"/>
        <family val="2"/>
      </rPr>
      <t>b,c</t>
    </r>
  </si>
  <si>
    <t>U</t>
  </si>
  <si>
    <r>
      <t>Light duty vehicle, long wheel base</t>
    </r>
    <r>
      <rPr>
        <vertAlign val="superscript"/>
        <sz val="11"/>
        <rFont val="Arial Narrow"/>
        <family val="2"/>
      </rPr>
      <t>a,b,c</t>
    </r>
  </si>
  <si>
    <r>
      <t>Truck, single-unit 2-axle 6-tire or more</t>
    </r>
    <r>
      <rPr>
        <vertAlign val="superscript"/>
        <sz val="11"/>
        <rFont val="Arial Narrow"/>
        <family val="2"/>
      </rPr>
      <t>c</t>
    </r>
  </si>
  <si>
    <t>Truck, combination</t>
  </si>
  <si>
    <r>
      <t>Bus</t>
    </r>
    <r>
      <rPr>
        <vertAlign val="superscript"/>
        <sz val="11"/>
        <rFont val="Arial Narrow"/>
        <family val="2"/>
      </rPr>
      <t>e</t>
    </r>
  </si>
  <si>
    <r>
      <t>Motor bus</t>
    </r>
    <r>
      <rPr>
        <vertAlign val="superscript"/>
        <sz val="11"/>
        <rFont val="Arial Narrow"/>
        <family val="2"/>
      </rPr>
      <t>e</t>
    </r>
  </si>
  <si>
    <t>Heavy rail</t>
  </si>
  <si>
    <t>Trolley bus</t>
  </si>
  <si>
    <t>Commuter rail</t>
  </si>
  <si>
    <t>Rail</t>
  </si>
  <si>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</si>
  <si>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</si>
  <si>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</si>
  <si>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</si>
  <si>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</si>
  <si>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</si>
  <si>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</si>
  <si>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</si>
  <si>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</si>
  <si>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</si>
  <si>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</si>
  <si>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</si>
  <si>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</si>
  <si>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</si>
  <si>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</si>
  <si>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</si>
  <si>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</si>
  <si>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</si>
  <si>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</si>
  <si>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</si>
  <si>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</si>
  <si>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</si>
  <si>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</si>
  <si>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</si>
  <si>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</si>
  <si>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</si>
  <si>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</si>
  <si>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Transit:</t>
  </si>
  <si>
    <t>Ferryboat:</t>
  </si>
  <si>
    <t>1992: American Public Transit Association, personal communication, July 19, 2000.</t>
  </si>
  <si>
    <t>1993-95: American Public Transit Association, personal communication, Aug. 13, 2001.</t>
  </si>
  <si>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</si>
  <si>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</si>
  <si>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</si>
  <si>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</si>
  <si>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</si>
  <si>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</si>
  <si>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Passenger LDVs</t>
  </si>
  <si>
    <t>Passenger HDVs</t>
  </si>
  <si>
    <t>Passenger aircraft</t>
  </si>
  <si>
    <t>Passenger rail</t>
  </si>
  <si>
    <t>Passenger ships</t>
  </si>
  <si>
    <t>Freight LDVs</t>
  </si>
  <si>
    <t>Freight HDVs</t>
  </si>
  <si>
    <t>Freight aircraft</t>
  </si>
  <si>
    <t>Freight rail</t>
  </si>
  <si>
    <t>Freight shipping</t>
  </si>
  <si>
    <t>AEO Table 7 provides freight ton*miles is available for domestic shipping but not international</t>
  </si>
  <si>
    <t>shipping, so we use the ratio of energy consumption between these shipping modes to</t>
  </si>
  <si>
    <t>Available directly from AEO Table 7.</t>
  </si>
  <si>
    <t>(NTS Table 1-40) by the growth in passenger rail energy usage (AEO Table 7), adjusted for the</t>
  </si>
  <si>
    <t>increasing energy efficiency of rail transport (estimated using the efficiency change of freight</t>
  </si>
  <si>
    <t>rail) (AEO Table 7).</t>
  </si>
  <si>
    <t>(NTS Table 1-40) by the growth in bus energy usage (AEO Table 7), adjusted for the</t>
  </si>
  <si>
    <t>increasing energy efficiency of HDV transport (estimated using the efficiency change of freight</t>
  </si>
  <si>
    <t>trucks) (AEO Table 7).</t>
  </si>
  <si>
    <t>Car</t>
  </si>
  <si>
    <t>Van</t>
  </si>
  <si>
    <t>Sport utility</t>
  </si>
  <si>
    <t>Pickup</t>
  </si>
  <si>
    <t>Other truck</t>
  </si>
  <si>
    <t>Motorcycle</t>
  </si>
  <si>
    <t>All</t>
  </si>
  <si>
    <t>U.S. Department of Transportation, Federal Highway Administration, 1995 Nationwide Personal Transportation Survey, Washington, DC, 1997, and 2009 National Household Travel Survey, Washington, DC.  (Additional resources: www.fhwa.dot.gov, nhts.ornl.gov)</t>
  </si>
  <si>
    <t>Figure 8.1.  Average Vehicle Occupancy by Vehicle Type, 1995 NPTS and 2009 NHTS</t>
  </si>
  <si>
    <t>Vehicle miles from AEO Table 7 are multiplied by average passengers per vehicle in 2009</t>
  </si>
  <si>
    <t>(weighted average of LDV vehicle types) from TEDB Table 8-01.  Assumes constant number</t>
  </si>
  <si>
    <t>of passengers per vehicle and factors in a small contribution from motorcycles, which are</t>
  </si>
  <si>
    <t>not part of the model's LDV category.</t>
  </si>
  <si>
    <t>Sailboat</t>
  </si>
  <si>
    <t>PWC</t>
  </si>
  <si>
    <t>Canoe</t>
  </si>
  <si>
    <t>Kayak</t>
  </si>
  <si>
    <t>Pontoon Boat</t>
  </si>
  <si>
    <t>ships (passenger*hours)</t>
  </si>
  <si>
    <t>LDVs (passenger*miles)</t>
  </si>
  <si>
    <t>HDVs (passenger*miles)</t>
  </si>
  <si>
    <t>aircraft (passenger*miles)</t>
  </si>
  <si>
    <t>rail (passenger*miles)</t>
  </si>
  <si>
    <t>Recreational boats (the EIA category, which we treat as passenger ships in the model) are</t>
  </si>
  <si>
    <t>primarily characterized per hour of use, not per mile traveled, so statistics here (and in the</t>
  </si>
  <si>
    <t>BAU New Vehicle Fuel Economy variable) for this mode are in passenger*hours, not</t>
  </si>
  <si>
    <t xml:space="preserve">passenger*miles.  The units ultimately cancel in the model, producing correct BTU values.  </t>
  </si>
  <si>
    <t>Passenger*hours for future years are estimated by scaling recreational boat passenger*hours</t>
  </si>
  <si>
    <t>adjusted for the increasing energy efficiency of ship transport (estimated using the efficiency</t>
  </si>
  <si>
    <t>change of freight ships) (AEO Table 7).</t>
  </si>
  <si>
    <t>Bureau of Transportation Statistics</t>
  </si>
  <si>
    <t>Table 1-40</t>
  </si>
  <si>
    <t>Oak Ridge National Laboratory</t>
  </si>
  <si>
    <t>Figure 8.1</t>
  </si>
  <si>
    <t>Sources</t>
  </si>
  <si>
    <t>U.S. Coast Guard</t>
  </si>
  <si>
    <t>Table 1-50:  U.S. Ton-Miles of Freight (BTS Special Tabulation) (Millions)</t>
  </si>
  <si>
    <t xml:space="preserve">TOTAL U.S. ton-miles of freight </t>
  </si>
  <si>
    <t xml:space="preserve">Air </t>
  </si>
  <si>
    <t>Truck</t>
  </si>
  <si>
    <t>Railroad</t>
  </si>
  <si>
    <t>Domestic water transportation</t>
  </si>
  <si>
    <t>Coastwise</t>
  </si>
  <si>
    <t>Lakewise</t>
  </si>
  <si>
    <t>Internal</t>
  </si>
  <si>
    <t>Intraport</t>
  </si>
  <si>
    <t>Pipeline</t>
  </si>
  <si>
    <t>LDVs (freight ton*miles)</t>
  </si>
  <si>
    <t>HDVs (freight ton*miles)</t>
  </si>
  <si>
    <t>aircraft (freight ton*miles)</t>
  </si>
  <si>
    <t>rail (freight ton*miles)</t>
  </si>
  <si>
    <t>ships (freight ton*miles)</t>
  </si>
  <si>
    <t>Table 1-50</t>
  </si>
  <si>
    <t>in each year.  This is adjusted for the increasing energy efficiency of trucks (estimated using</t>
  </si>
  <si>
    <t>the efficiency change of freight trucks) (AEO Table 7).</t>
  </si>
  <si>
    <t>Energy use from commercial light trucks in each year (AEO Table 7) is multiplied by the ratio of</t>
  </si>
  <si>
    <t>Energy use from heavy trucks in each year (AEO Table 7) is multiplied by the ratio of</t>
  </si>
  <si>
    <t>in each year.  This is adjusted for the increasing energy efficiency of freight trucks (AEO Table 7).</t>
  </si>
  <si>
    <t>Stock</t>
  </si>
  <si>
    <t>Aircraft Stock</t>
  </si>
  <si>
    <t>Aircraft Active Stock</t>
  </si>
  <si>
    <t>Aircraft Parked Stock</t>
  </si>
  <si>
    <t>Aircraft Cargo Stock</t>
  </si>
  <si>
    <t xml:space="preserve">   Source: Jet Inventory Services, World Jet Inventory:  Year-End 2009 (March 2010).</t>
  </si>
  <si>
    <t>(thousands)</t>
  </si>
  <si>
    <t>United States</t>
  </si>
  <si>
    <t xml:space="preserve"> Technology Type</t>
  </si>
  <si>
    <t>New Car Sales 1/</t>
  </si>
  <si>
    <t xml:space="preserve"> Conventional Cars</t>
  </si>
  <si>
    <t xml:space="preserve">   Gasoline ICE Vehicles</t>
  </si>
  <si>
    <t xml:space="preserve">   TDI Diesel ICE</t>
  </si>
  <si>
    <t xml:space="preserve">     Total Conventional Cars</t>
  </si>
  <si>
    <t xml:space="preserve"> Alternative-Fuel Cars</t>
  </si>
  <si>
    <t xml:space="preserve">   Ethanol-Flex Fuel ICE</t>
  </si>
  <si>
    <t xml:space="preserve">   100 Mile Electric Vehicle</t>
  </si>
  <si>
    <t xml:space="preserve">   200 Mile Electric Vehicle</t>
  </si>
  <si>
    <t xml:space="preserve">   Plug-in 10 Gasoline Hybrid</t>
  </si>
  <si>
    <t xml:space="preserve">   Plug-in 40 Gasoline Hybrid</t>
  </si>
  <si>
    <t xml:space="preserve">   Electric-Diesel Hybrid</t>
  </si>
  <si>
    <t xml:space="preserve">   Electric-Gasoline Hybrid</t>
  </si>
  <si>
    <t xml:space="preserve">   Natural Gas ICE</t>
  </si>
  <si>
    <t xml:space="preserve">   Natural Gas Bi-fuel</t>
  </si>
  <si>
    <t xml:space="preserve">   Propane ICE</t>
  </si>
  <si>
    <t xml:space="preserve">   Propane Bi-fuel</t>
  </si>
  <si>
    <t xml:space="preserve">   Fuel Cell Gasoline</t>
  </si>
  <si>
    <t xml:space="preserve">   Fuel Cell Methanol</t>
  </si>
  <si>
    <t xml:space="preserve">   Fuel Cell Hydrogen</t>
  </si>
  <si>
    <t xml:space="preserve">     Total Alternative Cars</t>
  </si>
  <si>
    <t>Percent Alternative Car Sales</t>
  </si>
  <si>
    <t>Total New Car Sales</t>
  </si>
  <si>
    <t>New Light Truck Sales 2/</t>
  </si>
  <si>
    <t xml:space="preserve"> Conventional Light Trucks</t>
  </si>
  <si>
    <t xml:space="preserve">     Total Conventional Light Trucks</t>
  </si>
  <si>
    <t xml:space="preserve"> Alternative-Fuel Light Trucks</t>
  </si>
  <si>
    <t xml:space="preserve">     Total Alternative Light Trucks</t>
  </si>
  <si>
    <t>Percent Alternative Light Truck Sales</t>
  </si>
  <si>
    <t>Total New Light Truck Sales</t>
  </si>
  <si>
    <t>Percent Total Alternative Sales</t>
  </si>
  <si>
    <t>EPACT Legislative  Alternative Sales</t>
  </si>
  <si>
    <t>ZEVP Legislative Alternative Sales</t>
  </si>
  <si>
    <t>Total Sales, Cars and Light Trucks</t>
  </si>
  <si>
    <t xml:space="preserve">   Conventional Gasoline</t>
  </si>
  <si>
    <t xml:space="preserve">   TDI Diesel</t>
  </si>
  <si>
    <t xml:space="preserve">   Flex-Fuel</t>
  </si>
  <si>
    <t xml:space="preserve">   Electric</t>
  </si>
  <si>
    <t xml:space="preserve">   Plug-in Electric Hybrid</t>
  </si>
  <si>
    <t xml:space="preserve">   Electric Hybrid</t>
  </si>
  <si>
    <t xml:space="preserve">   Gaseous (Propane and Natural Gas)</t>
  </si>
  <si>
    <t xml:space="preserve">   Fuel Cell</t>
  </si>
  <si>
    <t>Total Vehicles Sales</t>
  </si>
  <si>
    <t xml:space="preserve">   Conventional Gasoline Microhybrids</t>
  </si>
  <si>
    <t xml:space="preserve">   TDI Diesel Microhybrids</t>
  </si>
  <si>
    <t>Total Alternative-Fueled Vehicle Sales</t>
  </si>
  <si>
    <t xml:space="preserve">   1/ Includes personal and fleet light-duty cars.</t>
  </si>
  <si>
    <t xml:space="preserve">   2/ Includes personal and fleet light-duty trucks.</t>
  </si>
  <si>
    <t xml:space="preserve">   ICE = Internal combustion engine.</t>
  </si>
  <si>
    <t xml:space="preserve">   EPACT = Energy Policy Act of 1992.</t>
  </si>
  <si>
    <t xml:space="preserve">   ZEVP = Zero emission vehicles from the low emission vehicle program.</t>
  </si>
  <si>
    <t>(millions)</t>
  </si>
  <si>
    <t>Car Stock 1/</t>
  </si>
  <si>
    <t>Total Car Stock</t>
  </si>
  <si>
    <t>Light Truck Stock 1/</t>
  </si>
  <si>
    <t>Total Light Truck Stock</t>
  </si>
  <si>
    <t>Total Stock</t>
  </si>
  <si>
    <t xml:space="preserve">   1/ Includes personal and fleet vehicles.</t>
  </si>
  <si>
    <t xml:space="preserve"> Technology and Fuel Type</t>
  </si>
  <si>
    <t>Existing Trucks by Size Class</t>
  </si>
  <si>
    <t xml:space="preserve">  Vehicle Miles Traveled (billion miles)</t>
  </si>
  <si>
    <t xml:space="preserve">    Light Medium</t>
  </si>
  <si>
    <t xml:space="preserve">      Diesel</t>
  </si>
  <si>
    <t xml:space="preserve">      Motor Gasoline</t>
  </si>
  <si>
    <t xml:space="preserve">      Propane</t>
  </si>
  <si>
    <t xml:space="preserve">      Compressed/Liquefied Natural Gas</t>
  </si>
  <si>
    <t xml:space="preserve">        Light Medium Subtotal</t>
  </si>
  <si>
    <t xml:space="preserve">    Medium</t>
  </si>
  <si>
    <t xml:space="preserve">        Medium Subtotal</t>
  </si>
  <si>
    <t xml:space="preserve">    Heavy</t>
  </si>
  <si>
    <t xml:space="preserve">        Heavy Subtotal</t>
  </si>
  <si>
    <t xml:space="preserve">  Consumption (trillion Btu)</t>
  </si>
  <si>
    <t xml:space="preserve">    Light Medium, Medium, and Heavy Total</t>
  </si>
  <si>
    <t xml:space="preserve">  Fuel Efficiency (miles per gallon)</t>
  </si>
  <si>
    <t xml:space="preserve">        Light Medium Average</t>
  </si>
  <si>
    <t xml:space="preserve">        Medium Average</t>
  </si>
  <si>
    <t xml:space="preserve">        Heavy Average</t>
  </si>
  <si>
    <t xml:space="preserve">  Stock (millions)</t>
  </si>
  <si>
    <t>New Trucks by Size Class</t>
  </si>
  <si>
    <t>Railroads</t>
  </si>
  <si>
    <t xml:space="preserve"> Ton Miles by Rail (billion)</t>
  </si>
  <si>
    <t xml:space="preserve"> Fuel Efficiency (ton miles per thousand Btu)</t>
  </si>
  <si>
    <t xml:space="preserve"> Fuel Consumption (trillion Btu)</t>
  </si>
  <si>
    <t xml:space="preserve">   Distillate Fuel Oil (diesel)</t>
  </si>
  <si>
    <t xml:space="preserve">   Residual Fuel Oil</t>
  </si>
  <si>
    <t xml:space="preserve">   Compressed Natural Gas</t>
  </si>
  <si>
    <t xml:space="preserve">   Liquefied Natural Gas</t>
  </si>
  <si>
    <t>Domestic Shipping</t>
  </si>
  <si>
    <t xml:space="preserve"> Ton Miles Shipping (billion)</t>
  </si>
  <si>
    <t>International Shipping</t>
  </si>
  <si>
    <t xml:space="preserve">   MPG = Miles per gallon.</t>
  </si>
  <si>
    <t>The total passenger*miles or freight ton*miles (as calculated above) is multiplied by</t>
  </si>
  <si>
    <t>How Data were Obtained or Estimated for BAU Cargo Dist Transported</t>
  </si>
  <si>
    <t>the ratio of vehicle sales to vehicle stock to calculate the portion of the passenger*miles</t>
  </si>
  <si>
    <t>or freight ton*miles that is attributable to new vehicles in each year.  This assumes that</t>
  </si>
  <si>
    <t>passenger and freight vehicles of the same type (e.g. passenger and freight aircraft) have</t>
  </si>
  <si>
    <t>roughly the same lifespan (an assumption we also use elsewhere in the model).</t>
  </si>
  <si>
    <t>No future fleet or sales projections are available, so these are estimated in the model</t>
  </si>
  <si>
    <t>itself via a lifetime-based number of retirements.</t>
  </si>
  <si>
    <t>aircraft (freight ton*miles/BTU)</t>
  </si>
  <si>
    <t>rail (freight ton*miles/BTU)</t>
  </si>
  <si>
    <t>ships (freight ton*miles/BTU)</t>
  </si>
  <si>
    <t>aircraft (passenger*miles/BTU)</t>
  </si>
  <si>
    <t>rail (passenger*miles/BTU)</t>
  </si>
  <si>
    <t>ships (passenger*hours/BTU)</t>
  </si>
  <si>
    <t>The total passenger*miles or freight ton*miles (as calculated above) is divided by the</t>
  </si>
  <si>
    <t>energy usage of this vehicle type in BTU.  (The division of aircraft energy use into passengers</t>
  </si>
  <si>
    <t>HDVs (passenger*miles/BTU)</t>
  </si>
  <si>
    <t>LDVs (passenger*miles/BTU)</t>
  </si>
  <si>
    <t>LDVs (freight ton*miles/BTU)</t>
  </si>
  <si>
    <t>HDVs (freight ton*miles/BTU)</t>
  </si>
  <si>
    <t>This gives fleetwide BAU Vehicle Fuel Economy.  The ratio of new vehicle to fleet average</t>
  </si>
  <si>
    <t>fuel economy is available for passenger LDVs and freight LDVs (commercial light trucks)</t>
  </si>
  <si>
    <t>As above, the total passenger*miles or freight ton*miles (as calculated above) is divided by</t>
  </si>
  <si>
    <t>the energy usage of this vehicle type in BTU.  This gives fleetwide BAU Vehicle Fuel Economy.</t>
  </si>
  <si>
    <t>than either LDVs ratio because the BAU fuel economy of new LDVs is being driven upwards</t>
  </si>
  <si>
    <t>rail (not available)</t>
  </si>
  <si>
    <t>ships (not available)</t>
  </si>
  <si>
    <t>How Data were Obtained or Estimated for BAU New Vehicle Fuel Economy</t>
  </si>
  <si>
    <t>motorbikes (not used for freight)</t>
  </si>
  <si>
    <t>Passenger motorbikes</t>
  </si>
  <si>
    <t>(trillion Btu)</t>
  </si>
  <si>
    <t xml:space="preserve"> Mode and Type</t>
  </si>
  <si>
    <t xml:space="preserve">   Pipeline Fuel Natural Gas</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</si>
  <si>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</si>
  <si>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</si>
  <si>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</si>
  <si>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</si>
  <si>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</si>
  <si>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</si>
  <si>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</si>
  <si>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</si>
  <si>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this forecast.</t>
  </si>
  <si>
    <t xml:space="preserve">   6/ Includes all military distillates.</t>
  </si>
  <si>
    <t xml:space="preserve">   Note:  Includes estimated consumption for petroleum and other liquids.  Totals may not equal sum of components due to independent rounding.</t>
  </si>
  <si>
    <t>motorbikes (passenger*miles)</t>
  </si>
  <si>
    <t>Freight motorbikes</t>
  </si>
  <si>
    <t>Not used in model.</t>
  </si>
  <si>
    <t>motorbikes (not available)</t>
  </si>
  <si>
    <t>an estimate.  (The aircraft new-to-fleet fuel economy ratio is a better proxy for rail and ships</t>
  </si>
  <si>
    <t>The ratio of new vehicle to fleet average fuel economy is not available for these vehicle</t>
  </si>
  <si>
    <t>types, so we multiply by the ratio of new aircraft to fleet average aircraft fuel economy as</t>
  </si>
  <si>
    <t>motorbikes (passenger*miles/BTU)</t>
  </si>
  <si>
    <t>VFP BAU Cargo Dist Transported</t>
  </si>
  <si>
    <t>VFP BAU New Cargo Dist Transported for Vehicles with Sales Data</t>
  </si>
  <si>
    <t>VFP BAU New Vehicle Fuel Economy</t>
  </si>
  <si>
    <t>How Data were Obtained or Estimated for BAU New Cargo Dist Transported for Vehicles with Sales Data</t>
  </si>
  <si>
    <t xml:space="preserve">   3/ Includes CAFE credits for alternative fueled vehicle sales and credit banking.</t>
  </si>
  <si>
    <t>36. Transportation Sector Energy Use by Mode and Type</t>
  </si>
  <si>
    <t xml:space="preserve">   Highway</t>
  </si>
  <si>
    <t xml:space="preserve">      Light-Duty Vehicles</t>
  </si>
  <si>
    <t xml:space="preserve">         Automobiles</t>
  </si>
  <si>
    <t xml:space="preserve">         Light Trucks</t>
  </si>
  <si>
    <t xml:space="preserve">         Motorcycles</t>
  </si>
  <si>
    <t xml:space="preserve">      Commercial Light Trucks 1/</t>
  </si>
  <si>
    <t xml:space="preserve">      Buses</t>
  </si>
  <si>
    <t xml:space="preserve">         Transit</t>
  </si>
  <si>
    <t xml:space="preserve">         Intercity</t>
  </si>
  <si>
    <t xml:space="preserve">         School</t>
  </si>
  <si>
    <t xml:space="preserve">      Freight Trucks 2/</t>
  </si>
  <si>
    <t xml:space="preserve">         Medium (10001-26000 pounds)</t>
  </si>
  <si>
    <t xml:space="preserve">         Large  (&gt; 26000 pounds)</t>
  </si>
  <si>
    <t xml:space="preserve">   Non-Highway</t>
  </si>
  <si>
    <t xml:space="preserve">      Air 3/</t>
  </si>
  <si>
    <t xml:space="preserve">         General Aviation</t>
  </si>
  <si>
    <t xml:space="preserve">         Domestic Air Carriers</t>
  </si>
  <si>
    <t xml:space="preserve">         International Air Carriers</t>
  </si>
  <si>
    <t xml:space="preserve">         Freight Carriers</t>
  </si>
  <si>
    <t xml:space="preserve">      Water 4/</t>
  </si>
  <si>
    <t xml:space="preserve">         Freight</t>
  </si>
  <si>
    <t xml:space="preserve">            Domestic Shipping</t>
  </si>
  <si>
    <t xml:space="preserve">            International Shipping</t>
  </si>
  <si>
    <t xml:space="preserve">         Recreational Boats</t>
  </si>
  <si>
    <t xml:space="preserve">      Rail</t>
  </si>
  <si>
    <t xml:space="preserve">         Passenger</t>
  </si>
  <si>
    <t xml:space="preserve">            Intercity</t>
  </si>
  <si>
    <t xml:space="preserve">            Transit</t>
  </si>
  <si>
    <t xml:space="preserve">            Commuter</t>
  </si>
  <si>
    <t xml:space="preserve">      Lubricants</t>
  </si>
  <si>
    <t xml:space="preserve">      Pipeline Fuel Natural Gas</t>
  </si>
  <si>
    <t xml:space="preserve">   Military Use</t>
  </si>
  <si>
    <t xml:space="preserve">      Jet Fuel and Aviation Gasoline</t>
  </si>
  <si>
    <t xml:space="preserve">      Residual Fuel Oil</t>
  </si>
  <si>
    <t xml:space="preserve">      Distillates and Diesel</t>
  </si>
  <si>
    <t xml:space="preserve">      Motor Gasoline excluding E85 5/</t>
  </si>
  <si>
    <t xml:space="preserve">      E85 5/</t>
  </si>
  <si>
    <t xml:space="preserve">      Diesel 6/</t>
  </si>
  <si>
    <t xml:space="preserve">      Jet Fuel (kerosene &amp; naphtha)</t>
  </si>
  <si>
    <t xml:space="preserve">      Aviation Gasoline</t>
  </si>
  <si>
    <t xml:space="preserve">   Petroleum and Other Liquids Subtotal</t>
  </si>
  <si>
    <t xml:space="preserve">   M85</t>
  </si>
  <si>
    <t xml:space="preserve">   Electricity</t>
  </si>
  <si>
    <t xml:space="preserve">   Compressed/Liquefied Natural Gas</t>
  </si>
  <si>
    <t xml:space="preserve">   Liquid Hydrogen</t>
  </si>
  <si>
    <t>39. Light-Duty Vehicle Sales by Technology Type</t>
  </si>
  <si>
    <t>40. Light-Duty Vehicle Stock by Technology Type</t>
  </si>
  <si>
    <t>48. Air Travel Energy Use</t>
  </si>
  <si>
    <t xml:space="preserve">  (billion 2009 chain-weighted dollars)</t>
  </si>
  <si>
    <t>49. Aircraft Stock</t>
  </si>
  <si>
    <t>50. Freight Transportation Energy Use</t>
  </si>
  <si>
    <t xml:space="preserve">  Sales (thousands)</t>
  </si>
  <si>
    <t xml:space="preserve"> Gross Trade (billion 2009 dollars)</t>
  </si>
  <si>
    <t xml:space="preserve"> Exports (billion 2009 dollars)</t>
  </si>
  <si>
    <t xml:space="preserve"> Imports (billion 2009 dollars)</t>
  </si>
  <si>
    <t>http://www.eia.gov/forecasts/aeo/excel/aeotab_7.xlsx</t>
  </si>
  <si>
    <t>Table 36</t>
  </si>
  <si>
    <t>Table 39</t>
  </si>
  <si>
    <t>Table 40</t>
  </si>
  <si>
    <t>Table 48</t>
  </si>
  <si>
    <t>Table 49</t>
  </si>
  <si>
    <t>Table 50</t>
  </si>
  <si>
    <r>
      <t>Transit- Light rail</t>
    </r>
    <r>
      <rPr>
        <vertAlign val="superscript"/>
        <sz val="11"/>
        <rFont val="Arial Narrow"/>
        <family val="2"/>
      </rPr>
      <t>g</t>
    </r>
  </si>
  <si>
    <t>Transit- Heavy rail</t>
  </si>
  <si>
    <r>
      <t>Light rail</t>
    </r>
    <r>
      <rPr>
        <vertAlign val="superscript"/>
        <sz val="11"/>
        <rFont val="Arial Narrow"/>
        <family val="2"/>
      </rPr>
      <t>g</t>
    </r>
  </si>
  <si>
    <t>NOTE</t>
  </si>
  <si>
    <t>Data in this table are improved estimates based on the Freight Analysis Framework (FAF). Technical Summary of Updated Methodology is available at http://www.rita.dot.gov/bts/sites/rita.dot.gov.bts/files/FreightTonMilesMethodology.pdf</t>
  </si>
  <si>
    <t xml:space="preserve">Total:   </t>
  </si>
  <si>
    <t>1980-96:  Summation of individual modes.</t>
  </si>
  <si>
    <t xml:space="preserve">1997-2011:  U.S. Department of Transportation, Federal Highway Administration, Freight Analysis Framework, Version 3, for 1997, 2002, 2007, 2008, and 2009, available at http://faf.ornl.gov/fafweb/Extraction0.aspx.   </t>
  </si>
  <si>
    <t xml:space="preserve">Air:  </t>
  </si>
  <si>
    <r>
      <t xml:space="preserve">U.S. Department of Transportation, Bureau of Transportation Statistics, Office of Airline Information, </t>
    </r>
    <r>
      <rPr>
        <i/>
        <sz val="10"/>
        <rFont val="Arial"/>
        <family val="2"/>
      </rPr>
      <t>Air Carrier Statistics - Green Book</t>
    </r>
    <r>
      <rPr>
        <sz val="10"/>
        <rFont val="Arial"/>
        <family val="2"/>
      </rPr>
      <t xml:space="preserve">, (Washington, DC, December issues), p. 3, line 3.  </t>
    </r>
  </si>
  <si>
    <t xml:space="preserve">Rail:  </t>
  </si>
  <si>
    <r>
      <t>Estimates come from the Association of American Railroads using ton</t>
    </r>
    <r>
      <rPr>
        <sz val="10"/>
        <color rgb="FF000000"/>
        <rFont val="Arial"/>
        <family val="2"/>
      </rPr>
      <t xml:space="preserve"> mile values from the Surface Transportation Board’s Waybill Sample.  The Waybill Sample represents all major U.S. railroads, including all Class I railroads and several short-line railroads.  </t>
    </r>
  </si>
  <si>
    <t xml:space="preserve">Truck:  </t>
  </si>
  <si>
    <r>
      <t xml:space="preserve">1980-96:  1997 Truck value, adjusted using U.S. Department of Transportation, Federal Highway Administration, </t>
    </r>
    <r>
      <rPr>
        <i/>
        <sz val="10"/>
        <color rgb="FF000000"/>
        <rFont val="Arial"/>
        <family val="2"/>
      </rPr>
      <t>Highway Statistics</t>
    </r>
    <r>
      <rPr>
        <sz val="10"/>
        <color rgb="FF000000"/>
        <rFont val="Arial"/>
        <family val="2"/>
      </rPr>
      <t>, (Washington, DC: Annual Issues), Table VM-1, Vehicle Miles Traveled, Total Rural and Urban, for Single-Unit 2 Axle 6-Tire or more and Combination Trucks.</t>
    </r>
  </si>
  <si>
    <t>1997-2011:  Difference between total of all modes, and sum of other modes.</t>
  </si>
  <si>
    <t xml:space="preserve">Pipeline:  </t>
  </si>
  <si>
    <r>
      <t xml:space="preserve">1980-96: 1997 Pipeline value, adjusted using Association of Petroleum Pipelines, </t>
    </r>
    <r>
      <rPr>
        <i/>
        <sz val="10"/>
        <rFont val="Arial"/>
        <family val="2"/>
      </rPr>
      <t>Shifts in Petroleum Transportation</t>
    </r>
    <r>
      <rPr>
        <sz val="10"/>
        <rFont val="Arial"/>
        <family val="2"/>
      </rPr>
      <t xml:space="preserve"> (Washington, DC: Annual Issues), table 1, available at http://www.aopl.org/publications/?fa=reports as of Oct. 22, 2013.</t>
    </r>
  </si>
  <si>
    <t>http://www.rita.dot.gov/bts/sites/rita.dot.gov.bts/files/table_01_50.xlsx</t>
  </si>
  <si>
    <t>efficiency (in BTU/freight ton*mile) but does not assume that they are the same size.</t>
  </si>
  <si>
    <t>Transportation Energy Data Book Ed. 33</t>
  </si>
  <si>
    <t>http://cta.ornl.gov/data/tedb33/Spreadsheets/Figure8_01.xls</t>
  </si>
  <si>
    <t>Boat Type</t>
  </si>
  <si>
    <t>Number of Boats Owned in the U.S. (thousands)</t>
  </si>
  <si>
    <t>Number of Boating Days (thousands)</t>
  </si>
  <si>
    <t>Number of Person-Hours (millions)</t>
  </si>
  <si>
    <t>Number of Days / Boat</t>
  </si>
  <si>
    <t>Number of Hours / Boating Day</t>
  </si>
  <si>
    <t>Passengers on Boat / Boating Day</t>
  </si>
  <si>
    <t>Powerboat</t>
  </si>
  <si>
    <t>All Types</t>
  </si>
  <si>
    <t>Row/Inflatable</t>
  </si>
  <si>
    <t>Table 40: 2012 Boating Days and Hours by Boat Type in the U.S.</t>
  </si>
  <si>
    <t>National Recreational Boating Survey 2012</t>
  </si>
  <si>
    <t>http://www.uscgboating.org/library/recreational-boating-servey/2012survey%20report.pdf</t>
  </si>
  <si>
    <t>Page 63, Table 40</t>
  </si>
  <si>
    <t>Available directly from AEO Table 48.</t>
  </si>
  <si>
    <t>and freight is estimated via the fraction of passenger vs. freight aircraft from AEO Table 49.)</t>
  </si>
  <si>
    <t>Projections:  EIA, AEO2016 National Energy Modeling System run ref2016.d032416a.</t>
  </si>
  <si>
    <t>2015:  EIA, Short-Term Energy Outlook, February 2016 and EIA, AEO2016 National Energy Modeling System run ref2016.d032416a.</t>
  </si>
  <si>
    <t>December 2010/2009; and United States Department of Defense, Defense Fuel Supply Center, Factbook, January 2010.</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</si>
  <si>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</si>
  <si>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</si>
  <si>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</si>
  <si>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2013;</t>
  </si>
  <si>
    <t xml:space="preserve">   Sources:  2014:  U.S. Energy Information Administration (EIA), Monthly Energy Review, February 2016;</t>
  </si>
  <si>
    <t xml:space="preserve">   Note:  Totals may not equal sum of components due to independent rounding.  Data for 2014</t>
  </si>
  <si>
    <t>TKI000:ea_Total</t>
  </si>
  <si>
    <t>TKI000:ea_PipelineFuel</t>
  </si>
  <si>
    <t>TKI000:ea_Lubricants</t>
  </si>
  <si>
    <t>TKI000:ea_MilitaryUse</t>
  </si>
  <si>
    <t>TKI000:ea_Air</t>
  </si>
  <si>
    <t>TKI000:ea_RecreationalB</t>
  </si>
  <si>
    <t>TKI000:ea_Shipping,Inte</t>
  </si>
  <si>
    <t>TKI000:ea_Shipping,Dome</t>
  </si>
  <si>
    <t>TKI000:ea_Rail,Freight</t>
  </si>
  <si>
    <t>TKI000:ea_Rail,Passenge</t>
  </si>
  <si>
    <t>TKI000:ea_FreightTrucks</t>
  </si>
  <si>
    <t>TKI000:ea_BusTransporta</t>
  </si>
  <si>
    <t>TKI000:ea_CommercialLig</t>
  </si>
  <si>
    <t>TKI000:ea_Light-DutyVeh</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</si>
  <si>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</si>
  <si>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</si>
  <si>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</si>
  <si>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</si>
  <si>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</si>
  <si>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</si>
  <si>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</si>
  <si>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</si>
  <si>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</si>
  <si>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</si>
  <si>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</si>
  <si>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</si>
  <si>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</si>
  <si>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</si>
  <si>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TKI000:ca_DomesticShipp</t>
  </si>
  <si>
    <t>TKI000:ca_Rail</t>
  </si>
  <si>
    <t>TKI000:ca_Aircraft</t>
  </si>
  <si>
    <t>TKI000:ca_FreightTruck</t>
  </si>
  <si>
    <t>TKI000:ca_StockCommerci</t>
  </si>
  <si>
    <t>TKI000:ca_NewCommercial</t>
  </si>
  <si>
    <t>TKI000:ca_Light-DutySto</t>
  </si>
  <si>
    <t>TKI000:ca_OnRoadNewTwuk</t>
  </si>
  <si>
    <t>TKI000:ca_OnRoadNewCar</t>
  </si>
  <si>
    <t>TKI000:ca_OnRoadNewVeh</t>
  </si>
  <si>
    <t>TKI000:ca_TestedNewTwuk</t>
  </si>
  <si>
    <t>TKI000:ca_TestedNewCar</t>
  </si>
  <si>
    <t>TKI000:ca_TestedNewVeh</t>
  </si>
  <si>
    <t>TKI000:ca_NewTwukCred</t>
  </si>
  <si>
    <t>TKI000:ca_NewCarCred</t>
  </si>
  <si>
    <t>TKI000:ca_NewVehCred</t>
  </si>
  <si>
    <t>TKI000:ca_TwukCAFEStand</t>
  </si>
  <si>
    <t>TKI000:ca_CarCAFEStand</t>
  </si>
  <si>
    <t>TKI000:ca_AvgCAFEStand</t>
  </si>
  <si>
    <t>TKI000:ba_DomesticShipp</t>
  </si>
  <si>
    <t>TKI000:ba_Rail</t>
  </si>
  <si>
    <t>TKI000:ba_Air</t>
  </si>
  <si>
    <t>TKI000:ba_FreightTrucks</t>
  </si>
  <si>
    <t>TKI000:ba_CommercialLig</t>
  </si>
  <si>
    <t>TKI000:ba_Light-DutyVeh</t>
  </si>
  <si>
    <t>2015-</t>
  </si>
  <si>
    <t>TKI000</t>
  </si>
  <si>
    <t xml:space="preserve"> May 2016</t>
  </si>
  <si>
    <t>Release Date</t>
  </si>
  <si>
    <t>d032416a</t>
  </si>
  <si>
    <t>Datekey</t>
  </si>
  <si>
    <t>Reference case</t>
  </si>
  <si>
    <t>ref2016</t>
  </si>
  <si>
    <t>Scenario</t>
  </si>
  <si>
    <t>Annual Energy Outlook 2016</t>
  </si>
  <si>
    <t>Report</t>
  </si>
  <si>
    <t>ref2016.d032416a</t>
  </si>
  <si>
    <t>Modeling System run ref2016.d032416a.</t>
  </si>
  <si>
    <t>Modeling System run ref2016.d032416a.  Main_historical_year and projections:  EIA, AEO2016 National Energy</t>
  </si>
  <si>
    <t>Department of Defense, Defense Fuel Supply Center, Factbook (January 2010); and EIA, AEO2016 National Energy</t>
  </si>
  <si>
    <t>System 2013; Oak Ridge National Laboratory, Transportation Energy Data Book:  Edition 34;</t>
  </si>
  <si>
    <t>Monthly Energy Review, February 2016; EIA, Fuel Oil and Kerosene Sales 2014; EIA, State Energy Data</t>
  </si>
  <si>
    <t xml:space="preserve">   Sources:  2014 values derived using:  U.S. Energy Information Administration (EIA),</t>
  </si>
  <si>
    <t>TEU000:ha_TotalConsumpt</t>
  </si>
  <si>
    <t>TEU000:ga_PipelineFuelN</t>
  </si>
  <si>
    <t>TEU000:ga_LiquidHydroge</t>
  </si>
  <si>
    <t>TEU000:ga_CompressedNat</t>
  </si>
  <si>
    <t>TEU000:ga_Electricity</t>
  </si>
  <si>
    <t>TEU000:ga_Methanol</t>
  </si>
  <si>
    <t>TEU000:ga_PetroleumSubt</t>
  </si>
  <si>
    <t>TEU000:ga_Lubricants</t>
  </si>
  <si>
    <t>TEU000:ga_LiquefiedPetr</t>
  </si>
  <si>
    <t>TEU000:ga_AviationGasol</t>
  </si>
  <si>
    <t>TEU000:ga_ResidualOil</t>
  </si>
  <si>
    <t>TEU000:ga_JetFuel(keros</t>
  </si>
  <si>
    <t>TEU000:ga_Distillate(di</t>
  </si>
  <si>
    <t>TEU000:ga_Ethanol</t>
  </si>
  <si>
    <t>TEU000:ga_MotorGasoline</t>
  </si>
  <si>
    <t>TEU000:fa_Total</t>
  </si>
  <si>
    <t>TEU000:ea_DistillateFue</t>
  </si>
  <si>
    <t>TEU000:ea_ResidualFuelU</t>
  </si>
  <si>
    <t>TEU000:ea_Aviation</t>
  </si>
  <si>
    <t>TEU000:ea_MilitaryUse</t>
  </si>
  <si>
    <t>TEU000:da_PipelineFuelN</t>
  </si>
  <si>
    <t>TEU000:da_Lubricants</t>
  </si>
  <si>
    <t>TEU000:da_Commuter</t>
  </si>
  <si>
    <t>TEU000:da_Transit</t>
  </si>
  <si>
    <t>TEU000:da_Intercity</t>
  </si>
  <si>
    <t>TEU000:da_Passenger</t>
  </si>
  <si>
    <t>TEU000:da_Freight</t>
  </si>
  <si>
    <t>TEU000:da_Rail</t>
  </si>
  <si>
    <t>TEU000:da_RecreationalB</t>
  </si>
  <si>
    <t>TEU000:da_International</t>
  </si>
  <si>
    <t>TEU000:ca_DomesticShipp</t>
  </si>
  <si>
    <t>TEU000:ca_Freight</t>
  </si>
  <si>
    <t>TEU000:ca_Water</t>
  </si>
  <si>
    <t>TEU000:ca_FreightCarrie</t>
  </si>
  <si>
    <t>TEU000:ca_International</t>
  </si>
  <si>
    <t>TEU000:ca_DomesticAirCa</t>
  </si>
  <si>
    <t>TEU000:ca_GeneralAviati</t>
  </si>
  <si>
    <t>TEU000:ca_Air</t>
  </si>
  <si>
    <t>TEU000:ba_Large(&gt;26000p</t>
  </si>
  <si>
    <t>TEU000:ba_Medium(1000-2</t>
  </si>
  <si>
    <t>TEU000:ba_FreightTrucks</t>
  </si>
  <si>
    <t>TEU000:ba_School</t>
  </si>
  <si>
    <t>TEU000:ba_Intercity</t>
  </si>
  <si>
    <t>TEU000:ba_Transit</t>
  </si>
  <si>
    <t>TEU000:ba_Buses</t>
  </si>
  <si>
    <t>TEU000:ba_CommercialLig</t>
  </si>
  <si>
    <t>TEU000:ba_Motorcycles</t>
  </si>
  <si>
    <t>TEU000:ba_LightTrucks</t>
  </si>
  <si>
    <t>TEU000:ba_Automobiles</t>
  </si>
  <si>
    <t>TEU000:ba_Light-DutyVeh</t>
  </si>
  <si>
    <t>TEU000</t>
  </si>
  <si>
    <t>projections:  EIA, AEO2016 National Energy Modeling System run ref2016.d032416a.</t>
  </si>
  <si>
    <t>Fuels 2009 (Part II - User and Fuel Data); and EIA, AEO2016 National Energy Modeling System run ref2016.d032416a.  2015 and</t>
  </si>
  <si>
    <t>and Potential Markets for Alternative-Fuel Vehicles, DOE/EIA-06041996; EIA, Alternatives to Traditional Transportation</t>
  </si>
  <si>
    <t xml:space="preserve">   Sources:  2014 values derived using:  U.S. Energy Information Administration (EIA), Describing Current</t>
  </si>
  <si>
    <t xml:space="preserve">   Note:  Totals may not equal sum of components due to independent rounding.</t>
  </si>
  <si>
    <t>TST000:</t>
  </si>
  <si>
    <t>TST000:mh_TDIDiesel</t>
  </si>
  <si>
    <t>TST000:mh_ConventionGas</t>
  </si>
  <si>
    <t>TST000:ma_TotalVehicles</t>
  </si>
  <si>
    <t>TST000:ta_FuelCell</t>
  </si>
  <si>
    <t>TST000:ta_GassyGaseous</t>
  </si>
  <si>
    <t>TST000:ta_ElectricHybrd</t>
  </si>
  <si>
    <t>TST000:ta_PluginHybrid</t>
  </si>
  <si>
    <t>TST000:ta_PlugElectric</t>
  </si>
  <si>
    <t>TST000:ta_Flex-Fuel</t>
  </si>
  <si>
    <t>TST000:ta_TDIDiesel</t>
  </si>
  <si>
    <t>TST000:ta_ConventionGas</t>
  </si>
  <si>
    <t>TST000:la_ZEVPLegislati</t>
  </si>
  <si>
    <t>TST000:la_EPACTLegislat</t>
  </si>
  <si>
    <t>TST000:la_PercentTotalA</t>
  </si>
  <si>
    <t>TST000:ka_TotalNewTruck</t>
  </si>
  <si>
    <t>TST000:ka_PercentAltern</t>
  </si>
  <si>
    <t>TST000:ja_TotalAlternat</t>
  </si>
  <si>
    <t>TST000:ja_FuelCellHydro</t>
  </si>
  <si>
    <t>TST000:ja_FuelCellMetha</t>
  </si>
  <si>
    <t>TST000:ja_FuelCellGasol</t>
  </si>
  <si>
    <t>TST000:ja_LiquefiedPetr</t>
  </si>
  <si>
    <t>TST000:ia_LiquefiedPetr</t>
  </si>
  <si>
    <t>TST000:ia_CompressedNat</t>
  </si>
  <si>
    <t>TST000:ha_CompressedNat</t>
  </si>
  <si>
    <t>TST000:ha_Electric-Gaso</t>
  </si>
  <si>
    <t>TST000:ha_Electric-Dies</t>
  </si>
  <si>
    <t>TST000:ha_Plug-in40Hybd</t>
  </si>
  <si>
    <t>TST000:ha_Plug-inGasoli</t>
  </si>
  <si>
    <t>TST000:ha_ElectricVehic</t>
  </si>
  <si>
    <t>TST000:ha_100mileEV</t>
  </si>
  <si>
    <t>TST000:ha_Ethanol-FlexF</t>
  </si>
  <si>
    <t>TST000:ga_TotalConventi</t>
  </si>
  <si>
    <t>TST000:ga_TDIDieselICE</t>
  </si>
  <si>
    <t>TST000:ga_GasolineICEVe</t>
  </si>
  <si>
    <t>TST000:fa_TotalNewCarSa</t>
  </si>
  <si>
    <t>TST000:fa_PercentAltern</t>
  </si>
  <si>
    <t>TST000:ea_TotalAlternat</t>
  </si>
  <si>
    <t>TST000:ea_FuelCellHydro</t>
  </si>
  <si>
    <t>TST000:ea_FuelCellMetha</t>
  </si>
  <si>
    <t>TST000:ea_FuelCellGasol</t>
  </si>
  <si>
    <t>TST000:ea_LiquefiedPetr</t>
  </si>
  <si>
    <t>TST000:da_LiquefiedPetr</t>
  </si>
  <si>
    <t>TST000:da_CompressedNat</t>
  </si>
  <si>
    <t>TST000:ca_CompressedNat</t>
  </si>
  <si>
    <t>TST000:ca_Electric-Gaso</t>
  </si>
  <si>
    <t>TST000:ca_Electric-Dies</t>
  </si>
  <si>
    <t>TST000:ca_Plug-in40Hybd</t>
  </si>
  <si>
    <t>TST000:ca_Plug-inGasoli</t>
  </si>
  <si>
    <t>TST000:ca_ElectricVehic</t>
  </si>
  <si>
    <t>TST000:ca_100mileEV</t>
  </si>
  <si>
    <t>TST000:ca_Ethanol-FlexF</t>
  </si>
  <si>
    <t>TST000:ba_TotalConventi</t>
  </si>
  <si>
    <t>TST000:ba_TDIDieselICE</t>
  </si>
  <si>
    <t>TST000:ba_GasolineICEVe</t>
  </si>
  <si>
    <t>TST000</t>
  </si>
  <si>
    <t>2015 and projections:  EIA, AEO2016 National Energy Modeling System run ref2016.d032416a.</t>
  </si>
  <si>
    <t>Book:  Edition 34; and EIA, AEO2016 National Energy Modeling System run ref2016.d032416a.</t>
  </si>
  <si>
    <t>Administration, Highway Statistics 2014; Oak Ridge National Laboratory, Transportation Energy Data</t>
  </si>
  <si>
    <t>Vehicles, 1996; EIA, Alternatives to Traditional Transportation Fuels 2009 (Part II - User and Fuel Data); Federal Highway</t>
  </si>
  <si>
    <t>Vehicles Energy Consumption 1994; EIA, Describing Current and Potential Markets for Alternative-Fuel</t>
  </si>
  <si>
    <t xml:space="preserve">   Sources:  2014 values derived using:  Energy Information Administration (EIA), Household</t>
  </si>
  <si>
    <t>TSK000:la_TotalVehicleS</t>
  </si>
  <si>
    <t>TSK000:ka_TotalNewTruck</t>
  </si>
  <si>
    <t>TSK000:ja_TotalAlternat</t>
  </si>
  <si>
    <t>TSK000:ja_FuelCellHydro</t>
  </si>
  <si>
    <t>TSK000:ja_FuelCellMetha</t>
  </si>
  <si>
    <t>TSK000:ja_FuelCellGasol</t>
  </si>
  <si>
    <t>TSK000:ja_LiquefiedPetr</t>
  </si>
  <si>
    <t>TSK000:ia_LiquefiedPetr</t>
  </si>
  <si>
    <t>TSK000:ia_CompressedNat</t>
  </si>
  <si>
    <t>TSK000:ha_CompressedNat</t>
  </si>
  <si>
    <t>TSK000:ha_Electric-Gaso</t>
  </si>
  <si>
    <t>TSK000:ha_Electric-Dies</t>
  </si>
  <si>
    <t>TSK000:ha_Plug-in40Hybd</t>
  </si>
  <si>
    <t>TSK000:ha_Plug-inGasoli</t>
  </si>
  <si>
    <t>TSK000:ha_ElectricVehic</t>
  </si>
  <si>
    <t>TSK000:ha_100mileEV</t>
  </si>
  <si>
    <t>TSK000:ha_Ethanol-FlexF</t>
  </si>
  <si>
    <t>TSK000:ga_TotalConventi</t>
  </si>
  <si>
    <t>TSK000:ga_TDIDieselICE</t>
  </si>
  <si>
    <t>TSK000:ga_GasolineICEVe</t>
  </si>
  <si>
    <t>TSK000:fa_TotalNewCarSa</t>
  </si>
  <si>
    <t>TSK000:ea_TotalAlternat</t>
  </si>
  <si>
    <t>TSK000:ea_FuelCellHydro</t>
  </si>
  <si>
    <t>TSK000:ea_FuelCellMetha</t>
  </si>
  <si>
    <t>TSK000:ea_FuelCellGasol</t>
  </si>
  <si>
    <t>TSK000:ea_LiquefiedPetr</t>
  </si>
  <si>
    <t>TSK000:da_LiquefiedPetr</t>
  </si>
  <si>
    <t>TSK000:da_CompressedNat</t>
  </si>
  <si>
    <t>TSK000:ca_CompressedNat</t>
  </si>
  <si>
    <t>TSK000:ca_Electric-Gaso</t>
  </si>
  <si>
    <t>TSK000:ca_Electric-Dies</t>
  </si>
  <si>
    <t>TSK000:ca_Plug-in40Hybd</t>
  </si>
  <si>
    <t>TSK000:ca_Plug-inGasoli</t>
  </si>
  <si>
    <t>TSK000:ca_ElectricVehic</t>
  </si>
  <si>
    <t>TSK000:ca_100mileEV</t>
  </si>
  <si>
    <t>TSK000:ca_Ethanol-FlexF</t>
  </si>
  <si>
    <t>TSK000:ba_TotalConventi</t>
  </si>
  <si>
    <t>TSK000:ba_TDIDieselICE</t>
  </si>
  <si>
    <t>TSK000:ba_GasolineICEVe</t>
  </si>
  <si>
    <t>TSK000</t>
  </si>
  <si>
    <t>Modeling System run ref2016.d032416a.  Projections:  EIA AEO2016 National Energy Modeling System run ref2016.d032416a.</t>
  </si>
  <si>
    <t>run ref2016.d032416a.  2015:  EIA, Short-Term Energy Outlook, February 2016 and EIA, AEO2016 National Energy</t>
  </si>
  <si>
    <t>Factbook (January 2010); and U.S. Energy Information Administration (EIA), AEO2016 National Energy Modeling System</t>
  </si>
  <si>
    <t>Monthly, December 2009/2008 (Washington, DC, December 2009); Department of Defense, Defense Fuel Supply Center,</t>
  </si>
  <si>
    <t xml:space="preserve">   Sources:  2014 values derived using:  U.S. Department of Transportation, RSPA, Air Carrier Statistics</t>
  </si>
  <si>
    <t>ATE000:pa_JetFuelUS</t>
  </si>
  <si>
    <t>ATE000:oa_AviationGasol</t>
  </si>
  <si>
    <t>ATE000:oa_JF_World</t>
  </si>
  <si>
    <t>ATE000:oa_JF_Oceania</t>
  </si>
  <si>
    <t>ATE000:oa_JF_SW_Asia</t>
  </si>
  <si>
    <t>ATE000:oa_JF_SE_Asia</t>
  </si>
  <si>
    <t>ATE000:oa_JF_NE_Asia</t>
  </si>
  <si>
    <t>ATE000:oa_JF_China</t>
  </si>
  <si>
    <t>ATE000:oa_JF_Russia</t>
  </si>
  <si>
    <t>ATE000:oa_JF_Mideast</t>
  </si>
  <si>
    <t>ATE000:oa_JF_Africa</t>
  </si>
  <si>
    <t>ATE000:oa_JF_Europe</t>
  </si>
  <si>
    <t>ATE000:oa_JF_South_Am</t>
  </si>
  <si>
    <t>ATE000:oa_JF_Central_Am</t>
  </si>
  <si>
    <t>ATE000:oa_JF_Canada</t>
  </si>
  <si>
    <t>ATE000:oa_JF_US</t>
  </si>
  <si>
    <t>ATE000:na_AverageAircra</t>
  </si>
  <si>
    <t>ATE000:na_RegionalJets</t>
  </si>
  <si>
    <t>ATE000:na_WideBodyAircr</t>
  </si>
  <si>
    <t>ATE000:na_NarrowBodyAir</t>
  </si>
  <si>
    <t>ATE000:ma_AverageAircra</t>
  </si>
  <si>
    <t>ATE000:ma_RegionalJets</t>
  </si>
  <si>
    <t>ATE000:ma_WideBodyAircr</t>
  </si>
  <si>
    <t>ATE000:ma_NarrowBodyAir</t>
  </si>
  <si>
    <t>ATE000:la_ElectricallyA</t>
  </si>
  <si>
    <t>ATE000:la_WeightReducin</t>
  </si>
  <si>
    <t>ATE000:la_Advanced Aero</t>
  </si>
  <si>
    <t>ATE000:la_LaminarFlowCo</t>
  </si>
  <si>
    <t>ATE000:la_gen_tech_5</t>
  </si>
  <si>
    <t>ATE000:la_gen_tech_4</t>
  </si>
  <si>
    <t>ATE000:la_gen_tech_3</t>
  </si>
  <si>
    <t>ATE000:la_gen_tech_2</t>
  </si>
  <si>
    <t>ATE000:la_gen_tech_1</t>
  </si>
  <si>
    <t>ATE000:sal_WorldTotal</t>
  </si>
  <si>
    <t>ATE000:sal_Oceania-rj</t>
  </si>
  <si>
    <t>ATE000:sal_Oceania-wb</t>
  </si>
  <si>
    <t>ATE000:sal_Oceania-nb</t>
  </si>
  <si>
    <t>ATE000:sal_Oceania</t>
  </si>
  <si>
    <t>ATE000:sal_SW_Asia-rj</t>
  </si>
  <si>
    <t>ATE000:sal_SW_Asia-wb</t>
  </si>
  <si>
    <t>ATE000:sal_SW_Asia-nb</t>
  </si>
  <si>
    <t>ATE000:sal_SW_Asia</t>
  </si>
  <si>
    <t>ATE000:sal_SE_Asia-rj</t>
  </si>
  <si>
    <t>ATE000:sal_SE_Asia-wb</t>
  </si>
  <si>
    <t>ATE000:sal_SE_Asia-nb</t>
  </si>
  <si>
    <t>ATE000:sal_SE_Asia</t>
  </si>
  <si>
    <t>ATE000:sal_NE_Asia-rj</t>
  </si>
  <si>
    <t>ATE000:sal_NE_Asia-wb</t>
  </si>
  <si>
    <t>ATE000:sal_NE_Asia-nb</t>
  </si>
  <si>
    <t>ATE000:sal_NE_Asia</t>
  </si>
  <si>
    <t>ATE000:sal_China-rj</t>
  </si>
  <si>
    <t>ATE000:sal_China-wb</t>
  </si>
  <si>
    <t>ATE000:sal_China-nb</t>
  </si>
  <si>
    <t>ATE000:sal_China</t>
  </si>
  <si>
    <t>ATE000:sal_Russia-rj</t>
  </si>
  <si>
    <t>ATE000:sal_Russia-wb</t>
  </si>
  <si>
    <t>ATE000:sal_Russia-nb</t>
  </si>
  <si>
    <t>ATE000:sal_Russia</t>
  </si>
  <si>
    <t>ATE000:sal_Mideast-rj</t>
  </si>
  <si>
    <t>ATE000:sal_Mideast-wb</t>
  </si>
  <si>
    <t>ATE000:sal_Mideast-nb</t>
  </si>
  <si>
    <t>ATE000:sal_Mideast</t>
  </si>
  <si>
    <t>ATE000:sal_Africa-rj</t>
  </si>
  <si>
    <t>ATE000:sal_Africa-wb</t>
  </si>
  <si>
    <t>ATE000:sal_Africa-nb</t>
  </si>
  <si>
    <t>ATE000:sal_Africa</t>
  </si>
  <si>
    <t>ATE000:sal_Europe-rj</t>
  </si>
  <si>
    <t>ATE000:sal_Europe-wb</t>
  </si>
  <si>
    <t>ATE000:sal_Europe-nb</t>
  </si>
  <si>
    <t>ATE000:sal_Europe</t>
  </si>
  <si>
    <t>ATE000:sal_South_Am-rj</t>
  </si>
  <si>
    <t>ATE000:sal_South_Am-wb</t>
  </si>
  <si>
    <t>ATE000:sal_South_Am-nb</t>
  </si>
  <si>
    <t>ATE000:sal_South_Am</t>
  </si>
  <si>
    <t>ATE000:sal_Central_Am-r</t>
  </si>
  <si>
    <t>ATE000:sal_Central_Am-w</t>
  </si>
  <si>
    <t>ATE000:sal_Central_Am-n</t>
  </si>
  <si>
    <t>ATE000:sal_Central_Am</t>
  </si>
  <si>
    <t>ATE000:sal_Canada-rj</t>
  </si>
  <si>
    <t>ATE000:sal_Canada-wb</t>
  </si>
  <si>
    <t>ATE000:sal_Canada-nb</t>
  </si>
  <si>
    <t>ATE000:sal_Canada</t>
  </si>
  <si>
    <t>ATE000:sal_USRegional</t>
  </si>
  <si>
    <t>ATE000:sal_USWideBody</t>
  </si>
  <si>
    <t>ATE000:sal_USNarrowBody</t>
  </si>
  <si>
    <t>ATE000:sal_U.S.Total</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</si>
  <si>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</si>
  <si>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</si>
  <si>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</si>
  <si>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</si>
  <si>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</si>
  <si>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</si>
  <si>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</si>
  <si>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</si>
  <si>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</si>
  <si>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</si>
  <si>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</si>
  <si>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</si>
  <si>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</si>
  <si>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</si>
  <si>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</si>
  <si>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</si>
  <si>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</si>
  <si>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</si>
  <si>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</si>
  <si>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</si>
  <si>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</si>
  <si>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</si>
  <si>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</si>
  <si>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</si>
  <si>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</si>
  <si>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</si>
  <si>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</si>
  <si>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</si>
  <si>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</si>
  <si>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</si>
  <si>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</si>
  <si>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ATE000:rpm_OC_Internat</t>
  </si>
  <si>
    <t>ATE000:rpm_SW_Internat</t>
  </si>
  <si>
    <t>ATE000:rpm_SE_Internat</t>
  </si>
  <si>
    <t>ATE000:rpm_NE_Internat</t>
  </si>
  <si>
    <t>ATE000:rpm_CH_Internat</t>
  </si>
  <si>
    <t>ATE000:rpm_RU_Internat</t>
  </si>
  <si>
    <t>ATE000:rpm_ME_Internat</t>
  </si>
  <si>
    <t>ATE000:rpm_AF_Internat</t>
  </si>
  <si>
    <t>ATE000:rpm_EU_Internat</t>
  </si>
  <si>
    <t>ATE000:rpm_SA_Internat</t>
  </si>
  <si>
    <t>ATE000:rpm_CA_Internat</t>
  </si>
  <si>
    <t>ATE000:rpm_CN_Internat</t>
  </si>
  <si>
    <t>ATE000:rpm_US_Internat</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</si>
  <si>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</si>
  <si>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</si>
  <si>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</si>
  <si>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</si>
  <si>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</si>
  <si>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</si>
  <si>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</si>
  <si>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</si>
  <si>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</si>
  <si>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</si>
  <si>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</si>
  <si>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</si>
  <si>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</si>
  <si>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</si>
  <si>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</si>
  <si>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</si>
  <si>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</si>
  <si>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</si>
  <si>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</si>
  <si>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</si>
  <si>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</si>
  <si>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</si>
  <si>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</si>
  <si>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</si>
  <si>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</si>
  <si>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</si>
  <si>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ATE000:gdp_JF_Oceania</t>
  </si>
  <si>
    <t>ATE000:gdp_JF_SW_Asia</t>
  </si>
  <si>
    <t>ATE000:gdp_JF_SE_Asia</t>
  </si>
  <si>
    <t>ATE000:gdp_JF_NE_Asia</t>
  </si>
  <si>
    <t>ATE000:gdp_JF_China</t>
  </si>
  <si>
    <t>ATE000:gdp_JF_Russia</t>
  </si>
  <si>
    <t>ATE000:gdp_JF_Mideast</t>
  </si>
  <si>
    <t>ATE000:gdp_JF_Africa</t>
  </si>
  <si>
    <t>ATE000:gdp_JF_Europe</t>
  </si>
  <si>
    <t>ATE000:gdp_JF_South_Am</t>
  </si>
  <si>
    <t>ATE000:gdp_JF_Central_A</t>
  </si>
  <si>
    <t>ATE000:gdp_JF_Canada</t>
  </si>
  <si>
    <t>ATE000:gdp_JF_US</t>
  </si>
  <si>
    <t xml:space="preserve">  U.S. International</t>
  </si>
  <si>
    <t>ATE000:ea_LoadFactor,In</t>
  </si>
  <si>
    <t xml:space="preserve">  U.S. Domestic</t>
  </si>
  <si>
    <t>ATE000:da_LoadFactor,Do</t>
  </si>
  <si>
    <t>Load Factor (fraction of seats filled)</t>
  </si>
  <si>
    <t>ATE000:ca_Yield-non_u.s</t>
  </si>
  <si>
    <t>ATE000:ca_Yield-interna</t>
  </si>
  <si>
    <t>ATE000:ca_Yield-domesti</t>
  </si>
  <si>
    <t>ATE000:ba_FuelCost(1987</t>
  </si>
  <si>
    <t>ATE000</t>
  </si>
  <si>
    <t>Projections:  EIA AEO2016 National Energy Modeling System run ref2016.d032416a.</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</si>
  <si>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</si>
  <si>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</si>
  <si>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</si>
  <si>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</si>
  <si>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</si>
  <si>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</si>
  <si>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</si>
  <si>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</si>
  <si>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</si>
  <si>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</si>
  <si>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</si>
  <si>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</si>
  <si>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</si>
  <si>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</si>
  <si>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</si>
  <si>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</si>
  <si>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</si>
  <si>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</si>
  <si>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</si>
  <si>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</si>
  <si>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</si>
  <si>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</si>
  <si>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</si>
  <si>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</si>
  <si>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</si>
  <si>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</si>
  <si>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</si>
  <si>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</si>
  <si>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</si>
  <si>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</si>
  <si>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</si>
  <si>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</si>
  <si>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</si>
  <si>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</si>
  <si>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</si>
  <si>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</si>
  <si>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</si>
  <si>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</si>
  <si>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</si>
  <si>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</si>
  <si>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</si>
  <si>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</si>
  <si>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</si>
  <si>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</si>
  <si>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</si>
  <si>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</si>
  <si>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</si>
  <si>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</si>
  <si>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</si>
  <si>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</si>
  <si>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</si>
  <si>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</si>
  <si>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</si>
  <si>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</si>
  <si>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</si>
  <si>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</si>
  <si>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</si>
  <si>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</si>
  <si>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</si>
  <si>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</si>
  <si>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</si>
  <si>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</si>
  <si>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</si>
  <si>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</si>
  <si>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</si>
  <si>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</si>
  <si>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</si>
  <si>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</si>
  <si>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</si>
  <si>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</si>
  <si>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</si>
  <si>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</si>
  <si>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</si>
  <si>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</si>
  <si>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</si>
  <si>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</si>
  <si>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</si>
  <si>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</si>
  <si>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</si>
  <si>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</si>
  <si>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</si>
  <si>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</si>
  <si>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</si>
  <si>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</si>
  <si>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</si>
  <si>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</si>
  <si>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</si>
  <si>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</si>
  <si>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</si>
  <si>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</si>
  <si>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</si>
  <si>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</si>
  <si>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</si>
  <si>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</si>
  <si>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</si>
  <si>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</si>
  <si>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</si>
  <si>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</si>
  <si>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</si>
  <si>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</si>
  <si>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</si>
  <si>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</si>
  <si>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</si>
  <si>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</si>
  <si>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</si>
  <si>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</si>
  <si>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</si>
  <si>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</si>
  <si>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</si>
  <si>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</si>
  <si>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</si>
  <si>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</si>
  <si>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</si>
  <si>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</si>
  <si>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</si>
  <si>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</si>
  <si>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</si>
  <si>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</si>
  <si>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</si>
  <si>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</si>
  <si>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</si>
  <si>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</si>
  <si>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</si>
  <si>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</si>
  <si>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</si>
  <si>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</si>
  <si>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</si>
  <si>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</si>
  <si>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</si>
  <si>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</si>
  <si>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</si>
  <si>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</si>
  <si>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</si>
  <si>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</si>
  <si>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</si>
  <si>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</si>
  <si>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</si>
  <si>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</si>
  <si>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</si>
  <si>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</si>
  <si>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</si>
  <si>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</si>
  <si>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</si>
  <si>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</si>
  <si>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</si>
  <si>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</si>
  <si>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</si>
  <si>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</si>
  <si>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</si>
  <si>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</si>
  <si>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</si>
  <si>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</si>
  <si>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</si>
  <si>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</si>
  <si>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</si>
  <si>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</si>
  <si>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</si>
  <si>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</si>
  <si>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</si>
  <si>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</si>
  <si>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</si>
  <si>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</si>
  <si>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</si>
  <si>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</si>
  <si>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</si>
  <si>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</si>
  <si>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</si>
  <si>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</si>
  <si>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</si>
  <si>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</si>
  <si>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</si>
  <si>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</si>
  <si>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</si>
  <si>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ATS000</t>
  </si>
  <si>
    <t>Short-Term Energy Outlook, February 2016 and EIA, AEO2016 National Energy Modeling System run ref2016.d032416a.</t>
  </si>
  <si>
    <t>Administration (EIA), AEO2016 National Energy Modeling System run ref2016.d032416a.  2015:  EIA,</t>
  </si>
  <si>
    <t>U.S. Army Corps of Engineers, 2011 Waterborne Commerce in the United States, Part 5; and Energy Information</t>
  </si>
  <si>
    <t>Transportation Board, Annual Reports R-1 Selected Schedules and Complete Annual Reports; U.S. Department of Defense,</t>
  </si>
  <si>
    <t>Federal Highway Administration, Highway Statistics 2014; U.S. Department of Transportation, Surface</t>
  </si>
  <si>
    <t>Book:  Edition 34; U.S. Department of Commerce, Bureau of the Census, "Vehicle Inventory and Use Survey," EC02TV;</t>
  </si>
  <si>
    <t xml:space="preserve">   Sources:  2014 values derived using:  Oak Ridge National Laboratory, Transportation Energy Data</t>
  </si>
  <si>
    <t>FTE000:sa_ElEnGee</t>
  </si>
  <si>
    <t>FTE000:sa_SeeEnGee</t>
  </si>
  <si>
    <t>FTE000:sa_ResidualOil</t>
  </si>
  <si>
    <t>FTE000:sa_Distillate(di</t>
  </si>
  <si>
    <t>FTE000:sa_Imports(billi</t>
  </si>
  <si>
    <t>FTE000:sa_Exports(billi</t>
  </si>
  <si>
    <t>FTE000:sa_GrossTrade(bi</t>
  </si>
  <si>
    <t>FTE000:ra_ElEnGee</t>
  </si>
  <si>
    <t>FTE000:ra_MotorGasoline</t>
  </si>
  <si>
    <t>FTE000:ra_ResidualOil</t>
  </si>
  <si>
    <t>FTE000:ra_Distillate(di</t>
  </si>
  <si>
    <t>FTE000:ra_FuelEfficienc</t>
  </si>
  <si>
    <t>FTE000:ra_TonMilesShipp</t>
  </si>
  <si>
    <t>FTE000:qa_ElEnGee</t>
  </si>
  <si>
    <t>FTE000:qa_Electricity</t>
  </si>
  <si>
    <t>FTE000:qa_ResidualOil</t>
  </si>
  <si>
    <t>FTE000:qa_Distillate(di</t>
  </si>
  <si>
    <t>FTE000:qa_FuelEfficienc</t>
  </si>
  <si>
    <t>FTE000:qa_TonMilesbyRai</t>
  </si>
  <si>
    <t xml:space="preserve">  Total Sales</t>
  </si>
  <si>
    <t>FTE000:pa_TotalSales</t>
  </si>
  <si>
    <t>FTE000:pa_HeavySubtotal</t>
  </si>
  <si>
    <t>FTE000:pa_CompressedNat</t>
  </si>
  <si>
    <t>FTE000:pa_LiquefiedPetr</t>
  </si>
  <si>
    <t>FTE000:pa_Gasoline</t>
  </si>
  <si>
    <t>FTE000:pa_Diesel</t>
  </si>
  <si>
    <t>FTE000:oa_MediumSubtota</t>
  </si>
  <si>
    <t>FTE000:oa_CompressedNat</t>
  </si>
  <si>
    <t>FTE000:oa_LiquefiedPetr</t>
  </si>
  <si>
    <t>FTE000:oa_Gasoline</t>
  </si>
  <si>
    <t>FTE000:oa_Diesel</t>
  </si>
  <si>
    <t>FTE000:lm_sal_new_total</t>
  </si>
  <si>
    <t>FTE000:lm_sal_new_NGas</t>
  </si>
  <si>
    <t>FTE000:lm_sal_new_Liq</t>
  </si>
  <si>
    <t>FTE000:lm_sal_new_Gas</t>
  </si>
  <si>
    <t>FTE000:lm_sal_new_Dies</t>
  </si>
  <si>
    <t xml:space="preserve">  Average Fuel Efficiency</t>
  </si>
  <si>
    <t>FTE000:na_Average</t>
  </si>
  <si>
    <t>FTE000:na_HeavyAverage</t>
  </si>
  <si>
    <t>FTE000:na_CompressedNat</t>
  </si>
  <si>
    <t>FTE000:na_LiquefiedPetr</t>
  </si>
  <si>
    <t>FTE000:na_Gasoline</t>
  </si>
  <si>
    <t>FTE000:na_Diesel</t>
  </si>
  <si>
    <t>FTE000:ma_MediumAverage</t>
  </si>
  <si>
    <t>FTE000:ma_CompressedNat</t>
  </si>
  <si>
    <t>FTE000:ma_LiquefiedPetr</t>
  </si>
  <si>
    <t>FTE000:ma_Gasoline</t>
  </si>
  <si>
    <t>FTE000:ma_Diesel</t>
  </si>
  <si>
    <t>FTE000:lm_mpg_new_total</t>
  </si>
  <si>
    <t>FTE000:lm_mpg_new_NGas</t>
  </si>
  <si>
    <t>FTE000:lm_mpg_new_Liq</t>
  </si>
  <si>
    <t>FTE000:lm_mpg_new_Gas</t>
  </si>
  <si>
    <t>FTE000:lm_mpg_new_Dies</t>
  </si>
  <si>
    <t xml:space="preserve">  Total Stock</t>
  </si>
  <si>
    <t>FTE000:ka_TotalStock</t>
  </si>
  <si>
    <t>FTE000:ka_HeavySubtotal</t>
  </si>
  <si>
    <t>FTE000:ka_CompressedNat</t>
  </si>
  <si>
    <t>FTE000:ka_LiquefiedPetr</t>
  </si>
  <si>
    <t>FTE000:ka_Gasoline</t>
  </si>
  <si>
    <t>FTE000:ka_Diesel</t>
  </si>
  <si>
    <t>FTE000:ja_MediumSubtota</t>
  </si>
  <si>
    <t>FTE000:ja_CompressedNat</t>
  </si>
  <si>
    <t>FTE000:ja_LiquefiedPetr</t>
  </si>
  <si>
    <t>FTE000:ja_Gasoline</t>
  </si>
  <si>
    <t>FTE000:ja_Diesel</t>
  </si>
  <si>
    <t>FTE000:lm_stk_stk_total</t>
  </si>
  <si>
    <t>FTE000:lm_stk_stk_NGas</t>
  </si>
  <si>
    <t>FTE000:lm_stk_stk_Liq</t>
  </si>
  <si>
    <t>FTE000:lm_stk_stk_Gas</t>
  </si>
  <si>
    <t>FTE000:lm_stk_stk_Dies</t>
  </si>
  <si>
    <t>FTE000:ia_Average</t>
  </si>
  <si>
    <t>FTE000:ia_HeavyAverage</t>
  </si>
  <si>
    <t>FTE000:ia_CompressedNat</t>
  </si>
  <si>
    <t>FTE000:ia_LiquefiedPetr</t>
  </si>
  <si>
    <t>FTE000:ia_Gasoline</t>
  </si>
  <si>
    <t>FTE000:ia_Diesel</t>
  </si>
  <si>
    <t>FTE000:ha_MediumAverage</t>
  </si>
  <si>
    <t>FTE000:ha_CompressedNat</t>
  </si>
  <si>
    <t>FTE000:ha_LiquefiedPetr</t>
  </si>
  <si>
    <t>FTE000:ha_Gasoline</t>
  </si>
  <si>
    <t>FTE000:ha_Diesel</t>
  </si>
  <si>
    <t>FTE000:lm_mpg_stk_total</t>
  </si>
  <si>
    <t>FTE000:lm_mpg_stk_NGas</t>
  </si>
  <si>
    <t>FTE000:lm_mpg_stk_Liq</t>
  </si>
  <si>
    <t>FTE000:lm_mpg_stk_Gas</t>
  </si>
  <si>
    <t>FTE000:lm_mpg_stk_Dies</t>
  </si>
  <si>
    <t xml:space="preserve">        Total Consumption</t>
  </si>
  <si>
    <t>FTE000:ga_Total</t>
  </si>
  <si>
    <t>FTE000:ga_CompressedNat</t>
  </si>
  <si>
    <t>FTE000:ga_LiquefiedPetr</t>
  </si>
  <si>
    <t>FTE000:ga_Gasoline</t>
  </si>
  <si>
    <t>FTE000:ga_Diesel</t>
  </si>
  <si>
    <t>FTE000:fa_HeavySubtotal</t>
  </si>
  <si>
    <t>FTE000:fa_CompressedNat</t>
  </si>
  <si>
    <t>FTE000:fa_LiquefiedPetr</t>
  </si>
  <si>
    <t>FTE000:fa_Gasoline</t>
  </si>
  <si>
    <t>FTE000:fa_Diesel</t>
  </si>
  <si>
    <t>FTE000:ea_MediumSubtota</t>
  </si>
  <si>
    <t>FTE000:ea_CompressedNat</t>
  </si>
  <si>
    <t>FTE000:ea_LiquefiedPetr</t>
  </si>
  <si>
    <t>FTE000:ea_Gasoline</t>
  </si>
  <si>
    <t>FTE000:ea_Diesel</t>
  </si>
  <si>
    <t>FTE000:lm_use_stk_total</t>
  </si>
  <si>
    <t>FTE000:lm_use_stk_NGas</t>
  </si>
  <si>
    <t>FTE000:lm_use_stk_Liq</t>
  </si>
  <si>
    <t>FTE000:lm_use_stk_Gas</t>
  </si>
  <si>
    <t>FTE000:lm_use_stk_Dies</t>
  </si>
  <si>
    <t xml:space="preserve">  Total Vehicle Miles Traveled</t>
  </si>
  <si>
    <t>FTE000:da_TotalVehicleM</t>
  </si>
  <si>
    <t>FTE000:da_HeavySubtotal</t>
  </si>
  <si>
    <t>FTE000:da_CompressedNat</t>
  </si>
  <si>
    <t>FTE000:da_LiquefiedPetr</t>
  </si>
  <si>
    <t>FTE000:da_Gasoline</t>
  </si>
  <si>
    <t>FTE000:da_Diesel</t>
  </si>
  <si>
    <t>FTE000:ca_MediumSubtota</t>
  </si>
  <si>
    <t>FTE000:ca_CompressedNat</t>
  </si>
  <si>
    <t>FTE000:ca_LiquefiedPetr</t>
  </si>
  <si>
    <t>FTE000:ca_Gasoline</t>
  </si>
  <si>
    <t>FTE000:ca_Diesel</t>
  </si>
  <si>
    <t>FTE000:lm_vmt_stk_total</t>
  </si>
  <si>
    <t>FTE000:lm_vmt_stk_NGas</t>
  </si>
  <si>
    <t>FTE000:lm_vmt_stk_Liq</t>
  </si>
  <si>
    <t>FTE000:lm_vmt_stk_Gas</t>
  </si>
  <si>
    <t>FTE000:lm_vmt_stk_Dies</t>
  </si>
  <si>
    <t>FTE000</t>
  </si>
  <si>
    <t>2003-14: U.S. Department of Transportation, Federal Railroad Administration, Office of Safety Analysis, Operational Data Tables, Feb. 24, 2016.</t>
  </si>
  <si>
    <r>
      <t>1996-2014: U.S. Department of Transportation, Federal Transit Administration,</t>
    </r>
    <r>
      <rPr>
        <i/>
        <sz val="9"/>
        <rFont val="Arial"/>
        <family val="2"/>
      </rPr>
      <t xml:space="preserve"> National Transit Database</t>
    </r>
    <r>
      <rPr>
        <sz val="9"/>
        <rFont val="Arial"/>
        <family val="2"/>
      </rPr>
      <t>, available at http://www.ntdprogram.gov/ntdprogram/data.htm as of Apr. 26, 2016.</t>
    </r>
  </si>
  <si>
    <r>
      <t xml:space="preserve">1996-2014: U.S. Department of Transportation, Federal Transit Administration, </t>
    </r>
    <r>
      <rPr>
        <i/>
        <sz val="9"/>
        <rFont val="Arial"/>
        <family val="2"/>
      </rPr>
      <t>National Transit Database</t>
    </r>
    <r>
      <rPr>
        <sz val="9"/>
        <rFont val="Arial"/>
        <family val="2"/>
      </rPr>
      <t>, available at http://www.ntdprogram.gov/ntdprogram/data.htm as of Apr. 26, 2016.</t>
    </r>
  </si>
  <si>
    <t>1995-2014: Ibid., Highway Statistics (Washington, DC: Annual Issues), table VM-1, available at http://www.fhwa.dot.gov/policyinformation/statistics.cfm as of Feb. 23, 2016.</t>
  </si>
  <si>
    <r>
      <t xml:space="preserve">2000-14: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Feb. 23, 2016.</t>
    </r>
  </si>
  <si>
    <t>1985-2014:  Ibid., Highway Statistics (Washington, DC: Annual Issues), table VM-1, available at http://www.fhwa.dot.gov/policyinformation/statistics.cfm as of Feb. 23, 2016.</t>
  </si>
  <si>
    <r>
      <t>2000-14: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Feb. 24, 2016.</t>
    </r>
  </si>
  <si>
    <r>
      <t xml:space="preserve">1975-2014: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Apr. 27, 2016.</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</si>
  <si>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</si>
  <si>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</si>
  <si>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</si>
  <si>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</si>
  <si>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</si>
  <si>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</si>
  <si>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2007-14.</t>
    </r>
  </si>
  <si>
    <r>
      <t>KEY:</t>
    </r>
    <r>
      <rPr>
        <sz val="9"/>
        <rFont val="Arial"/>
        <family val="2"/>
      </rPr>
      <t xml:space="preserve"> N = data do not exist; R = revised; U = data are not available.</t>
    </r>
  </si>
  <si>
    <r>
      <t>Intercity/Amtrak</t>
    </r>
    <r>
      <rPr>
        <vertAlign val="superscript"/>
        <sz val="11"/>
        <rFont val="Arial Narrow"/>
        <family val="2"/>
      </rPr>
      <t>j</t>
    </r>
  </si>
  <si>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</si>
  <si>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</si>
  <si>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</si>
  <si>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r>
      <t>Transit</t>
    </r>
    <r>
      <rPr>
        <b/>
        <vertAlign val="superscript"/>
        <sz val="11"/>
        <rFont val="Arial Narrow"/>
        <family val="2"/>
      </rPr>
      <t>f</t>
    </r>
    <r>
      <rPr>
        <b/>
        <sz val="11"/>
        <rFont val="Arial Narrow"/>
        <family val="2"/>
      </rPr>
      <t>, total</t>
    </r>
  </si>
  <si>
    <r>
      <t>Other 2-axle 4-tire vehicles</t>
    </r>
    <r>
      <rPr>
        <vertAlign val="superscript"/>
        <sz val="11"/>
        <rFont val="Arial Narrow"/>
        <family val="2"/>
      </rPr>
      <t>a,d</t>
    </r>
  </si>
  <si>
    <r>
      <t>Passenger cars</t>
    </r>
    <r>
      <rPr>
        <vertAlign val="superscript"/>
        <sz val="11"/>
        <rFont val="Arial Narrow"/>
        <family val="2"/>
      </rPr>
      <t>a,d</t>
    </r>
  </si>
  <si>
    <t>Bus passenger*miles for future years are estimated by scaling bus passenger*miles in 2014</t>
  </si>
  <si>
    <t>Rail passenger*miles for future years are estimated by scaling rail passenger*miles in 2014</t>
  </si>
  <si>
    <t>in 2012 (NRBS Table 40) by the growth in recreational boat energy usage (AEO Table 7),</t>
  </si>
  <si>
    <t>National Transportation Statistics 2016</t>
  </si>
  <si>
    <t>http://www.eia.gov/forecasts/aeo/supplement/excel/suptab_36.xlsx</t>
  </si>
  <si>
    <t>http://www.eia.gov/forecasts/aeo/supplement/excel/suptab_39.xlsx</t>
  </si>
  <si>
    <t>http://www.eia.gov/forecasts/aeo/supplement/excel/suptab_40.xlsx</t>
  </si>
  <si>
    <t>http://www.eia.gov/forecasts/aeo/supplement/excel/suptab_48.xlsx</t>
  </si>
  <si>
    <t>http://www.eia.gov/forecasts/aeo/supplement/excel/suptab_49.xlsx</t>
  </si>
  <si>
    <t>http://www.eia.gov/forecasts/aeo/supplement/excel/suptab_50.xlsx</t>
  </si>
  <si>
    <t>http://www.rita.dot.gov/bts/sites/rita.dot.gov.bts/files/table_01_40_11.xlsx</t>
  </si>
  <si>
    <t>freight ton*miles by truck in 2011 (the latest available year, from NTS Table 1-50) by</t>
  </si>
  <si>
    <t>the total energy use by trucks in 2014 (AEO Table 7) to estimate light truck freight ton*miles</t>
  </si>
  <si>
    <t>the total energy use by trucks in 2014 (AEO Table 7) to estimate heavy truck freight ton*miles</t>
  </si>
  <si>
    <t>from AEO Table 7, for freight HDVs (trucks) from AEO Table 50, and for aircraft from AEO Table</t>
  </si>
  <si>
    <t>48.  For passenger HDVs, we use the freight HDVs ratio.</t>
  </si>
  <si>
    <t>by standards, whereas for aircraft, rail, and ships, it is not.)</t>
  </si>
  <si>
    <t>2014 values taken from NTS Table 1-40.  Values for years 2015 and later based on scaling 2014</t>
  </si>
  <si>
    <t>value by the change in motorcycle energy consumption (AEO Table 36).</t>
  </si>
  <si>
    <t>Table 4-11:  Light Duty Vehicle, Short Wheel Base and Motorcycle Fuel Consumption and Travel</t>
  </si>
  <si>
    <t>(R) 2013</t>
  </si>
  <si>
    <t>Vehicles registered (thousands)</t>
  </si>
  <si>
    <t>Light duty vehicles, short wheel base</t>
  </si>
  <si>
    <t>Motorcycles</t>
  </si>
  <si>
    <t>Vehicle-miles traveled (millions)</t>
  </si>
  <si>
    <t>Light duty vehicles, short wheel basea</t>
  </si>
  <si>
    <t>Fuel consumed (million gallons)</t>
  </si>
  <si>
    <t>Average miles traveled per vehicle (thousands)</t>
  </si>
  <si>
    <t>Average miles traveled per gallon</t>
  </si>
  <si>
    <t>Average fuel consumed per vehicle (gallons)</t>
  </si>
  <si>
    <t>KEY:  R = revised; U = data are unavailable.</t>
  </si>
  <si>
    <t>a 1960 and 1965 data include Motorcycles.</t>
  </si>
  <si>
    <t>Average miles traveled per vehicle, Average miles traveled per gallon, and Average fuel consumed per vehicle are derived by calculation.</t>
  </si>
  <si>
    <t>Data for 2007-13 was calculated using a new methodology for light duty vehicles and motorcycles developed by FHWA. Data for these years are based on new categories and are not comparable to previous years. The new category Light duty vehicle, short wheel base includes passenger cars, light trucks, vans and sport utility vehicles with a wheelbase (WB) equal to or less than 121 inches. The new category Light duty vehicle, long wheel base is found in table 4-12 and includes large passenger cars, vans, pickup trucks, and sport/utility vehicles with wheelbases (WB) larger than 121 inches. This edition of 4-11 is not comparable to editions from 2009 or earlier.</t>
  </si>
  <si>
    <t xml:space="preserve">1960-94: U.S. Department of Transportation, Federal Highway Administration, Highway Statistics Summary to 1995, FHWA-PL-97-009 (Washington, DC: July 1997), tables MV-201 and VM-201A, available at http://www.fhwa.dot.gov/policy/ohpi/hss/hsspubs.cfm as of Mar. 23, 2009. </t>
  </si>
  <si>
    <t>1995-2014: Ibid., Highway Statistics (Washington, DC: Annual issues), table VM-1, available at http://www.fhwa.dot.gov/policy/ohpi/hss/hsspubs.cfm as of May 5, 2016.</t>
  </si>
  <si>
    <t xml:space="preserve">  http://www.rita.dot.gov/bts/sites/rita.dot.gov.bts/files/table_04_11_3.xlsx</t>
  </si>
  <si>
    <t xml:space="preserve">  Table 4-11</t>
  </si>
  <si>
    <t>For passenger motorbikes we take the total fuel consumption and the total passenger miles</t>
  </si>
  <si>
    <t>traveled in 2014 to compute an average fuel economy (with a conversion of one gallon of gasoline</t>
  </si>
  <si>
    <t>to 115,000 BTU, per EIA data.</t>
  </si>
  <si>
    <t>We do not assume any improvement in the fuel economy of new motorbikes, i.e. we assume that</t>
  </si>
  <si>
    <t>a new motorbike is as efficient as the fleet on average.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</si>
</sst>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0%"/>
    <numFmt numFmtId="165" formatCode="0.000E+00"/>
    <numFmt numFmtId="166" formatCode="#,##0.0"/>
    <numFmt numFmtId="167" formatCode="###0.00_)"/>
    <numFmt numFmtId="168" formatCode="&quot;(R)&quot;\ #,##0;&quot;(R) -&quot;#,##0;&quot;(R) &quot;\ 0"/>
    <numFmt numFmtId="169" formatCode="\(\R\)\ #,##0"/>
    <numFmt numFmtId="170" formatCode="#,##0_)"/>
  </numFmts>
  <fonts count="67">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12"/>
      <name val="Arial"/>
      <family val="2"/>
    </font>
    <font>
      <sz val="12"/>
      <name val="Arial"/>
      <family val="2"/>
    </font>
    <font>
      <b/>
      <sz val="11"/>
      <name val="Arial Narrow"/>
      <family val="2"/>
    </font>
    <font>
      <b/>
      <sz val="10"/>
      <name val="Helv"/>
      <family val="2"/>
    </font>
    <font>
      <sz val="10"/>
      <name val="Arial"/>
      <family val="2"/>
    </font>
    <font>
      <sz val="10"/>
      <name val="Helv"/>
      <family val="2"/>
    </font>
    <font>
      <sz val="11"/>
      <name val="Arial Narrow"/>
      <family val="2"/>
    </font>
    <font>
      <vertAlign val="superscript"/>
      <sz val="11"/>
      <name val="Arial Narrow"/>
      <family val="2"/>
    </font>
    <font>
      <b/>
      <vertAlign val="superscript"/>
      <sz val="11"/>
      <name val="Arial Narrow"/>
      <family val="2"/>
    </font>
    <font>
      <vertAlign val="superscript"/>
      <sz val="12"/>
      <name val="Helv"/>
      <family val="2"/>
    </font>
    <font>
      <b/>
      <sz val="9"/>
      <name val="Arial"/>
      <family val="2"/>
    </font>
    <font>
      <sz val="9"/>
      <name val="Arial"/>
      <family val="2"/>
    </font>
    <font>
      <sz val="8"/>
      <name val="Helv"/>
      <family val="2"/>
    </font>
    <font>
      <vertAlign val="superscript"/>
      <sz val="9"/>
      <name val="Arial"/>
      <family val="2"/>
    </font>
    <font>
      <i/>
      <sz val="10"/>
      <name val="Arial"/>
      <family val="2"/>
    </font>
    <font>
      <i/>
      <sz val="9"/>
      <name val="Arial"/>
      <family val="2"/>
    </font>
    <font>
      <sz val="11"/>
      <color theme="1"/>
      <name val="Times New Roman"/>
      <family val="1"/>
    </font>
    <font>
      <b/>
      <sz val="11"/>
      <color theme="1"/>
      <name val="Times New Roman"/>
      <family val="1"/>
    </font>
    <font>
      <b/>
      <sz val="10"/>
      <color theme="1"/>
      <name val="Times New Roman"/>
      <family val="1"/>
    </font>
    <font>
      <sz val="10"/>
      <color theme="1"/>
      <name val="Times New Roman"/>
      <family val="1"/>
    </font>
    <font>
      <b/>
      <sz val="14"/>
      <name val="Helv"/>
    </font>
    <font>
      <b/>
      <sz val="10"/>
      <name val="Helv"/>
    </font>
    <font>
      <sz val="10"/>
      <name val="Helv"/>
    </font>
    <font>
      <vertAlign val="superscript"/>
      <sz val="12"/>
      <name val="Helv"/>
    </font>
    <font>
      <sz val="11"/>
      <color theme="1"/>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Helv"/>
    </font>
    <font>
      <b/>
      <sz val="10"/>
      <name val="Arial"/>
      <family val="2"/>
    </font>
    <font>
      <sz val="10"/>
      <color rgb="FF000000"/>
      <name val="Arial"/>
      <family val="2"/>
    </font>
    <font>
      <b/>
      <sz val="10"/>
      <color rgb="FF000000"/>
      <name val="Arial"/>
      <family val="2"/>
    </font>
    <font>
      <i/>
      <sz val="10"/>
      <color rgb="FF000000"/>
      <name val="Arial"/>
      <family val="2"/>
    </font>
    <font>
      <sz val="8"/>
      <name val="Arial"/>
      <family val="2"/>
    </font>
    <font>
      <sz val="10"/>
      <color indexed="8"/>
      <name val="Arial"/>
      <family val="2"/>
    </font>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b/>
      <sz val="12"/>
      <name val="Helv"/>
    </font>
    <font>
      <sz val="9"/>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b/>
      <sz val="18"/>
      <color indexed="56"/>
      <name val="Cambria"/>
      <family val="2"/>
    </font>
    <font>
      <b/>
      <sz val="11"/>
      <color indexed="8"/>
      <name val="Calibri"/>
      <family val="2"/>
    </font>
    <font>
      <sz val="11"/>
      <color indexed="10"/>
      <name val="Calibri"/>
      <family val="2"/>
    </font>
  </fonts>
  <fills count="29">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s>
  <borders count="27">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medium">
        <color indexed="64"/>
      </bottom>
      <diagonal/>
    </border>
    <border>
      <left/>
      <right/>
      <top style="medium">
        <color indexed="64"/>
      </top>
      <bottom style="thin">
        <color indexed="64"/>
      </bottom>
      <diagonal/>
    </border>
    <border>
      <left/>
      <right/>
      <top/>
      <bottom style="thin">
        <color indexed="22"/>
      </bottom>
      <diagonal/>
    </border>
    <border>
      <left/>
      <right/>
      <top style="medium">
        <color indexed="64"/>
      </top>
      <bottom/>
      <diagonal/>
    </border>
    <border>
      <left/>
      <right/>
      <top/>
      <bottom style="thin">
        <color indexed="64"/>
      </bottom>
      <diagonal/>
    </border>
    <border>
      <left/>
      <right/>
      <top style="thin">
        <color indexed="6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5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0" fontId="9" fillId="0" borderId="7">
      <alignment horizontal="left"/>
    </xf>
    <xf numFmtId="167" fontId="11" fillId="0" borderId="7" applyNumberFormat="0" applyFill="0">
      <alignment horizontal="right"/>
    </xf>
    <xf numFmtId="0" fontId="15" fillId="0" borderId="0">
      <alignment horizontal="right"/>
    </xf>
    <xf numFmtId="0" fontId="18" fillId="0" borderId="0">
      <alignment horizontal="left"/>
    </xf>
    <xf numFmtId="0" fontId="26" fillId="0" borderId="0">
      <alignment horizontal="left" vertical="top"/>
    </xf>
    <xf numFmtId="0" fontId="27" fillId="0" borderId="7" applyFill="0">
      <alignment horizontal="left"/>
    </xf>
    <xf numFmtId="167" fontId="28" fillId="0" borderId="7" applyNumberFormat="0" applyFill="0">
      <alignment horizontal="right"/>
    </xf>
    <xf numFmtId="0" fontId="29" fillId="0" borderId="0">
      <alignment horizontal="right"/>
    </xf>
    <xf numFmtId="43" fontId="30" fillId="0" borderId="0" applyFont="0" applyFill="0" applyBorder="0" applyAlignment="0" applyProtection="0"/>
    <xf numFmtId="0" fontId="35" fillId="0" borderId="0">
      <alignment horizontal="left"/>
    </xf>
    <xf numFmtId="0" fontId="32" fillId="0" borderId="0"/>
    <xf numFmtId="0" fontId="32" fillId="0" borderId="14" applyNumberFormat="0" applyProtection="0">
      <alignment wrapText="1"/>
    </xf>
    <xf numFmtId="0" fontId="33" fillId="0" borderId="12" applyNumberFormat="0" applyProtection="0">
      <alignment wrapText="1"/>
    </xf>
    <xf numFmtId="0" fontId="32" fillId="0" borderId="13" applyNumberFormat="0" applyFont="0" applyProtection="0">
      <alignment wrapText="1"/>
    </xf>
    <xf numFmtId="0" fontId="33" fillId="0" borderId="11" applyNumberFormat="0" applyProtection="0">
      <alignment wrapText="1"/>
    </xf>
    <xf numFmtId="0" fontId="32" fillId="0" borderId="0" applyNumberFormat="0" applyFill="0" applyBorder="0" applyAlignment="0" applyProtection="0"/>
    <xf numFmtId="0" fontId="31" fillId="0" borderId="0" applyNumberFormat="0" applyProtection="0">
      <alignment horizontal="left"/>
    </xf>
    <xf numFmtId="0" fontId="42" fillId="0" borderId="0"/>
    <xf numFmtId="43" fontId="30" fillId="0" borderId="0" applyFont="0" applyFill="0" applyBorder="0" applyAlignment="0" applyProtection="0"/>
    <xf numFmtId="0" fontId="43" fillId="5" borderId="0" applyNumberFormat="0" applyBorder="0" applyAlignment="0" applyProtection="0"/>
    <xf numFmtId="0" fontId="43" fillId="6" borderId="0" applyNumberFormat="0" applyBorder="0" applyAlignment="0" applyProtection="0"/>
    <xf numFmtId="0" fontId="43" fillId="7" borderId="0" applyNumberFormat="0" applyBorder="0" applyAlignment="0" applyProtection="0"/>
    <xf numFmtId="0" fontId="43" fillId="8" borderId="0" applyNumberFormat="0" applyBorder="0" applyAlignment="0" applyProtection="0"/>
    <xf numFmtId="0" fontId="43" fillId="9" borderId="0" applyNumberFormat="0" applyBorder="0" applyAlignment="0" applyProtection="0"/>
    <xf numFmtId="0" fontId="43" fillId="10" borderId="0" applyNumberFormat="0" applyBorder="0" applyAlignment="0" applyProtection="0"/>
    <xf numFmtId="0" fontId="43" fillId="11" borderId="0" applyNumberFormat="0" applyBorder="0" applyAlignment="0" applyProtection="0"/>
    <xf numFmtId="0" fontId="43" fillId="12" borderId="0" applyNumberFormat="0" applyBorder="0" applyAlignment="0" applyProtection="0"/>
    <xf numFmtId="0" fontId="43" fillId="13" borderId="0" applyNumberFormat="0" applyBorder="0" applyAlignment="0" applyProtection="0"/>
    <xf numFmtId="0" fontId="43" fillId="8" borderId="0" applyNumberFormat="0" applyBorder="0" applyAlignment="0" applyProtection="0"/>
    <xf numFmtId="0" fontId="43" fillId="11" borderId="0" applyNumberFormat="0" applyBorder="0" applyAlignment="0" applyProtection="0"/>
    <xf numFmtId="0" fontId="43" fillId="14" borderId="0" applyNumberFormat="0" applyBorder="0" applyAlignment="0" applyProtection="0"/>
    <xf numFmtId="0" fontId="44" fillId="15" borderId="0" applyNumberFormat="0" applyBorder="0" applyAlignment="0" applyProtection="0"/>
    <xf numFmtId="0" fontId="44" fillId="12" borderId="0" applyNumberFormat="0" applyBorder="0" applyAlignment="0" applyProtection="0"/>
    <xf numFmtId="0" fontId="44" fillId="13" borderId="0" applyNumberFormat="0" applyBorder="0" applyAlignment="0" applyProtection="0"/>
    <xf numFmtId="0" fontId="44" fillId="16" borderId="0" applyNumberFormat="0" applyBorder="0" applyAlignment="0" applyProtection="0"/>
    <xf numFmtId="0" fontId="44" fillId="17" borderId="0" applyNumberFormat="0" applyBorder="0" applyAlignment="0" applyProtection="0"/>
    <xf numFmtId="0" fontId="44" fillId="18" borderId="0" applyNumberFormat="0" applyBorder="0" applyAlignment="0" applyProtection="0"/>
    <xf numFmtId="0" fontId="44" fillId="19" borderId="0" applyNumberFormat="0" applyBorder="0" applyAlignment="0" applyProtection="0"/>
    <xf numFmtId="0" fontId="44" fillId="20" borderId="0" applyNumberFormat="0" applyBorder="0" applyAlignment="0" applyProtection="0"/>
    <xf numFmtId="0" fontId="44" fillId="21" borderId="0" applyNumberFormat="0" applyBorder="0" applyAlignment="0" applyProtection="0"/>
    <xf numFmtId="0" fontId="44" fillId="16" borderId="0" applyNumberFormat="0" applyBorder="0" applyAlignment="0" applyProtection="0"/>
    <xf numFmtId="0" fontId="44" fillId="17" borderId="0" applyNumberFormat="0" applyBorder="0" applyAlignment="0" applyProtection="0"/>
    <xf numFmtId="0" fontId="44" fillId="22" borderId="0" applyNumberFormat="0" applyBorder="0" applyAlignment="0" applyProtection="0"/>
    <xf numFmtId="0" fontId="45" fillId="6" borderId="0" applyNumberFormat="0" applyBorder="0" applyAlignment="0" applyProtection="0"/>
    <xf numFmtId="0" fontId="46" fillId="23" borderId="16" applyNumberFormat="0" applyAlignment="0" applyProtection="0"/>
    <xf numFmtId="0" fontId="47" fillId="24" borderId="17" applyNumberFormat="0" applyAlignment="0" applyProtection="0"/>
    <xf numFmtId="0" fontId="48" fillId="0" borderId="0">
      <alignment horizontal="center" vertical="center" wrapText="1"/>
    </xf>
    <xf numFmtId="43" fontId="10" fillId="0" borderId="0" applyFont="0" applyFill="0" applyBorder="0" applyAlignment="0" applyProtection="0"/>
    <xf numFmtId="43" fontId="30" fillId="0" borderId="0" applyFont="0" applyFill="0" applyBorder="0" applyAlignment="0" applyProtection="0"/>
    <xf numFmtId="43" fontId="43" fillId="0" borderId="0" applyFont="0" applyFill="0" applyBorder="0" applyAlignment="0" applyProtection="0"/>
    <xf numFmtId="43" fontId="1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49" fillId="0" borderId="0">
      <alignment horizontal="left" vertical="center" wrapText="1"/>
    </xf>
    <xf numFmtId="44" fontId="30" fillId="0" borderId="0" applyFont="0" applyFill="0" applyBorder="0" applyAlignment="0" applyProtection="0"/>
    <xf numFmtId="44" fontId="30" fillId="0" borderId="0" applyFont="0" applyFill="0" applyBorder="0" applyAlignment="0" applyProtection="0"/>
    <xf numFmtId="44" fontId="10" fillId="0" borderId="0" applyFont="0" applyFill="0" applyBorder="0" applyAlignment="0" applyProtection="0"/>
    <xf numFmtId="170" fontId="50" fillId="0" borderId="7">
      <alignment horizontal="right" vertical="center"/>
    </xf>
    <xf numFmtId="49" fontId="29" fillId="0" borderId="7">
      <alignment horizontal="left" vertical="center"/>
    </xf>
    <xf numFmtId="167" fontId="28" fillId="0" borderId="7" applyNumberFormat="0" applyFill="0">
      <alignment horizontal="right"/>
    </xf>
    <xf numFmtId="0" fontId="51" fillId="0" borderId="0" applyNumberFormat="0" applyFill="0" applyBorder="0" applyAlignment="0" applyProtection="0"/>
    <xf numFmtId="0" fontId="52" fillId="7" borderId="0" applyNumberFormat="0" applyBorder="0" applyAlignment="0" applyProtection="0"/>
    <xf numFmtId="0" fontId="53" fillId="0" borderId="18" applyNumberFormat="0" applyFill="0" applyAlignment="0" applyProtection="0"/>
    <xf numFmtId="0" fontId="54" fillId="0" borderId="19" applyNumberFormat="0" applyFill="0" applyAlignment="0" applyProtection="0"/>
    <xf numFmtId="0" fontId="55" fillId="0" borderId="20" applyNumberFormat="0" applyFill="0" applyAlignment="0" applyProtection="0"/>
    <xf numFmtId="0" fontId="55" fillId="0" borderId="0" applyNumberFormat="0" applyFill="0" applyBorder="0" applyAlignment="0" applyProtection="0"/>
    <xf numFmtId="0" fontId="27" fillId="0" borderId="7">
      <alignment horizontal="left"/>
    </xf>
    <xf numFmtId="0" fontId="56" fillId="0" borderId="21">
      <alignment horizontal="right" vertical="center"/>
    </xf>
    <xf numFmtId="0" fontId="57" fillId="0" borderId="7">
      <alignment horizontal="left" vertical="center"/>
    </xf>
    <xf numFmtId="0" fontId="28" fillId="0" borderId="7">
      <alignment horizontal="left" vertical="center"/>
    </xf>
    <xf numFmtId="0" fontId="27" fillId="0" borderId="7">
      <alignment horizontal="left"/>
    </xf>
    <xf numFmtId="0" fontId="27" fillId="25" borderId="0">
      <alignment horizontal="centerContinuous" wrapText="1"/>
    </xf>
    <xf numFmtId="49" fontId="27" fillId="25" borderId="9">
      <alignment horizontal="left" vertical="center"/>
    </xf>
    <xf numFmtId="0" fontId="27" fillId="25" borderId="0">
      <alignment horizontal="centerContinuous" vertical="center" wrapText="1"/>
    </xf>
    <xf numFmtId="0" fontId="58" fillId="0" borderId="0" applyNumberFormat="0" applyFill="0" applyBorder="0" applyAlignment="0" applyProtection="0">
      <alignment vertical="top"/>
      <protection locked="0"/>
    </xf>
    <xf numFmtId="0" fontId="59" fillId="10" borderId="16" applyNumberFormat="0" applyAlignment="0" applyProtection="0"/>
    <xf numFmtId="0" fontId="60" fillId="0" borderId="22" applyNumberFormat="0" applyFill="0" applyAlignment="0" applyProtection="0"/>
    <xf numFmtId="0" fontId="61" fillId="26" borderId="0" applyNumberFormat="0" applyBorder="0" applyAlignment="0" applyProtection="0"/>
    <xf numFmtId="0" fontId="30" fillId="0" borderId="0"/>
    <xf numFmtId="0" fontId="30" fillId="0" borderId="0"/>
    <xf numFmtId="0" fontId="10" fillId="0" borderId="0"/>
    <xf numFmtId="0" fontId="62" fillId="0" borderId="0"/>
    <xf numFmtId="0" fontId="1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0" fillId="0" borderId="0"/>
    <xf numFmtId="0" fontId="10" fillId="0" borderId="0"/>
    <xf numFmtId="0" fontId="30" fillId="0" borderId="0"/>
    <xf numFmtId="0" fontId="30" fillId="0" borderId="0"/>
    <xf numFmtId="0" fontId="30" fillId="0" borderId="0"/>
    <xf numFmtId="0" fontId="10" fillId="0" borderId="0"/>
    <xf numFmtId="0" fontId="30" fillId="4" borderId="15" applyNumberFormat="0" applyFont="0" applyAlignment="0" applyProtection="0"/>
    <xf numFmtId="0" fontId="10" fillId="27" borderId="23" applyNumberFormat="0" applyFont="0" applyAlignment="0" applyProtection="0"/>
    <xf numFmtId="0" fontId="63" fillId="23" borderId="24"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0" fillId="0" borderId="0" applyFont="0" applyFill="0" applyBorder="0" applyAlignment="0" applyProtection="0"/>
    <xf numFmtId="3" fontId="50" fillId="0" borderId="0">
      <alignment horizontal="left" vertical="center"/>
    </xf>
    <xf numFmtId="0" fontId="48" fillId="0" borderId="0">
      <alignment horizontal="left" vertical="center"/>
    </xf>
    <xf numFmtId="0" fontId="35" fillId="0" borderId="0">
      <alignment horizontal="right"/>
    </xf>
    <xf numFmtId="49" fontId="35" fillId="0" borderId="0">
      <alignment horizontal="center"/>
    </xf>
    <xf numFmtId="49" fontId="50" fillId="0" borderId="0">
      <alignment horizontal="left" vertical="center"/>
    </xf>
    <xf numFmtId="49" fontId="29" fillId="0" borderId="7">
      <alignment horizontal="left"/>
    </xf>
    <xf numFmtId="167" fontId="50" fillId="0" borderId="0" applyNumberFormat="0">
      <alignment horizontal="right"/>
    </xf>
    <xf numFmtId="0" fontId="56" fillId="28" borderId="0">
      <alignment horizontal="centerContinuous" vertical="center" wrapText="1"/>
    </xf>
    <xf numFmtId="0" fontId="56" fillId="0" borderId="25">
      <alignment horizontal="left" vertical="center"/>
    </xf>
    <xf numFmtId="0" fontId="64" fillId="0" borderId="0" applyNumberFormat="0" applyFill="0" applyBorder="0" applyAlignment="0" applyProtection="0"/>
    <xf numFmtId="0" fontId="27" fillId="0" borderId="0">
      <alignment horizontal="left"/>
    </xf>
    <xf numFmtId="0" fontId="49" fillId="0" borderId="0">
      <alignment horizontal="left"/>
    </xf>
    <xf numFmtId="0" fontId="28" fillId="0" borderId="0">
      <alignment horizontal="left"/>
    </xf>
    <xf numFmtId="0" fontId="49" fillId="0" borderId="0">
      <alignment horizontal="left"/>
    </xf>
    <xf numFmtId="0" fontId="28" fillId="0" borderId="0">
      <alignment horizontal="left"/>
    </xf>
    <xf numFmtId="0" fontId="65" fillId="0" borderId="26" applyNumberFormat="0" applyFill="0" applyAlignment="0" applyProtection="0"/>
    <xf numFmtId="0" fontId="66" fillId="0" borderId="0" applyNumberFormat="0" applyFill="0" applyBorder="0" applyAlignment="0" applyProtection="0"/>
    <xf numFmtId="49" fontId="50" fillId="0" borderId="7">
      <alignment horizontal="left"/>
    </xf>
    <xf numFmtId="0" fontId="56" fillId="0" borderId="21">
      <alignment horizontal="left"/>
    </xf>
    <xf numFmtId="0" fontId="27" fillId="0" borderId="0">
      <alignment horizontal="left" vertical="center"/>
    </xf>
    <xf numFmtId="49" fontId="35" fillId="0" borderId="7">
      <alignment horizontal="left"/>
    </xf>
  </cellStyleXfs>
  <cellXfs count="135">
    <xf numFmtId="0" fontId="0" fillId="0" borderId="0" xfId="0"/>
    <xf numFmtId="0" fontId="1" fillId="0" borderId="0" xfId="0" applyFont="1"/>
    <xf numFmtId="0" fontId="0" fillId="0" borderId="0" xfId="0" applyAlignment="1">
      <alignment horizontal="left"/>
    </xf>
    <xf numFmtId="165" fontId="0" fillId="0" borderId="0" xfId="0" applyNumberFormat="1"/>
    <xf numFmtId="0" fontId="8" fillId="0" borderId="6" xfId="8" applyNumberFormat="1" applyFont="1" applyFill="1" applyBorder="1" applyAlignment="1">
      <alignment horizontal="center"/>
    </xf>
    <xf numFmtId="3" fontId="8" fillId="0" borderId="0" xfId="9" applyNumberFormat="1" applyFont="1" applyFill="1" applyBorder="1" applyAlignment="1">
      <alignment horizontal="left"/>
    </xf>
    <xf numFmtId="3" fontId="8" fillId="0" borderId="0" xfId="9" applyNumberFormat="1" applyFont="1" applyFill="1" applyBorder="1" applyAlignment="1">
      <alignment horizontal="right"/>
    </xf>
    <xf numFmtId="0" fontId="10" fillId="0" borderId="0" xfId="0" applyFont="1" applyFill="1"/>
    <xf numFmtId="3" fontId="12" fillId="0" borderId="0" xfId="9" applyNumberFormat="1" applyFont="1" applyFill="1" applyBorder="1" applyAlignment="1">
      <alignment horizontal="left" indent="1"/>
    </xf>
    <xf numFmtId="3" fontId="12" fillId="0" borderId="0" xfId="9" applyNumberFormat="1" applyFont="1" applyFill="1" applyBorder="1" applyAlignment="1">
      <alignment horizontal="right"/>
    </xf>
    <xf numFmtId="3" fontId="12" fillId="0" borderId="0" xfId="9" applyNumberFormat="1" applyFont="1" applyFill="1" applyBorder="1" applyAlignment="1">
      <alignment horizontal="left" vertical="top" indent="1"/>
    </xf>
    <xf numFmtId="3" fontId="12" fillId="0" borderId="5" xfId="9" applyNumberFormat="1" applyFont="1" applyFill="1" applyBorder="1" applyAlignment="1">
      <alignment horizontal="right"/>
    </xf>
    <xf numFmtId="0" fontId="17" fillId="0" borderId="0" xfId="11" applyFont="1" applyFill="1" applyAlignment="1">
      <alignment horizontal="left"/>
    </xf>
    <xf numFmtId="3" fontId="10" fillId="0" borderId="0" xfId="0" applyNumberFormat="1" applyFont="1" applyFill="1"/>
    <xf numFmtId="0" fontId="2" fillId="0" borderId="0" xfId="1"/>
    <xf numFmtId="0" fontId="1" fillId="3" borderId="0" xfId="0" applyFont="1" applyFill="1"/>
    <xf numFmtId="0" fontId="0" fillId="3" borderId="0" xfId="0" applyFill="1"/>
    <xf numFmtId="0" fontId="22" fillId="0" borderId="0" xfId="0" applyFont="1"/>
    <xf numFmtId="0" fontId="22" fillId="0" borderId="9" xfId="0" applyFont="1" applyBorder="1"/>
    <xf numFmtId="2" fontId="22" fillId="0" borderId="0" xfId="0" applyNumberFormat="1" applyFont="1"/>
    <xf numFmtId="0" fontId="24" fillId="0" borderId="0" xfId="0" applyFont="1"/>
    <xf numFmtId="0" fontId="23" fillId="0" borderId="9" xfId="0" applyFont="1" applyBorder="1" applyAlignment="1">
      <alignment horizontal="right"/>
    </xf>
    <xf numFmtId="3" fontId="0" fillId="0" borderId="0" xfId="0" applyNumberFormat="1"/>
    <xf numFmtId="0" fontId="0" fillId="0" borderId="0" xfId="0" applyFill="1"/>
    <xf numFmtId="0" fontId="1" fillId="2" borderId="0" xfId="0" applyFont="1" applyFill="1"/>
    <xf numFmtId="0" fontId="8" fillId="0" borderId="9" xfId="13" applyFont="1" applyFill="1" applyBorder="1" applyAlignment="1">
      <alignment horizontal="center"/>
    </xf>
    <xf numFmtId="0" fontId="8" fillId="0" borderId="9" xfId="13" applyNumberFormat="1" applyFont="1" applyFill="1" applyBorder="1" applyAlignment="1">
      <alignment horizontal="center"/>
    </xf>
    <xf numFmtId="0" fontId="8" fillId="0" borderId="9" xfId="0" applyNumberFormat="1" applyFont="1" applyFill="1" applyBorder="1" applyAlignment="1">
      <alignment horizontal="center"/>
    </xf>
    <xf numFmtId="0" fontId="8" fillId="0" borderId="10" xfId="13" applyFont="1" applyFill="1" applyBorder="1" applyAlignment="1">
      <alignment horizontal="left" vertical="top"/>
    </xf>
    <xf numFmtId="0" fontId="8" fillId="0" borderId="0" xfId="13" applyFont="1" applyFill="1" applyBorder="1" applyAlignment="1">
      <alignment horizontal="left" vertical="top"/>
    </xf>
    <xf numFmtId="3" fontId="8" fillId="0" borderId="0" xfId="14" applyNumberFormat="1" applyFont="1" applyFill="1" applyBorder="1" applyAlignment="1">
      <alignment horizontal="right"/>
    </xf>
    <xf numFmtId="0" fontId="8" fillId="0" borderId="0" xfId="13" applyFont="1" applyFill="1" applyBorder="1" applyAlignment="1">
      <alignment horizontal="left"/>
    </xf>
    <xf numFmtId="0" fontId="12" fillId="0" borderId="0" xfId="13" applyFont="1" applyFill="1" applyBorder="1" applyAlignment="1">
      <alignment horizontal="left" indent="1"/>
    </xf>
    <xf numFmtId="3" fontId="12" fillId="0" borderId="0" xfId="14" applyNumberFormat="1" applyFont="1" applyFill="1" applyBorder="1" applyAlignment="1">
      <alignment horizontal="right"/>
    </xf>
    <xf numFmtId="0" fontId="2" fillId="0" borderId="0" xfId="1" applyAlignment="1">
      <alignment horizontal="left" indent="1"/>
    </xf>
    <xf numFmtId="0" fontId="0" fillId="0" borderId="0" xfId="0" applyAlignment="1">
      <alignment horizontal="left" indent="1"/>
    </xf>
    <xf numFmtId="165" fontId="0" fillId="0" borderId="0" xfId="0" applyNumberFormat="1" applyFill="1"/>
    <xf numFmtId="0" fontId="0" fillId="0" borderId="0" xfId="0" applyNumberFormat="1"/>
    <xf numFmtId="0" fontId="1" fillId="0" borderId="0" xfId="0" applyFont="1" applyFill="1"/>
    <xf numFmtId="0" fontId="10" fillId="0" borderId="0" xfId="0" applyFont="1" applyFill="1" applyBorder="1"/>
    <xf numFmtId="0" fontId="8" fillId="0" borderId="5" xfId="13" applyFont="1" applyFill="1" applyBorder="1" applyAlignment="1">
      <alignment horizontal="left"/>
    </xf>
    <xf numFmtId="3" fontId="8" fillId="0" borderId="5" xfId="14" applyNumberFormat="1" applyFont="1" applyFill="1" applyBorder="1" applyAlignment="1">
      <alignment horizontal="right"/>
    </xf>
    <xf numFmtId="0" fontId="36" fillId="0" borderId="0" xfId="0" applyFont="1" applyFill="1"/>
    <xf numFmtId="0" fontId="10" fillId="0" borderId="0" xfId="15" applyFont="1" applyFill="1" applyAlignment="1">
      <alignment horizontal="left" wrapText="1"/>
    </xf>
    <xf numFmtId="0" fontId="36" fillId="0" borderId="0" xfId="12" applyFont="1" applyFill="1" applyBorder="1" applyAlignment="1">
      <alignment horizontal="left" wrapText="1"/>
    </xf>
    <xf numFmtId="0" fontId="36" fillId="0" borderId="0" xfId="0" applyNumberFormat="1" applyFont="1" applyFill="1" applyBorder="1" applyAlignment="1">
      <alignment horizontal="center"/>
    </xf>
    <xf numFmtId="0" fontId="10" fillId="0" borderId="0" xfId="0" applyFont="1"/>
    <xf numFmtId="0" fontId="10" fillId="0" borderId="0" xfId="0" applyFont="1" applyAlignment="1">
      <alignment horizontal="center"/>
    </xf>
    <xf numFmtId="3" fontId="10" fillId="0" borderId="0" xfId="0" applyNumberFormat="1" applyFont="1" applyFill="1" applyBorder="1"/>
    <xf numFmtId="0" fontId="36" fillId="0" borderId="0" xfId="0" applyFont="1" applyAlignment="1">
      <alignment vertical="center"/>
    </xf>
    <xf numFmtId="3" fontId="10" fillId="0" borderId="0" xfId="0" applyNumberFormat="1" applyFont="1" applyBorder="1"/>
    <xf numFmtId="0" fontId="10" fillId="0" borderId="0" xfId="0" applyFont="1" applyAlignment="1">
      <alignment vertical="center"/>
    </xf>
    <xf numFmtId="3" fontId="36" fillId="0" borderId="0" xfId="0" applyNumberFormat="1" applyFont="1" applyBorder="1"/>
    <xf numFmtId="3" fontId="36" fillId="0" borderId="0" xfId="0" applyNumberFormat="1" applyFont="1" applyFill="1" applyBorder="1"/>
    <xf numFmtId="0" fontId="38" fillId="0" borderId="0" xfId="0" applyFont="1" applyAlignment="1">
      <alignment vertical="center"/>
    </xf>
    <xf numFmtId="0" fontId="37" fillId="0" borderId="0" xfId="0" applyFont="1" applyAlignment="1">
      <alignment vertical="center"/>
    </xf>
    <xf numFmtId="0" fontId="1" fillId="0" borderId="0" xfId="0" applyFont="1" applyAlignment="1">
      <alignment wrapText="1"/>
    </xf>
    <xf numFmtId="0" fontId="32" fillId="0" borderId="0" xfId="18"/>
    <xf numFmtId="0" fontId="34" fillId="0" borderId="0" xfId="18" applyFont="1"/>
    <xf numFmtId="164" fontId="33" fillId="0" borderId="12" xfId="20" applyNumberFormat="1" applyFill="1" applyAlignment="1">
      <alignment horizontal="right" wrapText="1"/>
    </xf>
    <xf numFmtId="4" fontId="33" fillId="0" borderId="12" xfId="20" applyNumberFormat="1" applyFill="1" applyAlignment="1">
      <alignment horizontal="right" wrapText="1"/>
    </xf>
    <xf numFmtId="0" fontId="33" fillId="0" borderId="12" xfId="20" applyFont="1" applyFill="1" applyBorder="1" applyAlignment="1">
      <alignment wrapText="1"/>
    </xf>
    <xf numFmtId="0" fontId="40" fillId="0" borderId="0" xfId="18" applyFont="1"/>
    <xf numFmtId="164" fontId="0" fillId="0" borderId="13" xfId="21" applyNumberFormat="1" applyFont="1" applyFill="1" applyAlignment="1">
      <alignment horizontal="right" wrapText="1"/>
    </xf>
    <xf numFmtId="4" fontId="0" fillId="0" borderId="13" xfId="21" applyNumberFormat="1" applyFont="1" applyFill="1" applyAlignment="1">
      <alignment horizontal="right" wrapText="1"/>
    </xf>
    <xf numFmtId="0" fontId="0" fillId="0" borderId="13" xfId="21" applyFont="1" applyFill="1" applyBorder="1" applyAlignment="1">
      <alignment wrapText="1"/>
    </xf>
    <xf numFmtId="166" fontId="0" fillId="0" borderId="13" xfId="21" applyNumberFormat="1" applyFont="1" applyFill="1" applyAlignment="1">
      <alignment horizontal="right" wrapText="1"/>
    </xf>
    <xf numFmtId="3" fontId="0" fillId="0" borderId="13" xfId="21" applyNumberFormat="1" applyFont="1" applyFill="1" applyAlignment="1">
      <alignment horizontal="right" wrapText="1"/>
    </xf>
    <xf numFmtId="0" fontId="33" fillId="0" borderId="11" xfId="22" applyFont="1" applyFill="1" applyBorder="1" applyAlignment="1">
      <alignment wrapText="1"/>
    </xf>
    <xf numFmtId="0" fontId="32" fillId="0" borderId="0" xfId="18" applyAlignment="1" applyProtection="1">
      <alignment horizontal="left"/>
    </xf>
    <xf numFmtId="0" fontId="32" fillId="0" borderId="0" xfId="23" applyFont="1"/>
    <xf numFmtId="0" fontId="31" fillId="0" borderId="0" xfId="24" applyFont="1" applyFill="1" applyBorder="1" applyAlignment="1">
      <alignment horizontal="left"/>
    </xf>
    <xf numFmtId="0" fontId="41" fillId="0" borderId="0" xfId="18" applyFont="1"/>
    <xf numFmtId="3" fontId="33" fillId="0" borderId="12" xfId="20" applyNumberFormat="1" applyFill="1" applyAlignment="1">
      <alignment horizontal="right" wrapText="1"/>
    </xf>
    <xf numFmtId="166" fontId="33" fillId="0" borderId="12" xfId="20" applyNumberFormat="1" applyFill="1" applyAlignment="1">
      <alignment horizontal="right" wrapText="1"/>
    </xf>
    <xf numFmtId="0" fontId="0" fillId="0" borderId="0" xfId="23" applyFont="1"/>
    <xf numFmtId="0" fontId="10" fillId="0" borderId="0" xfId="25" applyFont="1" applyFill="1"/>
    <xf numFmtId="3" fontId="10" fillId="0" borderId="0" xfId="25" applyNumberFormat="1" applyFont="1" applyFill="1"/>
    <xf numFmtId="0" fontId="17" fillId="0" borderId="0" xfId="25" applyFont="1" applyFill="1"/>
    <xf numFmtId="0" fontId="10" fillId="0" borderId="0" xfId="25" applyFont="1" applyFill="1" applyAlignment="1">
      <alignment horizontal="center"/>
    </xf>
    <xf numFmtId="0" fontId="10" fillId="0" borderId="0" xfId="25" applyFont="1" applyFill="1" applyBorder="1"/>
    <xf numFmtId="3" fontId="12" fillId="0" borderId="5" xfId="25" applyNumberFormat="1" applyFont="1" applyFill="1" applyBorder="1"/>
    <xf numFmtId="3" fontId="12" fillId="0" borderId="5" xfId="25" applyNumberFormat="1" applyFont="1" applyFill="1" applyBorder="1" applyAlignment="1">
      <alignment horizontal="right"/>
    </xf>
    <xf numFmtId="3" fontId="12" fillId="0" borderId="0" xfId="25" applyNumberFormat="1" applyFont="1" applyFill="1" applyBorder="1"/>
    <xf numFmtId="3" fontId="12" fillId="0" borderId="0" xfId="25" applyNumberFormat="1" applyFont="1" applyFill="1" applyBorder="1" applyAlignment="1">
      <alignment horizontal="right"/>
    </xf>
    <xf numFmtId="3" fontId="12" fillId="0" borderId="0" xfId="25" applyNumberFormat="1" applyFont="1" applyFill="1" applyAlignment="1">
      <alignment horizontal="right"/>
    </xf>
    <xf numFmtId="37" fontId="12" fillId="0" borderId="0" xfId="25" applyNumberFormat="1" applyFont="1" applyFill="1" applyBorder="1" applyAlignment="1"/>
    <xf numFmtId="37" fontId="12" fillId="0" borderId="0" xfId="25" applyNumberFormat="1" applyFont="1" applyFill="1" applyBorder="1" applyAlignment="1">
      <alignment horizontal="right"/>
    </xf>
    <xf numFmtId="169" fontId="12" fillId="0" borderId="0" xfId="25" applyNumberFormat="1" applyFont="1" applyFill="1" applyBorder="1"/>
    <xf numFmtId="169" fontId="12" fillId="0" borderId="0" xfId="25" applyNumberFormat="1" applyFont="1" applyFill="1" applyBorder="1" applyAlignment="1">
      <alignment horizontal="right"/>
    </xf>
    <xf numFmtId="3" fontId="8" fillId="0" borderId="0" xfId="25" applyNumberFormat="1" applyFont="1" applyFill="1" applyBorder="1" applyAlignment="1"/>
    <xf numFmtId="3" fontId="8" fillId="0" borderId="0" xfId="25" applyNumberFormat="1" applyFont="1" applyFill="1" applyBorder="1" applyAlignment="1">
      <alignment horizontal="right"/>
    </xf>
    <xf numFmtId="0" fontId="8" fillId="0" borderId="0" xfId="25" applyFont="1" applyFill="1" applyBorder="1" applyAlignment="1">
      <alignment horizontal="left"/>
    </xf>
    <xf numFmtId="3" fontId="12" fillId="0" borderId="0" xfId="16" applyNumberFormat="1" applyFont="1" applyFill="1" applyBorder="1" applyAlignment="1" applyProtection="1">
      <alignment horizontal="right" vertical="center"/>
    </xf>
    <xf numFmtId="3" fontId="12" fillId="0" borderId="0" xfId="26" applyNumberFormat="1" applyFont="1" applyFill="1" applyBorder="1" applyAlignment="1" applyProtection="1">
      <alignment horizontal="right" vertical="center"/>
    </xf>
    <xf numFmtId="0" fontId="12" fillId="0" borderId="0" xfId="25" applyFont="1" applyFill="1" applyBorder="1" applyAlignment="1">
      <alignment horizontal="left" indent="1"/>
    </xf>
    <xf numFmtId="0" fontId="12" fillId="0" borderId="0" xfId="25" applyFont="1" applyFill="1" applyAlignment="1">
      <alignment horizontal="right"/>
    </xf>
    <xf numFmtId="3" fontId="12" fillId="0" borderId="0" xfId="25" applyNumberFormat="1" applyFont="1" applyFill="1" applyBorder="1" applyAlignment="1">
      <alignment horizontal="right" vertical="center"/>
    </xf>
    <xf numFmtId="0" fontId="8" fillId="0" borderId="0" xfId="25" applyFont="1" applyFill="1" applyBorder="1"/>
    <xf numFmtId="0" fontId="12" fillId="0" borderId="0" xfId="25" applyFont="1" applyFill="1"/>
    <xf numFmtId="168" fontId="8" fillId="0" borderId="0" xfId="25" applyNumberFormat="1" applyFont="1" applyFill="1" applyBorder="1" applyAlignment="1">
      <alignment horizontal="right"/>
    </xf>
    <xf numFmtId="0" fontId="8" fillId="0" borderId="6" xfId="25" applyFont="1" applyFill="1" applyBorder="1" applyAlignment="1">
      <alignment horizontal="center"/>
    </xf>
    <xf numFmtId="1" fontId="8" fillId="0" borderId="6" xfId="25" applyNumberFormat="1" applyFont="1" applyFill="1" applyBorder="1" applyAlignment="1">
      <alignment horizontal="center"/>
    </xf>
    <xf numFmtId="0" fontId="7" fillId="0" borderId="0" xfId="25" applyFont="1" applyFill="1"/>
    <xf numFmtId="0" fontId="32" fillId="0" borderId="14" xfId="19" applyFont="1" applyFill="1" applyBorder="1" applyAlignment="1">
      <alignment wrapText="1"/>
    </xf>
    <xf numFmtId="49" fontId="21" fillId="0" borderId="0" xfId="25" applyNumberFormat="1" applyFont="1" applyFill="1" applyAlignment="1">
      <alignment wrapText="1"/>
    </xf>
    <xf numFmtId="49" fontId="17" fillId="0" borderId="0" xfId="25" applyNumberFormat="1" applyFont="1" applyFill="1" applyAlignment="1">
      <alignment wrapText="1"/>
    </xf>
    <xf numFmtId="49" fontId="16" fillId="0" borderId="0" xfId="25" applyNumberFormat="1" applyFont="1" applyFill="1" applyAlignment="1">
      <alignment wrapText="1"/>
    </xf>
    <xf numFmtId="0" fontId="17" fillId="0" borderId="0" xfId="25" applyFont="1" applyFill="1" applyBorder="1" applyAlignment="1">
      <alignment wrapText="1"/>
    </xf>
    <xf numFmtId="0" fontId="17" fillId="0" borderId="0" xfId="25" applyNumberFormat="1" applyFont="1" applyFill="1" applyAlignment="1">
      <alignment wrapText="1"/>
    </xf>
    <xf numFmtId="0" fontId="17" fillId="0" borderId="0" xfId="11" applyNumberFormat="1" applyFont="1" applyFill="1" applyAlignment="1">
      <alignment horizontal="left" wrapText="1"/>
    </xf>
    <xf numFmtId="0" fontId="10" fillId="0" borderId="0" xfId="25" applyFont="1" applyFill="1" applyAlignment="1">
      <alignment wrapText="1"/>
    </xf>
    <xf numFmtId="0" fontId="16" fillId="0" borderId="8" xfId="10" applyFont="1" applyFill="1" applyBorder="1" applyAlignment="1">
      <alignment wrapText="1"/>
    </xf>
    <xf numFmtId="3" fontId="17" fillId="0" borderId="0" xfId="9" applyNumberFormat="1" applyFont="1" applyFill="1" applyBorder="1" applyAlignment="1">
      <alignment horizontal="center" wrapText="1"/>
    </xf>
    <xf numFmtId="0" fontId="19" fillId="0" borderId="0" xfId="11" applyNumberFormat="1" applyFont="1" applyFill="1" applyAlignment="1">
      <alignment wrapText="1"/>
    </xf>
    <xf numFmtId="0" fontId="19" fillId="0" borderId="0" xfId="11" applyFont="1" applyFill="1" applyAlignment="1">
      <alignment wrapText="1"/>
    </xf>
    <xf numFmtId="0" fontId="17" fillId="0" borderId="0" xfId="25" applyFont="1" applyFill="1" applyAlignment="1"/>
    <xf numFmtId="0" fontId="21" fillId="0" borderId="0" xfId="25" applyFont="1" applyFill="1" applyAlignment="1">
      <alignment wrapText="1"/>
    </xf>
    <xf numFmtId="0" fontId="17" fillId="0" borderId="0" xfId="11" applyNumberFormat="1" applyFont="1" applyFill="1" applyAlignment="1">
      <alignment wrapText="1"/>
    </xf>
    <xf numFmtId="0" fontId="19" fillId="0" borderId="0" xfId="17" applyFont="1" applyFill="1" applyAlignment="1">
      <alignment horizontal="left" wrapText="1"/>
    </xf>
    <xf numFmtId="0" fontId="6" fillId="0" borderId="5" xfId="25" applyFont="1" applyFill="1" applyBorder="1" applyAlignment="1">
      <alignment horizontal="left" wrapText="1"/>
    </xf>
    <xf numFmtId="0" fontId="17" fillId="0" borderId="0" xfId="25" applyFont="1" applyFill="1" applyAlignment="1">
      <alignment wrapText="1"/>
    </xf>
    <xf numFmtId="0" fontId="16" fillId="0" borderId="0" xfId="10" applyFont="1" applyFill="1" applyAlignment="1">
      <alignment wrapText="1"/>
    </xf>
    <xf numFmtId="0" fontId="16" fillId="0" borderId="0" xfId="11" applyNumberFormat="1" applyFont="1" applyFill="1" applyAlignment="1">
      <alignment wrapText="1"/>
    </xf>
    <xf numFmtId="0" fontId="37" fillId="0" borderId="0" xfId="0" applyFont="1" applyAlignment="1">
      <alignment vertical="center" wrapText="1"/>
    </xf>
    <xf numFmtId="0" fontId="10" fillId="0" borderId="0" xfId="0" applyFont="1" applyAlignment="1">
      <alignment vertical="center" wrapText="1"/>
    </xf>
    <xf numFmtId="0" fontId="10" fillId="0" borderId="0" xfId="0" applyFont="1" applyFill="1" applyAlignment="1">
      <alignment horizontal="center" wrapText="1"/>
    </xf>
    <xf numFmtId="0" fontId="36" fillId="0" borderId="0" xfId="15" applyFont="1" applyFill="1" applyAlignment="1">
      <alignment wrapText="1"/>
    </xf>
    <xf numFmtId="0" fontId="10" fillId="0" borderId="0" xfId="0" applyFont="1" applyFill="1" applyAlignment="1">
      <alignment wrapText="1"/>
    </xf>
    <xf numFmtId="0" fontId="6" fillId="0" borderId="5" xfId="12" applyFont="1" applyFill="1" applyBorder="1" applyAlignment="1">
      <alignment horizontal="left" wrapText="1"/>
    </xf>
    <xf numFmtId="0" fontId="17" fillId="0" borderId="0" xfId="13" applyFont="1" applyFill="1" applyBorder="1" applyAlignment="1">
      <alignment horizontal="left"/>
    </xf>
    <xf numFmtId="0" fontId="10" fillId="0" borderId="0" xfId="15" applyFont="1" applyFill="1" applyAlignment="1">
      <alignment wrapText="1"/>
    </xf>
    <xf numFmtId="0" fontId="10" fillId="0" borderId="0" xfId="0" applyFont="1" applyAlignment="1">
      <alignment horizontal="left" vertical="center" wrapText="1"/>
    </xf>
    <xf numFmtId="0" fontId="23" fillId="0" borderId="0" xfId="0" applyFont="1" applyAlignment="1">
      <alignment horizontal="left" wrapText="1"/>
    </xf>
    <xf numFmtId="0" fontId="25" fillId="0" borderId="0" xfId="0" applyFont="1" applyAlignment="1">
      <alignment horizontal="left" wrapText="1"/>
    </xf>
  </cellXfs>
  <cellStyles count="155">
    <cellStyle name="20% - Accent1 2" xfId="27"/>
    <cellStyle name="20% - Accent2 2" xfId="28"/>
    <cellStyle name="20% - Accent3 2" xfId="29"/>
    <cellStyle name="20% - Accent4 2" xfId="30"/>
    <cellStyle name="20% - Accent5 2" xfId="31"/>
    <cellStyle name="20% - Accent6 2" xfId="32"/>
    <cellStyle name="40% - Accent1 2" xfId="33"/>
    <cellStyle name="40% - Accent2 2" xfId="34"/>
    <cellStyle name="40% - Accent3 2" xfId="35"/>
    <cellStyle name="40% - Accent4 2" xfId="36"/>
    <cellStyle name="40% - Accent5 2" xfId="37"/>
    <cellStyle name="40% - Accent6 2" xfId="38"/>
    <cellStyle name="60% - Accent1 2" xfId="39"/>
    <cellStyle name="60% - Accent2 2" xfId="40"/>
    <cellStyle name="60% - Accent3 2" xfId="41"/>
    <cellStyle name="60% - Accent4 2" xfId="42"/>
    <cellStyle name="60% - Accent5 2" xfId="43"/>
    <cellStyle name="60% - Accent6 2" xfId="44"/>
    <cellStyle name="Accent1 2" xfId="45"/>
    <cellStyle name="Accent2 2" xfId="46"/>
    <cellStyle name="Accent3 2" xfId="47"/>
    <cellStyle name="Accent4 2" xfId="48"/>
    <cellStyle name="Accent5 2" xfId="49"/>
    <cellStyle name="Accent6 2" xfId="50"/>
    <cellStyle name="Bad 2" xfId="51"/>
    <cellStyle name="Body: normal cell" xfId="5"/>
    <cellStyle name="Body: normal cell 2" xfId="21"/>
    <cellStyle name="Calculation 2" xfId="52"/>
    <cellStyle name="Check Cell 2" xfId="53"/>
    <cellStyle name="Column heading" xfId="54"/>
    <cellStyle name="Comma 2" xfId="55"/>
    <cellStyle name="Comma 2 2" xfId="56"/>
    <cellStyle name="Comma 3" xfId="57"/>
    <cellStyle name="Comma 4" xfId="58"/>
    <cellStyle name="Comma 5" xfId="59"/>
    <cellStyle name="Comma 6" xfId="16"/>
    <cellStyle name="Comma 7" xfId="26"/>
    <cellStyle name="Comma 8" xfId="60"/>
    <cellStyle name="Corner heading" xfId="61"/>
    <cellStyle name="Currency 2" xfId="62"/>
    <cellStyle name="Currency 3" xfId="63"/>
    <cellStyle name="Currency 3 2" xfId="64"/>
    <cellStyle name="Data" xfId="14"/>
    <cellStyle name="Data 2" xfId="9"/>
    <cellStyle name="Data no deci" xfId="65"/>
    <cellStyle name="Data Superscript" xfId="66"/>
    <cellStyle name="Data_1-1A-Regular" xfId="67"/>
    <cellStyle name="Explanatory Text 2" xfId="68"/>
    <cellStyle name="Font: Calibri, 9pt regular" xfId="2"/>
    <cellStyle name="Font: Calibri, 9pt regular 2" xfId="23"/>
    <cellStyle name="Footnotes: top row" xfId="7"/>
    <cellStyle name="Footnotes: top row 2" xfId="19"/>
    <cellStyle name="Good 2" xfId="69"/>
    <cellStyle name="Header: bottom row" xfId="3"/>
    <cellStyle name="Header: bottom row 2" xfId="22"/>
    <cellStyle name="Heading 1 2" xfId="70"/>
    <cellStyle name="Heading 2 2" xfId="71"/>
    <cellStyle name="Heading 3 2" xfId="72"/>
    <cellStyle name="Heading 4 2" xfId="73"/>
    <cellStyle name="Hed Side" xfId="74"/>
    <cellStyle name="Hed Side 2" xfId="8"/>
    <cellStyle name="Hed Side bold" xfId="75"/>
    <cellStyle name="Hed Side Indent" xfId="76"/>
    <cellStyle name="Hed Side Regular" xfId="77"/>
    <cellStyle name="Hed Side_1-1A-Regular" xfId="78"/>
    <cellStyle name="Hed Side_Regular" xfId="13"/>
    <cellStyle name="Hed Top" xfId="79"/>
    <cellStyle name="Hed Top - SECTION" xfId="80"/>
    <cellStyle name="Hed Top_3-new4" xfId="81"/>
    <cellStyle name="Hyperlink" xfId="1" builtinId="8"/>
    <cellStyle name="Hyperlink 2" xfId="82"/>
    <cellStyle name="Input 2" xfId="83"/>
    <cellStyle name="Linked Cell 2" xfId="84"/>
    <cellStyle name="Neutral 2" xfId="85"/>
    <cellStyle name="Normal" xfId="0" builtinId="0"/>
    <cellStyle name="Normal 10" xfId="86"/>
    <cellStyle name="Normal 11" xfId="87"/>
    <cellStyle name="Normal 2" xfId="18"/>
    <cellStyle name="Normal 2 2" xfId="88"/>
    <cellStyle name="Normal 2 3" xfId="89"/>
    <cellStyle name="Normal 3" xfId="25"/>
    <cellStyle name="Normal 3 2" xfId="90"/>
    <cellStyle name="Normal 3 2 2" xfId="91"/>
    <cellStyle name="Normal 3 2 2 2" xfId="92"/>
    <cellStyle name="Normal 3 2 3" xfId="93"/>
    <cellStyle name="Normal 3 3" xfId="94"/>
    <cellStyle name="Normal 3 3 2" xfId="95"/>
    <cellStyle name="Normal 3 3 2 2" xfId="96"/>
    <cellStyle name="Normal 3 3 3" xfId="97"/>
    <cellStyle name="Normal 3 4" xfId="98"/>
    <cellStyle name="Normal 3 4 2" xfId="99"/>
    <cellStyle name="Normal 3 5" xfId="100"/>
    <cellStyle name="Normal 3 6" xfId="101"/>
    <cellStyle name="Normal 3 7" xfId="102"/>
    <cellStyle name="Normal 4" xfId="103"/>
    <cellStyle name="Normal 4 2" xfId="104"/>
    <cellStyle name="Normal 4 2 2" xfId="105"/>
    <cellStyle name="Normal 4 2 2 2" xfId="106"/>
    <cellStyle name="Normal 4 2 3" xfId="107"/>
    <cellStyle name="Normal 4 3" xfId="108"/>
    <cellStyle name="Normal 4 3 2" xfId="109"/>
    <cellStyle name="Normal 4 3 2 2" xfId="110"/>
    <cellStyle name="Normal 4 3 3" xfId="111"/>
    <cellStyle name="Normal 4 4" xfId="112"/>
    <cellStyle name="Normal 4 4 2" xfId="113"/>
    <cellStyle name="Normal 4 5" xfId="114"/>
    <cellStyle name="Normal 4 6" xfId="115"/>
    <cellStyle name="Normal 4 7" xfId="116"/>
    <cellStyle name="Normal 5" xfId="117"/>
    <cellStyle name="Normal 5 2" xfId="118"/>
    <cellStyle name="Normal 5 3" xfId="119"/>
    <cellStyle name="Normal 6" xfId="120"/>
    <cellStyle name="Normal 6 2" xfId="121"/>
    <cellStyle name="Normal 7" xfId="122"/>
    <cellStyle name="Normal 7 2" xfId="123"/>
    <cellStyle name="Normal 8" xfId="124"/>
    <cellStyle name="Normal 9" xfId="125"/>
    <cellStyle name="Note 2" xfId="126"/>
    <cellStyle name="Note 2 2" xfId="127"/>
    <cellStyle name="Output 2" xfId="128"/>
    <cellStyle name="Parent row" xfId="6"/>
    <cellStyle name="Parent row 2" xfId="20"/>
    <cellStyle name="Percent 2" xfId="129"/>
    <cellStyle name="Percent 2 2" xfId="130"/>
    <cellStyle name="Percent 3" xfId="131"/>
    <cellStyle name="Percent 3 2" xfId="132"/>
    <cellStyle name="Percent 4" xfId="133"/>
    <cellStyle name="Reference" xfId="134"/>
    <cellStyle name="Row heading" xfId="135"/>
    <cellStyle name="Source Hed" xfId="136"/>
    <cellStyle name="Source Letter" xfId="137"/>
    <cellStyle name="Source Superscript" xfId="15"/>
    <cellStyle name="Source Superscript 2" xfId="10"/>
    <cellStyle name="Source Text" xfId="17"/>
    <cellStyle name="Source Text 2" xfId="11"/>
    <cellStyle name="State" xfId="138"/>
    <cellStyle name="Superscript" xfId="139"/>
    <cellStyle name="Table Data" xfId="140"/>
    <cellStyle name="Table Head Top" xfId="141"/>
    <cellStyle name="Table Hed Side" xfId="142"/>
    <cellStyle name="Table title" xfId="4"/>
    <cellStyle name="Table title 2" xfId="24"/>
    <cellStyle name="Title 2" xfId="143"/>
    <cellStyle name="Title Text" xfId="144"/>
    <cellStyle name="Title Text 1" xfId="145"/>
    <cellStyle name="Title Text 2" xfId="146"/>
    <cellStyle name="Title-1" xfId="12"/>
    <cellStyle name="Title-2" xfId="147"/>
    <cellStyle name="Title-3" xfId="148"/>
    <cellStyle name="Total 2" xfId="149"/>
    <cellStyle name="Warning Text 2" xfId="150"/>
    <cellStyle name="Wrap" xfId="151"/>
    <cellStyle name="Wrap Bold" xfId="152"/>
    <cellStyle name="Wrap Title" xfId="153"/>
    <cellStyle name="Wrap_NTS99-~11" xfId="15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tabSelected="1" workbookViewId="0"/>
  </sheetViews>
  <sheetFormatPr defaultRowHeight="15"/>
  <cols>
    <col min="1" max="1" width="21" customWidth="1"/>
    <col min="2" max="2" width="85.42578125" customWidth="1"/>
    <col min="4" max="4" width="74.42578125" customWidth="1"/>
  </cols>
  <sheetData>
    <row r="1" spans="1:7">
      <c r="A1" s="1" t="s">
        <v>432</v>
      </c>
    </row>
    <row r="2" spans="1:7">
      <c r="A2" s="1" t="s">
        <v>433</v>
      </c>
    </row>
    <row r="3" spans="1:7">
      <c r="A3" s="1" t="s">
        <v>434</v>
      </c>
    </row>
    <row r="5" spans="1:7">
      <c r="A5" s="15" t="s">
        <v>381</v>
      </c>
      <c r="B5" s="16"/>
      <c r="D5" s="15" t="s">
        <v>256</v>
      </c>
    </row>
    <row r="6" spans="1:7">
      <c r="D6" s="23" t="s">
        <v>1</v>
      </c>
    </row>
    <row r="7" spans="1:7">
      <c r="A7" s="1" t="s">
        <v>203</v>
      </c>
      <c r="B7" t="s">
        <v>231</v>
      </c>
      <c r="D7" s="2">
        <v>2016</v>
      </c>
    </row>
    <row r="8" spans="1:7">
      <c r="A8" s="1"/>
      <c r="B8" t="s">
        <v>232</v>
      </c>
      <c r="D8" t="s">
        <v>608</v>
      </c>
    </row>
    <row r="9" spans="1:7">
      <c r="A9" s="1"/>
      <c r="B9" t="s">
        <v>233</v>
      </c>
      <c r="D9" s="34" t="s">
        <v>493</v>
      </c>
    </row>
    <row r="10" spans="1:7">
      <c r="A10" s="1"/>
      <c r="B10" t="s">
        <v>234</v>
      </c>
      <c r="D10" s="35" t="s">
        <v>2</v>
      </c>
    </row>
    <row r="11" spans="1:7">
      <c r="D11" s="34" t="s">
        <v>1293</v>
      </c>
    </row>
    <row r="12" spans="1:7">
      <c r="A12" s="1" t="s">
        <v>204</v>
      </c>
      <c r="B12" t="s">
        <v>1289</v>
      </c>
      <c r="C12" s="23"/>
      <c r="D12" s="35" t="s">
        <v>494</v>
      </c>
      <c r="E12" s="23"/>
      <c r="F12" s="23"/>
      <c r="G12" s="23"/>
    </row>
    <row r="13" spans="1:7">
      <c r="B13" t="s">
        <v>219</v>
      </c>
      <c r="D13" s="34" t="s">
        <v>1294</v>
      </c>
    </row>
    <row r="14" spans="1:7">
      <c r="B14" t="s">
        <v>220</v>
      </c>
      <c r="D14" s="35" t="s">
        <v>495</v>
      </c>
    </row>
    <row r="15" spans="1:7">
      <c r="B15" t="s">
        <v>221</v>
      </c>
      <c r="D15" s="34" t="s">
        <v>1295</v>
      </c>
    </row>
    <row r="16" spans="1:7">
      <c r="D16" s="35" t="s">
        <v>496</v>
      </c>
    </row>
    <row r="17" spans="1:4">
      <c r="A17" s="1" t="s">
        <v>205</v>
      </c>
      <c r="B17" t="s">
        <v>535</v>
      </c>
      <c r="D17" s="34" t="s">
        <v>1296</v>
      </c>
    </row>
    <row r="18" spans="1:4">
      <c r="A18" s="1"/>
      <c r="D18" s="35" t="s">
        <v>497</v>
      </c>
    </row>
    <row r="19" spans="1:4">
      <c r="A19" s="1" t="s">
        <v>206</v>
      </c>
      <c r="B19" t="s">
        <v>1290</v>
      </c>
      <c r="D19" s="34" t="s">
        <v>1297</v>
      </c>
    </row>
    <row r="20" spans="1:4">
      <c r="A20" s="1"/>
      <c r="B20" t="s">
        <v>216</v>
      </c>
      <c r="D20" s="35" t="s">
        <v>498</v>
      </c>
    </row>
    <row r="21" spans="1:4">
      <c r="A21" s="1"/>
      <c r="B21" t="s">
        <v>217</v>
      </c>
      <c r="D21" s="34" t="s">
        <v>1298</v>
      </c>
    </row>
    <row r="22" spans="1:4">
      <c r="A22" s="1"/>
      <c r="B22" t="s">
        <v>218</v>
      </c>
      <c r="D22" s="35" t="s">
        <v>499</v>
      </c>
    </row>
    <row r="23" spans="1:4">
      <c r="A23" s="1"/>
      <c r="D23" s="16"/>
    </row>
    <row r="24" spans="1:4">
      <c r="A24" s="1" t="s">
        <v>207</v>
      </c>
      <c r="B24" t="s">
        <v>245</v>
      </c>
      <c r="D24" s="23" t="s">
        <v>252</v>
      </c>
    </row>
    <row r="25" spans="1:4">
      <c r="A25" s="1"/>
      <c r="B25" t="s">
        <v>246</v>
      </c>
      <c r="D25" s="2">
        <v>2016</v>
      </c>
    </row>
    <row r="26" spans="1:4">
      <c r="A26" s="1"/>
      <c r="B26" t="s">
        <v>247</v>
      </c>
      <c r="D26" t="s">
        <v>1292</v>
      </c>
    </row>
    <row r="27" spans="1:4">
      <c r="B27" t="s">
        <v>248</v>
      </c>
      <c r="D27" s="34" t="s">
        <v>1299</v>
      </c>
    </row>
    <row r="28" spans="1:4">
      <c r="A28" s="1"/>
      <c r="B28" t="s">
        <v>249</v>
      </c>
      <c r="D28" s="35" t="s">
        <v>253</v>
      </c>
    </row>
    <row r="29" spans="1:4">
      <c r="A29" s="1"/>
      <c r="B29" t="s">
        <v>1291</v>
      </c>
      <c r="D29" s="34" t="s">
        <v>517</v>
      </c>
    </row>
    <row r="30" spans="1:4">
      <c r="A30" s="1"/>
      <c r="B30" t="s">
        <v>250</v>
      </c>
      <c r="D30" s="35" t="s">
        <v>274</v>
      </c>
    </row>
    <row r="31" spans="1:4">
      <c r="A31" s="1"/>
      <c r="B31" t="s">
        <v>251</v>
      </c>
      <c r="D31" t="s">
        <v>1325</v>
      </c>
    </row>
    <row r="32" spans="1:4">
      <c r="A32" s="1"/>
      <c r="D32" t="s">
        <v>1326</v>
      </c>
    </row>
    <row r="33" spans="1:6">
      <c r="A33" s="1" t="s">
        <v>409</v>
      </c>
      <c r="B33" t="s">
        <v>1306</v>
      </c>
      <c r="D33" s="16"/>
      <c r="E33" s="23"/>
      <c r="F33" s="23"/>
    </row>
    <row r="34" spans="1:6">
      <c r="A34" s="1"/>
      <c r="B34" t="s">
        <v>1307</v>
      </c>
      <c r="D34" s="23" t="s">
        <v>254</v>
      </c>
    </row>
    <row r="35" spans="1:6">
      <c r="A35" s="1"/>
      <c r="D35" s="2">
        <v>2014</v>
      </c>
    </row>
    <row r="36" spans="1:6">
      <c r="A36" s="1" t="s">
        <v>208</v>
      </c>
      <c r="B36" t="s">
        <v>277</v>
      </c>
      <c r="D36" t="s">
        <v>519</v>
      </c>
    </row>
    <row r="37" spans="1:6">
      <c r="A37" s="1"/>
      <c r="B37" t="s">
        <v>1300</v>
      </c>
      <c r="D37" s="14" t="s">
        <v>520</v>
      </c>
    </row>
    <row r="38" spans="1:6">
      <c r="A38" s="1"/>
      <c r="B38" t="s">
        <v>1301</v>
      </c>
      <c r="D38" t="s">
        <v>255</v>
      </c>
    </row>
    <row r="39" spans="1:6">
      <c r="A39" s="1"/>
      <c r="B39" t="s">
        <v>275</v>
      </c>
      <c r="D39" s="16"/>
    </row>
    <row r="40" spans="1:6">
      <c r="A40" s="1"/>
      <c r="B40" t="s">
        <v>276</v>
      </c>
      <c r="D40" s="23" t="s">
        <v>257</v>
      </c>
    </row>
    <row r="41" spans="1:6">
      <c r="A41" s="1"/>
      <c r="D41" s="2">
        <v>2013</v>
      </c>
    </row>
    <row r="42" spans="1:6">
      <c r="A42" s="1" t="s">
        <v>209</v>
      </c>
      <c r="B42" t="s">
        <v>278</v>
      </c>
      <c r="D42" t="s">
        <v>532</v>
      </c>
    </row>
    <row r="43" spans="1:6">
      <c r="A43" s="1"/>
      <c r="B43" t="s">
        <v>1300</v>
      </c>
      <c r="D43" s="14" t="s">
        <v>533</v>
      </c>
    </row>
    <row r="44" spans="1:6">
      <c r="A44" s="1"/>
      <c r="B44" t="s">
        <v>1302</v>
      </c>
      <c r="D44" t="s">
        <v>534</v>
      </c>
    </row>
    <row r="45" spans="1:6">
      <c r="A45" s="1"/>
      <c r="B45" t="s">
        <v>279</v>
      </c>
      <c r="D45" s="2"/>
    </row>
    <row r="46" spans="1:6">
      <c r="A46" s="1"/>
    </row>
    <row r="47" spans="1:6">
      <c r="A47" s="1" t="s">
        <v>210</v>
      </c>
      <c r="B47" t="s">
        <v>535</v>
      </c>
      <c r="D47" s="14"/>
    </row>
    <row r="49" spans="1:2">
      <c r="A49" s="1" t="s">
        <v>211</v>
      </c>
      <c r="B49" t="s">
        <v>215</v>
      </c>
    </row>
    <row r="51" spans="1:2">
      <c r="A51" s="1" t="s">
        <v>212</v>
      </c>
      <c r="B51" t="s">
        <v>213</v>
      </c>
    </row>
    <row r="52" spans="1:2">
      <c r="B52" t="s">
        <v>214</v>
      </c>
    </row>
    <row r="53" spans="1:2">
      <c r="A53" s="1"/>
      <c r="B53" t="s">
        <v>148</v>
      </c>
    </row>
    <row r="54" spans="1:2">
      <c r="A54" s="1"/>
      <c r="B54" t="s">
        <v>518</v>
      </c>
    </row>
    <row r="55" spans="1:2">
      <c r="A55" s="1"/>
    </row>
    <row r="56" spans="1:2">
      <c r="A56" s="1" t="s">
        <v>425</v>
      </c>
      <c r="B56" t="s">
        <v>426</v>
      </c>
    </row>
    <row r="58" spans="1:2">
      <c r="A58" s="15" t="s">
        <v>435</v>
      </c>
      <c r="B58" s="16"/>
    </row>
    <row r="60" spans="1:2">
      <c r="A60" s="1" t="s">
        <v>203</v>
      </c>
      <c r="B60" t="s">
        <v>380</v>
      </c>
    </row>
    <row r="61" spans="1:2">
      <c r="A61" s="1" t="s">
        <v>204</v>
      </c>
      <c r="B61" t="s">
        <v>382</v>
      </c>
    </row>
    <row r="62" spans="1:2">
      <c r="A62" s="1" t="s">
        <v>205</v>
      </c>
      <c r="B62" t="s">
        <v>383</v>
      </c>
    </row>
    <row r="63" spans="1:2">
      <c r="A63" s="1" t="s">
        <v>208</v>
      </c>
      <c r="B63" t="s">
        <v>384</v>
      </c>
    </row>
    <row r="64" spans="1:2">
      <c r="A64" s="1" t="s">
        <v>209</v>
      </c>
      <c r="B64" t="s">
        <v>385</v>
      </c>
    </row>
    <row r="65" spans="1:2">
      <c r="A65" s="1" t="s">
        <v>210</v>
      </c>
    </row>
    <row r="68" spans="1:2">
      <c r="A68" s="1" t="s">
        <v>206</v>
      </c>
      <c r="B68" t="s">
        <v>386</v>
      </c>
    </row>
    <row r="69" spans="1:2">
      <c r="A69" s="1" t="s">
        <v>207</v>
      </c>
      <c r="B69" t="s">
        <v>387</v>
      </c>
    </row>
    <row r="70" spans="1:2">
      <c r="A70" s="1" t="s">
        <v>409</v>
      </c>
    </row>
    <row r="71" spans="1:2">
      <c r="A71" s="1" t="s">
        <v>211</v>
      </c>
    </row>
    <row r="72" spans="1:2">
      <c r="A72" s="1" t="s">
        <v>212</v>
      </c>
    </row>
    <row r="73" spans="1:2">
      <c r="A73" s="1"/>
    </row>
    <row r="74" spans="1:2">
      <c r="A74" s="1" t="s">
        <v>425</v>
      </c>
      <c r="B74" t="s">
        <v>426</v>
      </c>
    </row>
    <row r="76" spans="1:2">
      <c r="A76" s="15" t="s">
        <v>407</v>
      </c>
      <c r="B76" s="16"/>
    </row>
    <row r="77" spans="1:2">
      <c r="A77" s="1"/>
    </row>
    <row r="78" spans="1:2">
      <c r="A78" s="1" t="s">
        <v>203</v>
      </c>
      <c r="B78" t="s">
        <v>394</v>
      </c>
    </row>
    <row r="79" spans="1:2">
      <c r="A79" s="1" t="s">
        <v>208</v>
      </c>
      <c r="B79" t="s">
        <v>395</v>
      </c>
    </row>
    <row r="80" spans="1:2">
      <c r="A80" s="1" t="s">
        <v>204</v>
      </c>
      <c r="B80" t="s">
        <v>536</v>
      </c>
    </row>
    <row r="81" spans="1:2">
      <c r="A81" s="1" t="s">
        <v>209</v>
      </c>
      <c r="B81" t="s">
        <v>400</v>
      </c>
    </row>
    <row r="82" spans="1:2">
      <c r="A82" s="1" t="s">
        <v>205</v>
      </c>
      <c r="B82" t="s">
        <v>401</v>
      </c>
    </row>
    <row r="83" spans="1:2">
      <c r="A83" s="1" t="s">
        <v>210</v>
      </c>
      <c r="B83" t="s">
        <v>1303</v>
      </c>
    </row>
    <row r="84" spans="1:2">
      <c r="B84" t="s">
        <v>1304</v>
      </c>
    </row>
    <row r="86" spans="1:2">
      <c r="A86" s="1" t="s">
        <v>206</v>
      </c>
      <c r="B86" t="s">
        <v>402</v>
      </c>
    </row>
    <row r="87" spans="1:2">
      <c r="A87" s="1" t="s">
        <v>207</v>
      </c>
      <c r="B87" t="s">
        <v>403</v>
      </c>
    </row>
    <row r="88" spans="1:2">
      <c r="A88" s="1" t="s">
        <v>211</v>
      </c>
      <c r="B88" t="s">
        <v>429</v>
      </c>
    </row>
    <row r="89" spans="1:2">
      <c r="A89" s="1" t="s">
        <v>212</v>
      </c>
      <c r="B89" t="s">
        <v>430</v>
      </c>
    </row>
    <row r="90" spans="1:2">
      <c r="B90" t="s">
        <v>428</v>
      </c>
    </row>
    <row r="91" spans="1:2">
      <c r="B91" t="s">
        <v>404</v>
      </c>
    </row>
    <row r="92" spans="1:2">
      <c r="B92" t="s">
        <v>1305</v>
      </c>
    </row>
    <row r="94" spans="1:2">
      <c r="A94" s="1" t="s">
        <v>409</v>
      </c>
      <c r="B94" s="23" t="s">
        <v>1327</v>
      </c>
    </row>
    <row r="95" spans="1:2">
      <c r="B95" s="23" t="s">
        <v>1328</v>
      </c>
    </row>
    <row r="96" spans="1:2">
      <c r="B96" s="23" t="s">
        <v>1329</v>
      </c>
    </row>
    <row r="97" spans="1:2">
      <c r="B97" s="23"/>
    </row>
    <row r="98" spans="1:2">
      <c r="B98" s="23" t="s">
        <v>1330</v>
      </c>
    </row>
    <row r="99" spans="1:2">
      <c r="A99" s="1"/>
      <c r="B99" s="23" t="s">
        <v>1331</v>
      </c>
    </row>
    <row r="100" spans="1:2">
      <c r="B100" s="23"/>
    </row>
    <row r="101" spans="1:2">
      <c r="A101" s="1" t="s">
        <v>425</v>
      </c>
      <c r="B101" t="s">
        <v>426</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1"/>
  <sheetViews>
    <sheetView topLeftCell="E1" workbookViewId="0">
      <selection activeCell="H28" sqref="H28"/>
    </sheetView>
  </sheetViews>
  <sheetFormatPr defaultRowHeight="15"/>
  <sheetData>
    <row r="1" spans="1:32">
      <c r="A1" t="s">
        <v>1308</v>
      </c>
    </row>
    <row r="2" spans="1:32">
      <c r="B2">
        <v>1960</v>
      </c>
      <c r="C2">
        <v>1965</v>
      </c>
      <c r="D2">
        <v>1970</v>
      </c>
      <c r="E2">
        <v>1975</v>
      </c>
      <c r="F2">
        <v>1980</v>
      </c>
      <c r="G2">
        <v>1985</v>
      </c>
      <c r="H2">
        <v>1990</v>
      </c>
      <c r="I2">
        <v>1991</v>
      </c>
      <c r="J2">
        <v>1992</v>
      </c>
      <c r="K2">
        <v>1993</v>
      </c>
      <c r="L2">
        <v>1994</v>
      </c>
      <c r="M2">
        <v>1995</v>
      </c>
      <c r="N2">
        <v>1996</v>
      </c>
      <c r="O2">
        <v>1997</v>
      </c>
      <c r="P2">
        <v>1998</v>
      </c>
      <c r="Q2">
        <v>1999</v>
      </c>
      <c r="R2">
        <v>2000</v>
      </c>
      <c r="S2">
        <v>2001</v>
      </c>
      <c r="T2">
        <v>2002</v>
      </c>
      <c r="U2">
        <v>2003</v>
      </c>
      <c r="V2">
        <v>2004</v>
      </c>
      <c r="W2">
        <v>2005</v>
      </c>
      <c r="X2">
        <v>2006</v>
      </c>
      <c r="Y2">
        <v>2007</v>
      </c>
      <c r="Z2">
        <v>2008</v>
      </c>
      <c r="AA2">
        <v>2009</v>
      </c>
      <c r="AB2">
        <v>2010</v>
      </c>
      <c r="AC2">
        <v>2011</v>
      </c>
      <c r="AD2">
        <v>2012</v>
      </c>
      <c r="AE2" t="s">
        <v>1309</v>
      </c>
      <c r="AF2">
        <v>2014</v>
      </c>
    </row>
    <row r="3" spans="1:32">
      <c r="A3" t="s">
        <v>1310</v>
      </c>
    </row>
    <row r="4" spans="1:32">
      <c r="A4" t="s">
        <v>1311</v>
      </c>
      <c r="B4" s="22">
        <v>61671</v>
      </c>
      <c r="C4" s="22">
        <v>75258</v>
      </c>
      <c r="D4" s="22">
        <v>89244</v>
      </c>
      <c r="E4" s="22">
        <v>106706</v>
      </c>
      <c r="F4" s="22">
        <v>121601</v>
      </c>
      <c r="G4" s="22">
        <v>127885</v>
      </c>
      <c r="H4" s="22">
        <v>133700</v>
      </c>
      <c r="I4" s="22">
        <v>128300</v>
      </c>
      <c r="J4" s="22">
        <v>126581</v>
      </c>
      <c r="K4" s="22">
        <v>127327</v>
      </c>
      <c r="L4" s="22">
        <v>127883</v>
      </c>
      <c r="M4" s="22">
        <v>128387</v>
      </c>
      <c r="N4" s="22">
        <v>129728</v>
      </c>
      <c r="O4" s="22">
        <v>129749</v>
      </c>
      <c r="P4" s="22">
        <v>131839</v>
      </c>
      <c r="Q4" s="22">
        <v>132432</v>
      </c>
      <c r="R4" s="22">
        <v>133621</v>
      </c>
      <c r="S4" s="22">
        <v>137633</v>
      </c>
      <c r="T4" s="22">
        <v>135921</v>
      </c>
      <c r="U4" s="22">
        <v>135670</v>
      </c>
      <c r="V4" s="22">
        <v>136431</v>
      </c>
      <c r="W4" s="22">
        <v>136568</v>
      </c>
      <c r="X4" s="22">
        <v>135400</v>
      </c>
      <c r="Y4" s="22">
        <v>196491</v>
      </c>
      <c r="Z4" s="22">
        <v>196763</v>
      </c>
      <c r="AA4" s="22">
        <v>193980</v>
      </c>
      <c r="AB4" s="22">
        <v>190203</v>
      </c>
      <c r="AC4" s="22">
        <v>183523</v>
      </c>
      <c r="AD4" s="22">
        <v>183172</v>
      </c>
      <c r="AE4" s="22">
        <v>184497</v>
      </c>
      <c r="AF4" s="22">
        <v>187555</v>
      </c>
    </row>
    <row r="5" spans="1:32">
      <c r="A5" t="s">
        <v>1312</v>
      </c>
      <c r="B5">
        <v>574</v>
      </c>
      <c r="C5" s="22">
        <v>1382</v>
      </c>
      <c r="D5" s="22">
        <v>2824</v>
      </c>
      <c r="E5" s="22">
        <v>4964</v>
      </c>
      <c r="F5" s="22">
        <v>5694</v>
      </c>
      <c r="G5" s="22">
        <v>5444</v>
      </c>
      <c r="H5" s="22">
        <v>4259</v>
      </c>
      <c r="I5" s="22">
        <v>4177</v>
      </c>
      <c r="J5" s="22">
        <v>4065</v>
      </c>
      <c r="K5" s="22">
        <v>3978</v>
      </c>
      <c r="L5" s="22">
        <v>3757</v>
      </c>
      <c r="M5" s="22">
        <v>3897</v>
      </c>
      <c r="N5" s="22">
        <v>3872</v>
      </c>
      <c r="O5" s="22">
        <v>3826</v>
      </c>
      <c r="P5" s="22">
        <v>3879</v>
      </c>
      <c r="Q5" s="22">
        <v>4152</v>
      </c>
      <c r="R5" s="22">
        <v>4346</v>
      </c>
      <c r="S5" s="22">
        <v>4903</v>
      </c>
      <c r="T5" s="22">
        <v>5004</v>
      </c>
      <c r="U5" s="22">
        <v>5370</v>
      </c>
      <c r="V5" s="22">
        <v>5768</v>
      </c>
      <c r="W5" s="22">
        <v>6227</v>
      </c>
      <c r="X5" s="22">
        <v>6679</v>
      </c>
      <c r="Y5" s="22">
        <v>7138</v>
      </c>
      <c r="Z5" s="22">
        <v>7753</v>
      </c>
      <c r="AA5" s="22">
        <v>7930</v>
      </c>
      <c r="AB5" s="22">
        <v>8010</v>
      </c>
      <c r="AC5" s="22">
        <v>8438</v>
      </c>
      <c r="AD5" s="22">
        <v>8455</v>
      </c>
      <c r="AE5" s="22">
        <v>8405</v>
      </c>
      <c r="AF5" s="22">
        <v>8418</v>
      </c>
    </row>
    <row r="6" spans="1:32">
      <c r="A6" t="s">
        <v>1313</v>
      </c>
    </row>
    <row r="7" spans="1:32">
      <c r="A7" t="s">
        <v>1314</v>
      </c>
      <c r="B7" s="22">
        <v>587000</v>
      </c>
      <c r="C7" s="22">
        <v>723000</v>
      </c>
      <c r="D7" s="22">
        <v>917000</v>
      </c>
      <c r="E7" s="22">
        <v>1034000</v>
      </c>
      <c r="F7" s="22">
        <v>1112000</v>
      </c>
      <c r="G7" s="22">
        <v>1247000</v>
      </c>
      <c r="H7" s="22">
        <v>1408000</v>
      </c>
      <c r="I7" s="22">
        <v>1358000</v>
      </c>
      <c r="J7" s="22">
        <v>1372000</v>
      </c>
      <c r="K7" s="22">
        <v>1375000</v>
      </c>
      <c r="L7" s="22">
        <v>1406000</v>
      </c>
      <c r="M7" s="22">
        <v>1438000</v>
      </c>
      <c r="N7" s="22">
        <v>1469854</v>
      </c>
      <c r="O7" s="22">
        <v>1502556</v>
      </c>
      <c r="P7" s="22">
        <v>1549577</v>
      </c>
      <c r="Q7" s="22">
        <v>1569100</v>
      </c>
      <c r="R7" s="22">
        <v>1600287</v>
      </c>
      <c r="S7" s="22">
        <v>1628332</v>
      </c>
      <c r="T7" s="22">
        <v>1658474</v>
      </c>
      <c r="U7" s="22">
        <v>1672079</v>
      </c>
      <c r="V7" s="22">
        <v>1699890</v>
      </c>
      <c r="W7" s="22">
        <v>1708421</v>
      </c>
      <c r="X7" s="22">
        <v>1690534</v>
      </c>
      <c r="Y7" s="22">
        <v>2104416</v>
      </c>
      <c r="Z7" s="22">
        <v>2024757</v>
      </c>
      <c r="AA7" s="22">
        <v>2015714</v>
      </c>
      <c r="AB7" s="22">
        <v>2025745</v>
      </c>
      <c r="AC7" s="22">
        <v>2046282</v>
      </c>
      <c r="AD7" s="22">
        <v>2062828</v>
      </c>
      <c r="AE7" s="22">
        <v>2074423</v>
      </c>
      <c r="AF7" s="22">
        <v>2072071</v>
      </c>
    </row>
    <row r="8" spans="1:32">
      <c r="A8" t="s">
        <v>1312</v>
      </c>
      <c r="B8" t="s">
        <v>156</v>
      </c>
      <c r="C8" t="s">
        <v>156</v>
      </c>
      <c r="D8" s="22">
        <v>3000</v>
      </c>
      <c r="E8" s="22">
        <v>5600</v>
      </c>
      <c r="F8" s="22">
        <v>10200</v>
      </c>
      <c r="G8" s="22">
        <v>9100</v>
      </c>
      <c r="H8" s="22">
        <v>9600</v>
      </c>
      <c r="I8" s="22">
        <v>9200</v>
      </c>
      <c r="J8" s="22">
        <v>9600</v>
      </c>
      <c r="K8" s="22">
        <v>9900</v>
      </c>
      <c r="L8" s="22">
        <v>10200</v>
      </c>
      <c r="M8" s="22">
        <v>9800</v>
      </c>
      <c r="N8" s="22">
        <v>9920</v>
      </c>
      <c r="O8" s="22">
        <v>10081</v>
      </c>
      <c r="P8" s="22">
        <v>10283</v>
      </c>
      <c r="Q8" s="22">
        <v>10584</v>
      </c>
      <c r="R8" s="22">
        <v>10469</v>
      </c>
      <c r="S8" s="22">
        <v>9639</v>
      </c>
      <c r="T8" s="22">
        <v>9552</v>
      </c>
      <c r="U8" s="22">
        <v>9577</v>
      </c>
      <c r="V8" s="22">
        <v>10122</v>
      </c>
      <c r="W8" s="22">
        <v>10454</v>
      </c>
      <c r="X8" s="22">
        <v>12049</v>
      </c>
      <c r="Y8" s="22">
        <v>21396</v>
      </c>
      <c r="Z8" s="22">
        <v>20811</v>
      </c>
      <c r="AA8" s="22">
        <v>20822</v>
      </c>
      <c r="AB8" s="22">
        <v>18513</v>
      </c>
      <c r="AC8" s="22">
        <v>18542</v>
      </c>
      <c r="AD8" s="22">
        <v>21385</v>
      </c>
      <c r="AE8" s="22">
        <v>20366</v>
      </c>
      <c r="AF8" s="22">
        <v>19970</v>
      </c>
    </row>
    <row r="9" spans="1:32">
      <c r="A9" t="s">
        <v>1315</v>
      </c>
    </row>
    <row r="10" spans="1:32">
      <c r="A10" t="s">
        <v>1314</v>
      </c>
      <c r="B10" s="22">
        <v>41171</v>
      </c>
      <c r="C10" s="22">
        <v>49723</v>
      </c>
      <c r="D10" s="22">
        <v>67819</v>
      </c>
      <c r="E10" s="22">
        <v>74140</v>
      </c>
      <c r="F10" s="22">
        <v>69982</v>
      </c>
      <c r="G10" s="22">
        <v>71518</v>
      </c>
      <c r="H10" s="22">
        <v>69568</v>
      </c>
      <c r="I10" s="22">
        <v>64317</v>
      </c>
      <c r="J10" s="22">
        <v>65436</v>
      </c>
      <c r="K10" s="22">
        <v>67048</v>
      </c>
      <c r="L10" s="22">
        <v>67874</v>
      </c>
      <c r="M10" s="22">
        <v>68072</v>
      </c>
      <c r="N10" s="22">
        <v>69221</v>
      </c>
      <c r="O10" s="22">
        <v>69892</v>
      </c>
      <c r="P10" s="22">
        <v>71695</v>
      </c>
      <c r="Q10" s="22">
        <v>73283</v>
      </c>
      <c r="R10" s="22">
        <v>73065</v>
      </c>
      <c r="S10" s="22">
        <v>73559</v>
      </c>
      <c r="T10" s="22">
        <v>75471</v>
      </c>
      <c r="U10" s="22">
        <v>75455</v>
      </c>
      <c r="V10" s="22">
        <v>75402</v>
      </c>
      <c r="W10" s="22">
        <v>77418</v>
      </c>
      <c r="X10" s="22">
        <v>75009</v>
      </c>
      <c r="Y10" s="22">
        <v>89577</v>
      </c>
      <c r="Z10" s="22">
        <v>85589</v>
      </c>
      <c r="AA10" s="22">
        <v>85658</v>
      </c>
      <c r="AB10" s="22">
        <v>86789</v>
      </c>
      <c r="AC10" s="22">
        <v>88359</v>
      </c>
      <c r="AD10" s="22">
        <v>88600</v>
      </c>
      <c r="AE10" s="22">
        <v>88611</v>
      </c>
      <c r="AF10" s="22">
        <v>89301</v>
      </c>
    </row>
    <row r="11" spans="1:32">
      <c r="A11" t="s">
        <v>1312</v>
      </c>
      <c r="B11" t="s">
        <v>156</v>
      </c>
      <c r="C11" t="s">
        <v>156</v>
      </c>
      <c r="D11">
        <v>60</v>
      </c>
      <c r="E11">
        <v>113</v>
      </c>
      <c r="F11">
        <v>204</v>
      </c>
      <c r="G11">
        <v>182</v>
      </c>
      <c r="H11">
        <v>191</v>
      </c>
      <c r="I11">
        <v>184</v>
      </c>
      <c r="J11">
        <v>191</v>
      </c>
      <c r="K11">
        <v>198</v>
      </c>
      <c r="L11">
        <v>205</v>
      </c>
      <c r="M11">
        <v>196</v>
      </c>
      <c r="N11">
        <v>198</v>
      </c>
      <c r="O11">
        <v>202</v>
      </c>
      <c r="P11">
        <v>206</v>
      </c>
      <c r="Q11">
        <v>212</v>
      </c>
      <c r="R11">
        <v>209</v>
      </c>
      <c r="S11">
        <v>193</v>
      </c>
      <c r="T11">
        <v>191</v>
      </c>
      <c r="U11">
        <v>192</v>
      </c>
      <c r="V11">
        <v>202</v>
      </c>
      <c r="W11">
        <v>189</v>
      </c>
      <c r="X11">
        <v>221</v>
      </c>
      <c r="Y11">
        <v>475</v>
      </c>
      <c r="Z11">
        <v>489</v>
      </c>
      <c r="AA11">
        <v>482</v>
      </c>
      <c r="AB11">
        <v>427</v>
      </c>
      <c r="AC11">
        <v>426</v>
      </c>
      <c r="AD11">
        <v>491</v>
      </c>
      <c r="AE11">
        <v>468</v>
      </c>
      <c r="AF11">
        <v>459</v>
      </c>
    </row>
    <row r="12" spans="1:32">
      <c r="A12" t="s">
        <v>1316</v>
      </c>
    </row>
    <row r="13" spans="1:32">
      <c r="A13" t="s">
        <v>1314</v>
      </c>
      <c r="B13">
        <v>9.5</v>
      </c>
      <c r="C13">
        <v>9.6</v>
      </c>
      <c r="D13">
        <v>10.3</v>
      </c>
      <c r="E13">
        <v>9.6999999999999993</v>
      </c>
      <c r="F13">
        <v>9.1</v>
      </c>
      <c r="G13">
        <v>9.8000000000000007</v>
      </c>
      <c r="H13">
        <v>10.5</v>
      </c>
      <c r="I13">
        <v>10.6</v>
      </c>
      <c r="J13">
        <v>10.8</v>
      </c>
      <c r="K13">
        <v>10.8</v>
      </c>
      <c r="L13">
        <v>11</v>
      </c>
      <c r="M13">
        <v>11.2</v>
      </c>
      <c r="N13">
        <v>11.3</v>
      </c>
      <c r="O13">
        <v>11.6</v>
      </c>
      <c r="P13">
        <v>11.8</v>
      </c>
      <c r="Q13">
        <v>11.8</v>
      </c>
      <c r="R13">
        <v>12</v>
      </c>
      <c r="S13">
        <v>11.8</v>
      </c>
      <c r="T13">
        <v>12.2</v>
      </c>
      <c r="U13">
        <v>12.3</v>
      </c>
      <c r="V13">
        <v>12.5</v>
      </c>
      <c r="W13">
        <v>12.5</v>
      </c>
      <c r="X13">
        <v>12.5</v>
      </c>
      <c r="Y13">
        <v>10.7</v>
      </c>
      <c r="Z13">
        <v>10.3</v>
      </c>
      <c r="AA13">
        <v>10.4</v>
      </c>
      <c r="AB13">
        <v>10.7</v>
      </c>
      <c r="AC13">
        <v>11.2</v>
      </c>
      <c r="AD13">
        <v>11.3</v>
      </c>
      <c r="AE13">
        <v>11.2</v>
      </c>
      <c r="AF13">
        <v>11</v>
      </c>
    </row>
    <row r="14" spans="1:32">
      <c r="A14" t="s">
        <v>1312</v>
      </c>
      <c r="B14" t="s">
        <v>156</v>
      </c>
      <c r="C14" t="s">
        <v>156</v>
      </c>
      <c r="D14">
        <v>1.1000000000000001</v>
      </c>
      <c r="E14">
        <v>1.1000000000000001</v>
      </c>
      <c r="F14">
        <v>1.8</v>
      </c>
      <c r="G14">
        <v>1.7</v>
      </c>
      <c r="H14">
        <v>2.2999999999999998</v>
      </c>
      <c r="I14">
        <v>2.2000000000000002</v>
      </c>
      <c r="J14">
        <v>2.4</v>
      </c>
      <c r="K14">
        <v>2.5</v>
      </c>
      <c r="L14">
        <v>2.7</v>
      </c>
      <c r="M14">
        <v>2.5</v>
      </c>
      <c r="N14">
        <v>2.6</v>
      </c>
      <c r="O14">
        <v>2.6</v>
      </c>
      <c r="P14">
        <v>2.7</v>
      </c>
      <c r="Q14">
        <v>2.5</v>
      </c>
      <c r="R14">
        <v>2.4</v>
      </c>
      <c r="S14">
        <v>2</v>
      </c>
      <c r="T14">
        <v>1.9</v>
      </c>
      <c r="U14">
        <v>1.8</v>
      </c>
      <c r="V14">
        <v>1.8</v>
      </c>
      <c r="W14">
        <v>1.7</v>
      </c>
      <c r="X14">
        <v>1.8</v>
      </c>
      <c r="Y14">
        <v>3</v>
      </c>
      <c r="Z14">
        <v>2.7</v>
      </c>
      <c r="AA14">
        <v>2.6</v>
      </c>
      <c r="AB14">
        <v>2.2999999999999998</v>
      </c>
      <c r="AC14">
        <v>2.2000000000000002</v>
      </c>
      <c r="AD14">
        <v>2.5</v>
      </c>
      <c r="AE14">
        <v>2.4</v>
      </c>
      <c r="AF14">
        <v>2.4</v>
      </c>
    </row>
    <row r="15" spans="1:32">
      <c r="A15" t="s">
        <v>1317</v>
      </c>
    </row>
    <row r="16" spans="1:32">
      <c r="A16" t="s">
        <v>1314</v>
      </c>
      <c r="B16">
        <v>14.3</v>
      </c>
      <c r="C16">
        <v>14.5</v>
      </c>
      <c r="D16">
        <v>13.5</v>
      </c>
      <c r="E16">
        <v>13.9</v>
      </c>
      <c r="F16">
        <v>15.9</v>
      </c>
      <c r="G16">
        <v>17.399999999999999</v>
      </c>
      <c r="H16">
        <v>20.2</v>
      </c>
      <c r="I16">
        <v>21.1</v>
      </c>
      <c r="J16">
        <v>21</v>
      </c>
      <c r="K16">
        <v>20.5</v>
      </c>
      <c r="L16">
        <v>20.7</v>
      </c>
      <c r="M16">
        <v>21.1</v>
      </c>
      <c r="N16">
        <v>21.2</v>
      </c>
      <c r="O16">
        <v>21.5</v>
      </c>
      <c r="P16">
        <v>21.6</v>
      </c>
      <c r="Q16">
        <v>21.4</v>
      </c>
      <c r="R16">
        <v>21.9</v>
      </c>
      <c r="S16">
        <v>22.1</v>
      </c>
      <c r="T16">
        <v>22</v>
      </c>
      <c r="U16">
        <v>22.2</v>
      </c>
      <c r="V16">
        <v>22.5</v>
      </c>
      <c r="W16">
        <v>22.1</v>
      </c>
      <c r="X16">
        <v>22.5</v>
      </c>
      <c r="Y16">
        <v>23.5</v>
      </c>
      <c r="Z16">
        <v>23.7</v>
      </c>
      <c r="AA16">
        <v>23.5</v>
      </c>
      <c r="AB16">
        <v>23.3</v>
      </c>
      <c r="AC16">
        <v>23.2</v>
      </c>
      <c r="AD16">
        <v>23.3</v>
      </c>
      <c r="AE16">
        <v>23.4</v>
      </c>
      <c r="AF16">
        <v>23.2</v>
      </c>
    </row>
    <row r="17" spans="1:32">
      <c r="A17" t="s">
        <v>1312</v>
      </c>
      <c r="B17" t="s">
        <v>156</v>
      </c>
      <c r="C17" t="s">
        <v>156</v>
      </c>
      <c r="D17">
        <v>50</v>
      </c>
      <c r="E17">
        <v>49.6</v>
      </c>
      <c r="F17">
        <v>50</v>
      </c>
      <c r="G17">
        <v>50</v>
      </c>
      <c r="H17">
        <v>50.3</v>
      </c>
      <c r="I17">
        <v>50</v>
      </c>
      <c r="J17">
        <v>50.3</v>
      </c>
      <c r="K17">
        <v>50</v>
      </c>
      <c r="L17">
        <v>49.8</v>
      </c>
      <c r="M17">
        <v>50</v>
      </c>
      <c r="N17">
        <v>50</v>
      </c>
      <c r="O17">
        <v>50</v>
      </c>
      <c r="P17">
        <v>50</v>
      </c>
      <c r="Q17">
        <v>50</v>
      </c>
      <c r="R17">
        <v>50</v>
      </c>
      <c r="S17">
        <v>49.9</v>
      </c>
      <c r="T17">
        <v>50</v>
      </c>
      <c r="U17">
        <v>50</v>
      </c>
      <c r="V17">
        <v>50</v>
      </c>
      <c r="W17">
        <v>55.3</v>
      </c>
      <c r="X17">
        <v>54.5</v>
      </c>
      <c r="Y17">
        <v>45.1</v>
      </c>
      <c r="Z17">
        <v>42.5</v>
      </c>
      <c r="AA17">
        <v>43.2</v>
      </c>
      <c r="AB17">
        <v>43.4</v>
      </c>
      <c r="AC17">
        <v>43.5</v>
      </c>
      <c r="AD17">
        <v>43.5</v>
      </c>
      <c r="AE17">
        <v>43.5</v>
      </c>
      <c r="AF17">
        <v>43.5</v>
      </c>
    </row>
    <row r="18" spans="1:32">
      <c r="A18" t="s">
        <v>1318</v>
      </c>
    </row>
    <row r="19" spans="1:32">
      <c r="A19" t="s">
        <v>1314</v>
      </c>
      <c r="B19">
        <v>667.6</v>
      </c>
      <c r="C19">
        <v>660.7</v>
      </c>
      <c r="D19">
        <v>759.9</v>
      </c>
      <c r="E19">
        <v>694.8</v>
      </c>
      <c r="F19">
        <v>575.5</v>
      </c>
      <c r="G19">
        <v>559.20000000000005</v>
      </c>
      <c r="H19">
        <v>520.29999999999995</v>
      </c>
      <c r="I19">
        <v>501.3</v>
      </c>
      <c r="J19">
        <v>516.9</v>
      </c>
      <c r="K19">
        <v>526.6</v>
      </c>
      <c r="L19">
        <v>530.79999999999995</v>
      </c>
      <c r="M19">
        <v>530.20000000000005</v>
      </c>
      <c r="N19">
        <v>533.6</v>
      </c>
      <c r="O19">
        <v>538.70000000000005</v>
      </c>
      <c r="P19">
        <v>543.79999999999995</v>
      </c>
      <c r="Q19">
        <v>553.4</v>
      </c>
      <c r="R19">
        <v>546.79999999999995</v>
      </c>
      <c r="S19">
        <v>534.5</v>
      </c>
      <c r="T19">
        <v>555.29999999999995</v>
      </c>
      <c r="U19">
        <v>556.20000000000005</v>
      </c>
      <c r="V19">
        <v>552.70000000000005</v>
      </c>
      <c r="W19">
        <v>566.9</v>
      </c>
      <c r="X19">
        <v>554</v>
      </c>
      <c r="Y19">
        <v>455.9</v>
      </c>
      <c r="Z19">
        <v>435</v>
      </c>
      <c r="AA19">
        <v>441.6</v>
      </c>
      <c r="AB19">
        <v>456.3</v>
      </c>
      <c r="AC19">
        <v>481.5</v>
      </c>
      <c r="AD19">
        <v>483.7</v>
      </c>
      <c r="AE19">
        <v>480.3</v>
      </c>
      <c r="AF19">
        <v>476.1</v>
      </c>
    </row>
    <row r="20" spans="1:32">
      <c r="A20" t="s">
        <v>1312</v>
      </c>
      <c r="B20" t="s">
        <v>156</v>
      </c>
      <c r="C20" t="s">
        <v>156</v>
      </c>
      <c r="D20">
        <v>21.2</v>
      </c>
      <c r="E20">
        <v>22.8</v>
      </c>
      <c r="F20">
        <v>35.799999999999997</v>
      </c>
      <c r="G20">
        <v>33.4</v>
      </c>
      <c r="H20">
        <v>44.8</v>
      </c>
      <c r="I20">
        <v>44.1</v>
      </c>
      <c r="J20">
        <v>47</v>
      </c>
      <c r="K20">
        <v>49.8</v>
      </c>
      <c r="L20">
        <v>54.6</v>
      </c>
      <c r="M20">
        <v>50.3</v>
      </c>
      <c r="N20">
        <v>51.2</v>
      </c>
      <c r="O20">
        <v>52.7</v>
      </c>
      <c r="P20">
        <v>53</v>
      </c>
      <c r="Q20">
        <v>51</v>
      </c>
      <c r="R20">
        <v>48.2</v>
      </c>
      <c r="S20">
        <v>39.4</v>
      </c>
      <c r="T20">
        <v>38.200000000000003</v>
      </c>
      <c r="U20">
        <v>35.700000000000003</v>
      </c>
      <c r="V20">
        <v>35.1</v>
      </c>
      <c r="W20">
        <v>30.4</v>
      </c>
      <c r="X20">
        <v>33.1</v>
      </c>
      <c r="Y20">
        <v>66.5</v>
      </c>
      <c r="Z20">
        <v>63.1</v>
      </c>
      <c r="AA20">
        <v>60.8</v>
      </c>
      <c r="AB20">
        <v>53.3</v>
      </c>
      <c r="AC20">
        <v>50.5</v>
      </c>
      <c r="AD20">
        <v>58.1</v>
      </c>
      <c r="AE20">
        <v>55.6</v>
      </c>
      <c r="AF20">
        <v>54.5</v>
      </c>
    </row>
    <row r="21" spans="1:32">
      <c r="A21" t="s">
        <v>1319</v>
      </c>
    </row>
    <row r="23" spans="1:32">
      <c r="A23" t="s">
        <v>1320</v>
      </c>
    </row>
    <row r="25" spans="1:32">
      <c r="A25" t="s">
        <v>169</v>
      </c>
    </row>
    <row r="26" spans="1:32">
      <c r="A26" t="s">
        <v>1321</v>
      </c>
    </row>
    <row r="27" spans="1:32">
      <c r="A27" t="s">
        <v>1322</v>
      </c>
    </row>
    <row r="29" spans="1:32">
      <c r="A29" t="s">
        <v>176</v>
      </c>
    </row>
    <row r="30" spans="1:32">
      <c r="A30" t="s">
        <v>1323</v>
      </c>
    </row>
    <row r="31" spans="1:32">
      <c r="A31" t="s">
        <v>1324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0"/>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ColWidth="8.85546875" defaultRowHeight="15"/>
  <cols>
    <col min="1" max="1" width="27.42578125" style="23" customWidth="1"/>
    <col min="2" max="33" width="9.28515625" style="23" customWidth="1"/>
    <col min="34" max="16384" width="8.85546875" style="23"/>
  </cols>
  <sheetData>
    <row r="1" spans="1:33" ht="16.5" customHeight="1" thickBot="1">
      <c r="A1" s="129" t="s">
        <v>258</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row>
    <row r="2" spans="1:33" ht="16.5" customHeight="1">
      <c r="A2" s="25"/>
      <c r="B2" s="26">
        <v>1980</v>
      </c>
      <c r="C2" s="26">
        <v>1981</v>
      </c>
      <c r="D2" s="26">
        <v>1982</v>
      </c>
      <c r="E2" s="26">
        <v>1983</v>
      </c>
      <c r="F2" s="26">
        <v>1984</v>
      </c>
      <c r="G2" s="26">
        <v>1985</v>
      </c>
      <c r="H2" s="26">
        <v>1986</v>
      </c>
      <c r="I2" s="26">
        <v>1987</v>
      </c>
      <c r="J2" s="26">
        <v>1988</v>
      </c>
      <c r="K2" s="26">
        <v>1989</v>
      </c>
      <c r="L2" s="26">
        <v>1990</v>
      </c>
      <c r="M2" s="26">
        <v>1991</v>
      </c>
      <c r="N2" s="26">
        <v>1992</v>
      </c>
      <c r="O2" s="26">
        <v>1993</v>
      </c>
      <c r="P2" s="26">
        <v>1994</v>
      </c>
      <c r="Q2" s="26">
        <v>1995</v>
      </c>
      <c r="R2" s="26">
        <v>1996</v>
      </c>
      <c r="S2" s="26">
        <v>1997</v>
      </c>
      <c r="T2" s="27">
        <v>1998</v>
      </c>
      <c r="U2" s="27">
        <v>1999</v>
      </c>
      <c r="V2" s="27">
        <v>2000</v>
      </c>
      <c r="W2" s="27">
        <v>2001</v>
      </c>
      <c r="X2" s="27">
        <v>2002</v>
      </c>
      <c r="Y2" s="27">
        <v>2003</v>
      </c>
      <c r="Z2" s="26">
        <v>2004</v>
      </c>
      <c r="AA2" s="26">
        <v>2005</v>
      </c>
      <c r="AB2" s="26">
        <v>2006</v>
      </c>
      <c r="AC2" s="26">
        <v>2007</v>
      </c>
      <c r="AD2" s="26">
        <v>2008</v>
      </c>
      <c r="AE2" s="27">
        <v>2009</v>
      </c>
      <c r="AF2" s="27">
        <v>2010</v>
      </c>
      <c r="AG2" s="27">
        <v>2011</v>
      </c>
    </row>
    <row r="3" spans="1:33" ht="16.5" customHeight="1">
      <c r="A3" s="28" t="s">
        <v>259</v>
      </c>
      <c r="B3" s="30">
        <f>+B4+B5+B6+B7+B12</f>
        <v>4172988.9122182233</v>
      </c>
      <c r="C3" s="30">
        <f t="shared" ref="C3:AG3" si="0">+C4+C5+C6+C7+C12</f>
        <v>4132384.7286144826</v>
      </c>
      <c r="D3" s="30">
        <f t="shared" si="0"/>
        <v>4010592.0911151441</v>
      </c>
      <c r="E3" s="30">
        <f t="shared" si="0"/>
        <v>4112419.0077398513</v>
      </c>
      <c r="F3" s="30">
        <f t="shared" si="0"/>
        <v>4227617.1073627118</v>
      </c>
      <c r="G3" s="30">
        <f t="shared" si="0"/>
        <v>4221460.7766144769</v>
      </c>
      <c r="H3" s="30">
        <f t="shared" si="0"/>
        <v>4280090.694901159</v>
      </c>
      <c r="I3" s="30">
        <f t="shared" si="0"/>
        <v>4459962.9631859921</v>
      </c>
      <c r="J3" s="30">
        <f t="shared" si="0"/>
        <v>4606022.8808415504</v>
      </c>
      <c r="K3" s="30">
        <f t="shared" si="0"/>
        <v>4577594.2523756996</v>
      </c>
      <c r="L3" s="30">
        <f t="shared" si="0"/>
        <v>4655432.492820763</v>
      </c>
      <c r="M3" s="30">
        <f t="shared" si="0"/>
        <v>4676162.8932218626</v>
      </c>
      <c r="N3" s="30">
        <f t="shared" si="0"/>
        <v>4805060.3781367689</v>
      </c>
      <c r="O3" s="30">
        <f t="shared" si="0"/>
        <v>4858767.5705731772</v>
      </c>
      <c r="P3" s="30">
        <f t="shared" si="0"/>
        <v>5089118.7518012766</v>
      </c>
      <c r="Q3" s="30">
        <f t="shared" si="0"/>
        <v>5288638.9967389684</v>
      </c>
      <c r="R3" s="30">
        <f t="shared" si="0"/>
        <v>5394428.7495136</v>
      </c>
      <c r="S3" s="30">
        <f t="shared" si="0"/>
        <v>5444840.8213663306</v>
      </c>
      <c r="T3" s="30">
        <f t="shared" si="0"/>
        <v>5463708.6611531898</v>
      </c>
      <c r="U3" s="30">
        <f t="shared" si="0"/>
        <v>5482576.50094005</v>
      </c>
      <c r="V3" s="30">
        <f t="shared" si="0"/>
        <v>5501444.3407269102</v>
      </c>
      <c r="W3" s="30">
        <f t="shared" si="0"/>
        <v>5520312.1805137703</v>
      </c>
      <c r="X3" s="30">
        <f t="shared" si="0"/>
        <v>5539179.920300629</v>
      </c>
      <c r="Y3" s="30">
        <f t="shared" si="0"/>
        <v>5579250.8376969313</v>
      </c>
      <c r="Z3" s="30">
        <f t="shared" si="0"/>
        <v>5619321.655093234</v>
      </c>
      <c r="AA3" s="30">
        <f t="shared" si="0"/>
        <v>5659392.5724895364</v>
      </c>
      <c r="AB3" s="30">
        <f t="shared" si="0"/>
        <v>5699463.2898858385</v>
      </c>
      <c r="AC3" s="30">
        <f t="shared" si="0"/>
        <v>5739534.1072821394</v>
      </c>
      <c r="AD3" s="30">
        <f t="shared" si="0"/>
        <v>5998009.1497000018</v>
      </c>
      <c r="AE3" s="30">
        <f t="shared" si="0"/>
        <v>5468001.009800001</v>
      </c>
      <c r="AF3" s="30">
        <f t="shared" si="0"/>
        <v>5689672.3182999976</v>
      </c>
      <c r="AG3" s="30">
        <f t="shared" si="0"/>
        <v>5899164.8834000016</v>
      </c>
    </row>
    <row r="4" spans="1:33" ht="16.5" customHeight="1">
      <c r="A4" s="29" t="s">
        <v>260</v>
      </c>
      <c r="B4" s="30">
        <v>4528.3159999999998</v>
      </c>
      <c r="C4" s="30">
        <v>4658</v>
      </c>
      <c r="D4" s="30">
        <v>4475.5749999999998</v>
      </c>
      <c r="E4" s="30">
        <v>5055</v>
      </c>
      <c r="F4" s="30">
        <v>5492.7570000000005</v>
      </c>
      <c r="G4" s="30">
        <v>5155.5780000000004</v>
      </c>
      <c r="H4" s="30">
        <v>6355.7150000000001</v>
      </c>
      <c r="I4" s="30">
        <v>7589.3280000000004</v>
      </c>
      <c r="J4" s="30">
        <v>8169.4669999999987</v>
      </c>
      <c r="K4" s="30">
        <v>8954</v>
      </c>
      <c r="L4" s="30">
        <v>9063.8640000000014</v>
      </c>
      <c r="M4" s="30">
        <v>8859.7099999999991</v>
      </c>
      <c r="N4" s="30">
        <v>9819.7010000000009</v>
      </c>
      <c r="O4" s="30">
        <v>10675.106</v>
      </c>
      <c r="P4" s="30">
        <v>11802.778</v>
      </c>
      <c r="Q4" s="30">
        <v>12520.056999999999</v>
      </c>
      <c r="R4" s="30">
        <v>12860.844999999999</v>
      </c>
      <c r="S4" s="30">
        <v>13601</v>
      </c>
      <c r="T4" s="30">
        <v>13840</v>
      </c>
      <c r="U4" s="30">
        <v>14201.933000000001</v>
      </c>
      <c r="V4" s="30">
        <v>14983</v>
      </c>
      <c r="W4" s="30">
        <v>13069.461000000001</v>
      </c>
      <c r="X4" s="30">
        <v>13369.877</v>
      </c>
      <c r="Y4" s="30">
        <v>15231.242999999999</v>
      </c>
      <c r="Z4" s="30">
        <v>16451.440000000002</v>
      </c>
      <c r="AA4" s="30">
        <v>15744.76</v>
      </c>
      <c r="AB4" s="30">
        <v>15361.342000000001</v>
      </c>
      <c r="AC4" s="30">
        <v>15140.969000000001</v>
      </c>
      <c r="AD4" s="30">
        <v>13773.623000000001</v>
      </c>
      <c r="AE4" s="30">
        <v>12027.007</v>
      </c>
      <c r="AF4" s="30">
        <v>12540.562</v>
      </c>
      <c r="AG4" s="30">
        <v>12133.733</v>
      </c>
    </row>
    <row r="5" spans="1:33" ht="16.5" customHeight="1">
      <c r="A5" s="29" t="s">
        <v>261</v>
      </c>
      <c r="B5" s="30">
        <v>1266630.9955391216</v>
      </c>
      <c r="C5" s="30">
        <v>1269094.4177590178</v>
      </c>
      <c r="D5" s="30">
        <v>1300863.5977743764</v>
      </c>
      <c r="E5" s="30">
        <v>1355837.126825599</v>
      </c>
      <c r="F5" s="30">
        <v>1421965.8561551855</v>
      </c>
      <c r="G5" s="30">
        <v>1441905.69815056</v>
      </c>
      <c r="H5" s="30">
        <v>1478927.8848223921</v>
      </c>
      <c r="I5" s="30">
        <v>1558806.1909924697</v>
      </c>
      <c r="J5" s="30">
        <v>1610976.5179217607</v>
      </c>
      <c r="K5" s="30">
        <v>1666596.638266332</v>
      </c>
      <c r="L5" s="30">
        <v>1707373.4231376997</v>
      </c>
      <c r="M5" s="30">
        <v>1745912.5546442273</v>
      </c>
      <c r="N5" s="30">
        <v>1790756.179035797</v>
      </c>
      <c r="O5" s="30">
        <v>1866690.2933400841</v>
      </c>
      <c r="P5" s="30">
        <v>1987269.5572599305</v>
      </c>
      <c r="Q5" s="30">
        <v>2080039.0025646456</v>
      </c>
      <c r="R5" s="30">
        <v>2136184.0142019945</v>
      </c>
      <c r="S5" s="30">
        <v>2233950.353867447</v>
      </c>
      <c r="T5" s="30">
        <v>2273587.8201501616</v>
      </c>
      <c r="U5" s="30">
        <v>2297372.1732092728</v>
      </c>
      <c r="V5" s="30">
        <v>2326524.3309843037</v>
      </c>
      <c r="W5" s="30">
        <v>2362063.1578511614</v>
      </c>
      <c r="X5" s="30">
        <v>2427693.2185978452</v>
      </c>
      <c r="Y5" s="30">
        <v>2478739.6408969797</v>
      </c>
      <c r="Z5" s="30">
        <v>2427170.1718993699</v>
      </c>
      <c r="AA5" s="30">
        <v>2453346.6799017601</v>
      </c>
      <c r="AB5" s="30">
        <v>2405810.5259041497</v>
      </c>
      <c r="AC5" s="30">
        <v>2495785.5269065397</v>
      </c>
      <c r="AD5" s="30">
        <v>2752658.190700002</v>
      </c>
      <c r="AE5" s="30">
        <v>2449508.5780000011</v>
      </c>
      <c r="AF5" s="30">
        <v>2512429.0105999983</v>
      </c>
      <c r="AG5" s="30">
        <v>2643567.469000001</v>
      </c>
    </row>
    <row r="6" spans="1:33" ht="16.5" customHeight="1">
      <c r="A6" s="29" t="s">
        <v>262</v>
      </c>
      <c r="B6" s="30">
        <v>932000</v>
      </c>
      <c r="C6" s="30">
        <v>924000</v>
      </c>
      <c r="D6" s="30">
        <v>810000</v>
      </c>
      <c r="E6" s="30">
        <v>841000</v>
      </c>
      <c r="F6" s="30">
        <v>900090.96838145575</v>
      </c>
      <c r="G6" s="30">
        <v>876209.18960845307</v>
      </c>
      <c r="H6" s="30">
        <v>891234.53182618064</v>
      </c>
      <c r="I6" s="30">
        <v>951940.1472570725</v>
      </c>
      <c r="J6" s="30">
        <v>1025683.3465862182</v>
      </c>
      <c r="K6" s="30">
        <v>1045628.2284008723</v>
      </c>
      <c r="L6" s="30">
        <v>1064407.5896003032</v>
      </c>
      <c r="M6" s="30">
        <v>1041928.8134537234</v>
      </c>
      <c r="N6" s="30">
        <v>1098379.4544277489</v>
      </c>
      <c r="O6" s="30">
        <v>1135016.4822149989</v>
      </c>
      <c r="P6" s="30">
        <v>1221072.7831372288</v>
      </c>
      <c r="Q6" s="30">
        <v>1317009.5574664869</v>
      </c>
      <c r="R6" s="30">
        <v>1377094.9128617758</v>
      </c>
      <c r="S6" s="30">
        <v>1391089.2101542139</v>
      </c>
      <c r="T6" s="30">
        <v>1448352.4622460844</v>
      </c>
      <c r="U6" s="30">
        <v>1503664.9945615588</v>
      </c>
      <c r="V6" s="30">
        <v>1546318.9881611145</v>
      </c>
      <c r="W6" s="30">
        <v>1599331.8186688421</v>
      </c>
      <c r="X6" s="30">
        <v>1605532.0602967439</v>
      </c>
      <c r="Y6" s="30">
        <v>1603563.9999999998</v>
      </c>
      <c r="Z6" s="30">
        <v>1683895</v>
      </c>
      <c r="AA6" s="30">
        <v>1733324</v>
      </c>
      <c r="AB6" s="30">
        <v>1855897</v>
      </c>
      <c r="AC6" s="30">
        <v>1819626</v>
      </c>
      <c r="AD6" s="30">
        <v>1729734</v>
      </c>
      <c r="AE6" s="30">
        <v>1582092</v>
      </c>
      <c r="AF6" s="30">
        <v>1706505</v>
      </c>
      <c r="AG6" s="30">
        <v>1725634</v>
      </c>
    </row>
    <row r="7" spans="1:33" ht="16.5" customHeight="1">
      <c r="A7" s="31" t="s">
        <v>263</v>
      </c>
      <c r="B7" s="30">
        <f t="shared" ref="B7:AG7" si="1">+B8+B9+B10+B11</f>
        <v>921835</v>
      </c>
      <c r="C7" s="30">
        <f t="shared" si="1"/>
        <v>929413</v>
      </c>
      <c r="D7" s="30">
        <f t="shared" si="1"/>
        <v>886469</v>
      </c>
      <c r="E7" s="30">
        <f t="shared" si="1"/>
        <v>919566</v>
      </c>
      <c r="F7" s="30">
        <f t="shared" si="1"/>
        <v>887719</v>
      </c>
      <c r="G7" s="30">
        <f t="shared" si="1"/>
        <v>892971</v>
      </c>
      <c r="H7" s="30">
        <f t="shared" si="1"/>
        <v>873401</v>
      </c>
      <c r="I7" s="30">
        <f t="shared" si="1"/>
        <v>895415</v>
      </c>
      <c r="J7" s="30">
        <f t="shared" si="1"/>
        <v>890029</v>
      </c>
      <c r="K7" s="30">
        <f t="shared" si="1"/>
        <v>815550</v>
      </c>
      <c r="L7" s="30">
        <f t="shared" si="1"/>
        <v>833544</v>
      </c>
      <c r="M7" s="30">
        <f t="shared" si="1"/>
        <v>848399.1</v>
      </c>
      <c r="N7" s="30">
        <f t="shared" si="1"/>
        <v>856684.6</v>
      </c>
      <c r="O7" s="30">
        <f t="shared" si="1"/>
        <v>789657.79999999993</v>
      </c>
      <c r="P7" s="30">
        <f t="shared" si="1"/>
        <v>814919.2</v>
      </c>
      <c r="Q7" s="30">
        <f t="shared" si="1"/>
        <v>807727.6</v>
      </c>
      <c r="R7" s="30">
        <f t="shared" si="1"/>
        <v>764686.5</v>
      </c>
      <c r="S7" s="30">
        <f t="shared" si="1"/>
        <v>707410</v>
      </c>
      <c r="T7" s="30">
        <f t="shared" si="1"/>
        <v>672795.3</v>
      </c>
      <c r="U7" s="30">
        <f t="shared" si="1"/>
        <v>655861.5</v>
      </c>
      <c r="V7" s="30">
        <f t="shared" si="1"/>
        <v>645799.29999999993</v>
      </c>
      <c r="W7" s="30">
        <f t="shared" si="1"/>
        <v>621686.20000000007</v>
      </c>
      <c r="X7" s="30">
        <f t="shared" si="1"/>
        <v>612080.4</v>
      </c>
      <c r="Y7" s="30">
        <f t="shared" si="1"/>
        <v>606146.30000000005</v>
      </c>
      <c r="Z7" s="30">
        <f t="shared" si="1"/>
        <v>621170.1</v>
      </c>
      <c r="AA7" s="30">
        <f t="shared" si="1"/>
        <v>591276.9</v>
      </c>
      <c r="AB7" s="30">
        <f t="shared" si="1"/>
        <v>561628.9</v>
      </c>
      <c r="AC7" s="30">
        <f t="shared" si="1"/>
        <v>553150.79999999993</v>
      </c>
      <c r="AD7" s="30">
        <f t="shared" si="1"/>
        <v>520520.5</v>
      </c>
      <c r="AE7" s="30">
        <f t="shared" si="1"/>
        <v>477121.49999999994</v>
      </c>
      <c r="AF7" s="30">
        <f t="shared" si="1"/>
        <v>502211.69999999995</v>
      </c>
      <c r="AG7" s="30">
        <f t="shared" si="1"/>
        <v>499747.5</v>
      </c>
    </row>
    <row r="8" spans="1:33" ht="16.5" customHeight="1">
      <c r="A8" s="32" t="s">
        <v>264</v>
      </c>
      <c r="B8" s="33">
        <v>631149</v>
      </c>
      <c r="C8" s="33">
        <v>634765</v>
      </c>
      <c r="D8" s="33">
        <v>632707</v>
      </c>
      <c r="E8" s="33">
        <v>649750</v>
      </c>
      <c r="F8" s="33">
        <v>593923</v>
      </c>
      <c r="G8" s="33">
        <v>610977</v>
      </c>
      <c r="H8" s="33">
        <v>580889</v>
      </c>
      <c r="I8" s="33">
        <v>586818</v>
      </c>
      <c r="J8" s="33">
        <v>561595</v>
      </c>
      <c r="K8" s="33">
        <v>483889</v>
      </c>
      <c r="L8" s="33">
        <v>479134</v>
      </c>
      <c r="M8" s="33">
        <v>502133</v>
      </c>
      <c r="N8" s="33">
        <v>502311</v>
      </c>
      <c r="O8" s="33">
        <v>448404.2</v>
      </c>
      <c r="P8" s="33">
        <v>457600.7</v>
      </c>
      <c r="Q8" s="33">
        <v>440345.1</v>
      </c>
      <c r="R8" s="33">
        <v>408086.1</v>
      </c>
      <c r="S8" s="33">
        <v>349843</v>
      </c>
      <c r="T8" s="33">
        <v>314863.90000000002</v>
      </c>
      <c r="U8" s="33">
        <v>292730</v>
      </c>
      <c r="V8" s="33">
        <v>283871.59999999998</v>
      </c>
      <c r="W8" s="33">
        <v>274558.80000000005</v>
      </c>
      <c r="X8" s="33">
        <v>263688.2</v>
      </c>
      <c r="Y8" s="33">
        <v>278918.7</v>
      </c>
      <c r="Z8" s="33">
        <v>279857.09999999998</v>
      </c>
      <c r="AA8" s="33">
        <v>263464.09999999998</v>
      </c>
      <c r="AB8" s="33">
        <v>227155.30000000002</v>
      </c>
      <c r="AC8" s="33">
        <v>228052</v>
      </c>
      <c r="AD8" s="33">
        <v>207877.4</v>
      </c>
      <c r="AE8" s="33">
        <v>196290.3</v>
      </c>
      <c r="AF8" s="33">
        <v>192347.6</v>
      </c>
      <c r="AG8" s="33">
        <v>180212</v>
      </c>
    </row>
    <row r="9" spans="1:33" ht="16.5" customHeight="1">
      <c r="A9" s="32" t="s">
        <v>265</v>
      </c>
      <c r="B9" s="33">
        <v>61747</v>
      </c>
      <c r="C9" s="33">
        <v>62148</v>
      </c>
      <c r="D9" s="33">
        <v>35623</v>
      </c>
      <c r="E9" s="33">
        <v>43088</v>
      </c>
      <c r="F9" s="33">
        <v>49784</v>
      </c>
      <c r="G9" s="33">
        <v>48184</v>
      </c>
      <c r="H9" s="33">
        <v>43198</v>
      </c>
      <c r="I9" s="33">
        <v>50077</v>
      </c>
      <c r="J9" s="33">
        <v>58160</v>
      </c>
      <c r="K9" s="33">
        <v>58308</v>
      </c>
      <c r="L9" s="33">
        <v>60930</v>
      </c>
      <c r="M9" s="33">
        <v>55339.1</v>
      </c>
      <c r="N9" s="33">
        <v>55784.6</v>
      </c>
      <c r="O9" s="33">
        <v>56438.1</v>
      </c>
      <c r="P9" s="33">
        <v>58263.399999999994</v>
      </c>
      <c r="Q9" s="33">
        <v>59703.8</v>
      </c>
      <c r="R9" s="33">
        <v>58335.299999999996</v>
      </c>
      <c r="S9" s="33">
        <v>62165.9</v>
      </c>
      <c r="T9" s="33">
        <v>61654.299999999996</v>
      </c>
      <c r="U9" s="33">
        <v>57045.200000000004</v>
      </c>
      <c r="V9" s="33">
        <v>57879.1</v>
      </c>
      <c r="W9" s="33">
        <v>50853.5</v>
      </c>
      <c r="X9" s="33">
        <v>53652.9</v>
      </c>
      <c r="Y9" s="33">
        <v>47539.4</v>
      </c>
      <c r="Z9" s="33">
        <v>55733</v>
      </c>
      <c r="AA9" s="33">
        <v>51924.3</v>
      </c>
      <c r="AB9" s="33">
        <v>53105.1</v>
      </c>
      <c r="AC9" s="33">
        <v>51892.5</v>
      </c>
      <c r="AD9" s="33">
        <v>50263</v>
      </c>
      <c r="AE9" s="33">
        <v>33509.4</v>
      </c>
      <c r="AF9" s="33">
        <v>45345.5</v>
      </c>
      <c r="AG9" s="33">
        <v>49078.7</v>
      </c>
    </row>
    <row r="10" spans="1:33" ht="16.5" customHeight="1">
      <c r="A10" s="32" t="s">
        <v>266</v>
      </c>
      <c r="B10" s="33">
        <v>227343</v>
      </c>
      <c r="C10" s="33">
        <v>231184</v>
      </c>
      <c r="D10" s="33">
        <v>217027</v>
      </c>
      <c r="E10" s="33">
        <v>225628</v>
      </c>
      <c r="F10" s="33">
        <v>242855</v>
      </c>
      <c r="G10" s="33">
        <v>232708</v>
      </c>
      <c r="H10" s="33">
        <v>248117</v>
      </c>
      <c r="I10" s="33">
        <v>257336</v>
      </c>
      <c r="J10" s="33">
        <v>269036</v>
      </c>
      <c r="K10" s="33">
        <v>272157</v>
      </c>
      <c r="L10" s="33">
        <v>292393</v>
      </c>
      <c r="M10" s="33">
        <v>289959</v>
      </c>
      <c r="N10" s="33">
        <v>297638.69999999995</v>
      </c>
      <c r="O10" s="33">
        <v>283893.59999999998</v>
      </c>
      <c r="P10" s="33">
        <v>297762.40000000002</v>
      </c>
      <c r="Q10" s="33">
        <v>306329.09999999998</v>
      </c>
      <c r="R10" s="33">
        <v>296790.59999999998</v>
      </c>
      <c r="S10" s="33">
        <v>294023</v>
      </c>
      <c r="T10" s="33">
        <v>294896.40000000002</v>
      </c>
      <c r="U10" s="33">
        <v>304724.10000000003</v>
      </c>
      <c r="V10" s="33">
        <v>302558.40000000002</v>
      </c>
      <c r="W10" s="33">
        <v>294860.90000000002</v>
      </c>
      <c r="X10" s="33">
        <v>293410.3</v>
      </c>
      <c r="Y10" s="33">
        <v>278352.3</v>
      </c>
      <c r="Z10" s="33">
        <v>284096</v>
      </c>
      <c r="AA10" s="33">
        <v>274367.2</v>
      </c>
      <c r="AB10" s="33">
        <v>279777.69999999995</v>
      </c>
      <c r="AC10" s="33">
        <v>271617.2</v>
      </c>
      <c r="AD10" s="33">
        <v>260959.60000000003</v>
      </c>
      <c r="AE10" s="33">
        <v>244994.59999999998</v>
      </c>
      <c r="AF10" s="33">
        <v>263242</v>
      </c>
      <c r="AG10" s="33">
        <v>269192.3</v>
      </c>
    </row>
    <row r="11" spans="1:33" ht="16.5" customHeight="1">
      <c r="A11" s="32" t="s">
        <v>267</v>
      </c>
      <c r="B11" s="33">
        <v>1596</v>
      </c>
      <c r="C11" s="33">
        <v>1316</v>
      </c>
      <c r="D11" s="33">
        <v>1112</v>
      </c>
      <c r="E11" s="33">
        <v>1100</v>
      </c>
      <c r="F11" s="33">
        <v>1157</v>
      </c>
      <c r="G11" s="33">
        <v>1102</v>
      </c>
      <c r="H11" s="33">
        <v>1197</v>
      </c>
      <c r="I11" s="33">
        <v>1184</v>
      </c>
      <c r="J11" s="33">
        <v>1238</v>
      </c>
      <c r="K11" s="33">
        <v>1196</v>
      </c>
      <c r="L11" s="33">
        <v>1087</v>
      </c>
      <c r="M11" s="33">
        <v>968</v>
      </c>
      <c r="N11" s="33">
        <v>950.30000000000007</v>
      </c>
      <c r="O11" s="33">
        <v>921.90000000000009</v>
      </c>
      <c r="P11" s="33">
        <v>1292.7</v>
      </c>
      <c r="Q11" s="33">
        <v>1349.6</v>
      </c>
      <c r="R11" s="33">
        <v>1474.5</v>
      </c>
      <c r="S11" s="33">
        <v>1378.1000000000001</v>
      </c>
      <c r="T11" s="33">
        <v>1380.7</v>
      </c>
      <c r="U11" s="33">
        <v>1362.2</v>
      </c>
      <c r="V11" s="33">
        <v>1490.2</v>
      </c>
      <c r="W11" s="33">
        <v>1413</v>
      </c>
      <c r="X11" s="33">
        <v>1329</v>
      </c>
      <c r="Y11" s="33">
        <v>1335.9</v>
      </c>
      <c r="Z11" s="33">
        <v>1484</v>
      </c>
      <c r="AA11" s="33">
        <v>1521.3000000000002</v>
      </c>
      <c r="AB11" s="33">
        <v>1590.8</v>
      </c>
      <c r="AC11" s="33">
        <v>1589.1</v>
      </c>
      <c r="AD11" s="33">
        <v>1420.5</v>
      </c>
      <c r="AE11" s="33">
        <v>2327.1999999999998</v>
      </c>
      <c r="AF11" s="33">
        <v>1276.5999999999999</v>
      </c>
      <c r="AG11" s="33">
        <v>1264.5</v>
      </c>
    </row>
    <row r="12" spans="1:33" s="42" customFormat="1" ht="16.5" customHeight="1" thickBot="1">
      <c r="A12" s="40" t="s">
        <v>268</v>
      </c>
      <c r="B12" s="41">
        <v>1047994.6006791013</v>
      </c>
      <c r="C12" s="41">
        <v>1005219.3108554644</v>
      </c>
      <c r="D12" s="41">
        <v>1008783.9183407675</v>
      </c>
      <c r="E12" s="41">
        <v>990960.88091425225</v>
      </c>
      <c r="F12" s="41">
        <v>1012348.5258260707</v>
      </c>
      <c r="G12" s="41">
        <v>1005219.3108554644</v>
      </c>
      <c r="H12" s="41">
        <v>1030171.5632525859</v>
      </c>
      <c r="I12" s="41">
        <v>1046212.2969364498</v>
      </c>
      <c r="J12" s="41">
        <v>1071164.5493335712</v>
      </c>
      <c r="K12" s="41">
        <v>1040865.385708495</v>
      </c>
      <c r="L12" s="41">
        <v>1041043.6160827603</v>
      </c>
      <c r="M12" s="41">
        <v>1031062.7151239116</v>
      </c>
      <c r="N12" s="41">
        <v>1049420.4436732223</v>
      </c>
      <c r="O12" s="41">
        <v>1056727.8890180937</v>
      </c>
      <c r="P12" s="41">
        <v>1054054.4334041164</v>
      </c>
      <c r="Q12" s="41">
        <v>1071342.7797078365</v>
      </c>
      <c r="R12" s="41">
        <v>1103602.4774498292</v>
      </c>
      <c r="S12" s="41">
        <v>1098790.2573446699</v>
      </c>
      <c r="T12" s="41">
        <v>1055133.078756944</v>
      </c>
      <c r="U12" s="41">
        <v>1011475.900169218</v>
      </c>
      <c r="V12" s="41">
        <v>967818.72158149199</v>
      </c>
      <c r="W12" s="41">
        <v>924161.54299376602</v>
      </c>
      <c r="X12" s="41">
        <v>880504.36440604005</v>
      </c>
      <c r="Y12" s="41">
        <v>875569.65379995212</v>
      </c>
      <c r="Z12" s="41">
        <v>870634.94319386408</v>
      </c>
      <c r="AA12" s="41">
        <v>865700.23258777615</v>
      </c>
      <c r="AB12" s="41">
        <v>860765.52198168798</v>
      </c>
      <c r="AC12" s="41">
        <v>855830.81137560005</v>
      </c>
      <c r="AD12" s="41">
        <v>981322.83600000001</v>
      </c>
      <c r="AE12" s="41">
        <v>947251.92480000004</v>
      </c>
      <c r="AF12" s="41">
        <v>955986.04570000002</v>
      </c>
      <c r="AG12" s="41">
        <v>1018082.1814</v>
      </c>
    </row>
    <row r="13" spans="1:33" ht="12.75" customHeight="1">
      <c r="A13" s="130"/>
      <c r="B13" s="130"/>
      <c r="C13" s="130"/>
      <c r="D13" s="130"/>
      <c r="E13" s="130"/>
      <c r="F13" s="130"/>
      <c r="G13" s="130"/>
      <c r="H13" s="130"/>
      <c r="I13" s="130"/>
      <c r="J13" s="130"/>
      <c r="K13" s="130"/>
    </row>
    <row r="14" spans="1:33" s="7" customFormat="1" ht="12.75" customHeight="1">
      <c r="A14" s="127" t="s">
        <v>503</v>
      </c>
      <c r="B14" s="128"/>
      <c r="C14" s="128"/>
      <c r="D14" s="128"/>
      <c r="E14" s="128"/>
      <c r="F14" s="128"/>
      <c r="G14" s="128"/>
      <c r="H14" s="128"/>
      <c r="I14" s="128"/>
      <c r="J14" s="128"/>
      <c r="K14" s="128"/>
    </row>
    <row r="15" spans="1:33" s="7" customFormat="1" ht="28.5" customHeight="1">
      <c r="A15" s="131" t="s">
        <v>504</v>
      </c>
      <c r="B15" s="131"/>
      <c r="C15" s="131"/>
      <c r="D15" s="131"/>
      <c r="E15" s="131"/>
      <c r="F15" s="131"/>
      <c r="G15" s="131"/>
      <c r="H15" s="131"/>
      <c r="I15" s="131"/>
      <c r="J15" s="131"/>
      <c r="K15" s="131"/>
      <c r="L15" s="131"/>
      <c r="M15" s="131"/>
      <c r="N15" s="131"/>
      <c r="O15" s="131"/>
      <c r="P15" s="131"/>
      <c r="Q15" s="131"/>
      <c r="R15" s="131"/>
      <c r="S15" s="131"/>
      <c r="T15" s="43"/>
      <c r="U15" s="43"/>
      <c r="V15" s="43"/>
      <c r="W15" s="39"/>
      <c r="X15" s="44"/>
      <c r="Y15" s="44"/>
      <c r="Z15" s="44"/>
      <c r="AA15" s="44"/>
      <c r="AB15" s="44"/>
      <c r="AC15" s="44"/>
      <c r="AD15" s="44"/>
      <c r="AE15" s="44"/>
      <c r="AF15" s="44"/>
      <c r="AG15" s="44"/>
    </row>
    <row r="16" spans="1:33" s="7" customFormat="1" ht="12.75" customHeight="1">
      <c r="A16" s="126"/>
      <c r="B16" s="126"/>
      <c r="C16" s="126"/>
      <c r="D16" s="126"/>
      <c r="E16" s="126"/>
      <c r="F16" s="126"/>
      <c r="G16" s="126"/>
      <c r="H16" s="126"/>
      <c r="I16" s="126"/>
      <c r="J16" s="126"/>
      <c r="K16" s="126"/>
      <c r="W16" s="39"/>
      <c r="X16" s="39"/>
      <c r="Y16" s="45"/>
      <c r="Z16" s="45"/>
      <c r="AA16" s="39"/>
      <c r="AB16" s="45"/>
      <c r="AC16" s="45"/>
      <c r="AD16" s="45"/>
      <c r="AE16" s="39"/>
      <c r="AF16" s="39"/>
      <c r="AG16" s="39"/>
    </row>
    <row r="17" spans="1:33" s="7" customFormat="1" ht="12.75" customHeight="1">
      <c r="A17" s="127" t="s">
        <v>176</v>
      </c>
      <c r="B17" s="128"/>
      <c r="C17" s="128"/>
      <c r="D17" s="128"/>
      <c r="E17" s="128"/>
      <c r="F17" s="128"/>
      <c r="G17" s="128"/>
      <c r="H17" s="128"/>
      <c r="I17" s="128"/>
      <c r="J17" s="128"/>
      <c r="K17" s="128"/>
      <c r="T17" s="46"/>
      <c r="U17" s="47"/>
      <c r="V17" s="47"/>
      <c r="W17" s="47"/>
      <c r="X17" s="47"/>
      <c r="Y17" s="47"/>
      <c r="Z17" s="47"/>
      <c r="AA17" s="47"/>
      <c r="AB17" s="48"/>
      <c r="AC17" s="48"/>
      <c r="AD17" s="48"/>
      <c r="AE17" s="39"/>
      <c r="AF17" s="39"/>
      <c r="AG17" s="39"/>
    </row>
    <row r="18" spans="1:33" s="7" customFormat="1" ht="12.75">
      <c r="A18" s="49" t="s">
        <v>505</v>
      </c>
      <c r="B18" s="50"/>
      <c r="C18" s="50"/>
      <c r="D18" s="50"/>
      <c r="E18" s="50"/>
      <c r="F18" s="50"/>
      <c r="G18" s="50"/>
      <c r="H18" s="50"/>
      <c r="I18" s="50"/>
      <c r="J18" s="50"/>
      <c r="K18" s="50"/>
      <c r="L18" s="50"/>
      <c r="M18" s="50"/>
      <c r="N18" s="50"/>
      <c r="O18" s="50"/>
      <c r="P18" s="50"/>
      <c r="Q18" s="50"/>
      <c r="R18" s="50"/>
      <c r="S18" s="50"/>
      <c r="T18" s="50"/>
      <c r="U18" s="50"/>
      <c r="V18" s="48"/>
      <c r="W18" s="48"/>
      <c r="X18" s="48"/>
      <c r="Y18" s="48"/>
      <c r="Z18" s="48"/>
      <c r="AA18" s="48"/>
      <c r="AB18" s="48"/>
      <c r="AC18" s="48"/>
      <c r="AD18" s="48"/>
      <c r="AE18" s="48"/>
      <c r="AF18" s="48"/>
      <c r="AG18" s="48"/>
    </row>
    <row r="19" spans="1:33" s="7" customFormat="1" ht="12.75">
      <c r="A19" s="51" t="s">
        <v>506</v>
      </c>
      <c r="B19" s="50"/>
      <c r="C19" s="50"/>
      <c r="D19" s="50"/>
      <c r="E19" s="50"/>
      <c r="F19" s="50"/>
      <c r="G19" s="50"/>
      <c r="H19" s="50"/>
      <c r="I19" s="50"/>
      <c r="J19" s="50"/>
      <c r="K19" s="50"/>
      <c r="L19" s="50"/>
      <c r="M19" s="50"/>
      <c r="N19" s="50"/>
      <c r="O19" s="50"/>
      <c r="P19" s="50"/>
      <c r="Q19" s="50"/>
      <c r="R19" s="50"/>
      <c r="S19" s="50"/>
      <c r="T19" s="50"/>
      <c r="U19" s="50"/>
      <c r="V19" s="48"/>
      <c r="W19" s="48"/>
      <c r="X19" s="48"/>
      <c r="Y19" s="48"/>
      <c r="Z19" s="48"/>
      <c r="AA19" s="48"/>
      <c r="AB19" s="48"/>
      <c r="AC19" s="48"/>
      <c r="AD19" s="48"/>
      <c r="AE19" s="48"/>
      <c r="AF19" s="48"/>
      <c r="AG19" s="48"/>
    </row>
    <row r="20" spans="1:33" s="7" customFormat="1" ht="12.75">
      <c r="A20" s="46" t="s">
        <v>507</v>
      </c>
      <c r="B20" s="50"/>
      <c r="C20" s="50"/>
      <c r="D20" s="50"/>
      <c r="E20" s="50"/>
      <c r="F20" s="50"/>
      <c r="G20" s="50"/>
      <c r="H20" s="50"/>
      <c r="I20" s="50"/>
      <c r="J20" s="50"/>
      <c r="K20" s="50"/>
      <c r="L20" s="50"/>
      <c r="M20" s="50"/>
      <c r="N20" s="50"/>
      <c r="O20" s="50"/>
      <c r="P20" s="50"/>
      <c r="Q20" s="50"/>
      <c r="R20" s="50"/>
      <c r="S20" s="50"/>
      <c r="T20" s="50"/>
      <c r="U20" s="50"/>
      <c r="V20" s="48"/>
      <c r="W20" s="48"/>
      <c r="X20" s="48"/>
      <c r="Y20" s="48"/>
      <c r="Z20" s="48"/>
      <c r="AA20" s="48"/>
      <c r="AB20" s="48"/>
      <c r="AC20" s="48"/>
      <c r="AD20" s="48"/>
      <c r="AE20" s="48"/>
      <c r="AF20" s="48"/>
      <c r="AG20" s="48"/>
    </row>
    <row r="21" spans="1:33" s="7" customFormat="1" ht="12.75">
      <c r="A21" s="49" t="s">
        <v>508</v>
      </c>
      <c r="B21" s="50"/>
      <c r="C21" s="50"/>
      <c r="D21" s="50"/>
      <c r="E21" s="50"/>
      <c r="F21" s="50"/>
      <c r="G21" s="50"/>
      <c r="H21" s="50"/>
      <c r="I21" s="50"/>
      <c r="J21" s="50"/>
      <c r="K21" s="50"/>
      <c r="L21" s="50"/>
      <c r="M21" s="50"/>
      <c r="N21" s="50"/>
      <c r="O21" s="50"/>
      <c r="P21" s="50"/>
      <c r="Q21" s="50"/>
      <c r="R21" s="50"/>
      <c r="S21" s="50"/>
      <c r="T21" s="50"/>
      <c r="U21" s="50"/>
      <c r="V21" s="48"/>
      <c r="W21" s="48"/>
      <c r="X21" s="48"/>
      <c r="Y21" s="48"/>
      <c r="Z21" s="48"/>
      <c r="AA21" s="48"/>
      <c r="AB21" s="48"/>
      <c r="AC21" s="48"/>
      <c r="AD21" s="48"/>
      <c r="AE21" s="48"/>
      <c r="AF21" s="48"/>
      <c r="AG21" s="48"/>
    </row>
    <row r="22" spans="1:33" s="7" customFormat="1" ht="12.75">
      <c r="A22" s="51" t="s">
        <v>509</v>
      </c>
      <c r="B22" s="52"/>
      <c r="C22" s="52"/>
      <c r="D22" s="52"/>
      <c r="E22" s="52"/>
      <c r="F22" s="52"/>
      <c r="G22" s="52"/>
      <c r="H22" s="52"/>
      <c r="I22" s="52"/>
      <c r="J22" s="52"/>
      <c r="K22" s="52"/>
      <c r="L22" s="52"/>
      <c r="M22" s="52"/>
      <c r="N22" s="52"/>
      <c r="O22" s="52"/>
      <c r="P22" s="52"/>
      <c r="Q22" s="52"/>
      <c r="R22" s="52"/>
      <c r="S22" s="52"/>
      <c r="T22" s="52"/>
      <c r="U22" s="52"/>
      <c r="V22" s="53"/>
      <c r="W22" s="53"/>
      <c r="X22" s="53"/>
      <c r="Y22" s="53"/>
      <c r="Z22" s="53"/>
      <c r="AA22" s="53"/>
      <c r="AB22" s="53"/>
      <c r="AC22" s="53"/>
      <c r="AD22" s="53"/>
      <c r="AE22" s="53"/>
      <c r="AF22" s="53"/>
      <c r="AG22" s="53"/>
    </row>
    <row r="23" spans="1:33" s="7" customFormat="1" ht="12.75">
      <c r="A23" s="49" t="s">
        <v>510</v>
      </c>
    </row>
    <row r="24" spans="1:33" s="7" customFormat="1" ht="26.25" customHeight="1">
      <c r="A24" s="132" t="s">
        <v>511</v>
      </c>
      <c r="B24" s="132"/>
      <c r="C24" s="132"/>
      <c r="D24" s="132"/>
      <c r="E24" s="132"/>
      <c r="F24" s="132"/>
      <c r="G24" s="132"/>
      <c r="H24" s="132"/>
      <c r="I24" s="132"/>
      <c r="J24" s="132"/>
      <c r="K24" s="132"/>
      <c r="L24" s="132"/>
      <c r="M24" s="132"/>
      <c r="N24" s="132"/>
      <c r="O24" s="132"/>
      <c r="P24" s="132"/>
      <c r="Q24" s="132"/>
      <c r="R24" s="132"/>
      <c r="S24" s="132"/>
      <c r="T24" s="13"/>
      <c r="U24" s="13"/>
      <c r="V24" s="13"/>
      <c r="W24" s="13"/>
      <c r="X24" s="13"/>
      <c r="Y24" s="13"/>
      <c r="Z24" s="13"/>
      <c r="AA24" s="13"/>
      <c r="AB24" s="13"/>
      <c r="AC24" s="13"/>
      <c r="AD24" s="13"/>
      <c r="AE24" s="13"/>
      <c r="AF24" s="13"/>
      <c r="AG24" s="13"/>
    </row>
    <row r="25" spans="1:33" s="7" customFormat="1" ht="12.75">
      <c r="A25" s="54" t="s">
        <v>512</v>
      </c>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row>
    <row r="26" spans="1:33" s="7" customFormat="1" ht="25.5" customHeight="1">
      <c r="A26" s="124" t="s">
        <v>513</v>
      </c>
      <c r="B26" s="124"/>
      <c r="C26" s="124"/>
      <c r="D26" s="124"/>
      <c r="E26" s="124"/>
      <c r="F26" s="124"/>
      <c r="G26" s="124"/>
      <c r="H26" s="124"/>
      <c r="I26" s="124"/>
      <c r="J26" s="124"/>
      <c r="K26" s="124"/>
      <c r="L26" s="124"/>
      <c r="M26" s="124"/>
      <c r="N26" s="124"/>
      <c r="O26" s="124"/>
      <c r="P26" s="124"/>
      <c r="Q26" s="124"/>
      <c r="R26" s="124"/>
      <c r="S26" s="124"/>
      <c r="T26" s="13"/>
      <c r="U26" s="13"/>
      <c r="V26" s="13"/>
      <c r="W26" s="13"/>
      <c r="X26" s="13"/>
      <c r="Y26" s="13"/>
      <c r="Z26" s="13"/>
      <c r="AA26" s="13"/>
      <c r="AB26" s="13"/>
      <c r="AC26" s="13"/>
      <c r="AD26" s="13"/>
      <c r="AE26" s="13"/>
      <c r="AF26" s="13"/>
      <c r="AG26" s="13"/>
    </row>
    <row r="27" spans="1:33" s="7" customFormat="1" ht="12.75">
      <c r="A27" s="55" t="s">
        <v>514</v>
      </c>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row>
    <row r="28" spans="1:33" s="7" customFormat="1" ht="12.75">
      <c r="A28" s="49" t="s">
        <v>515</v>
      </c>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row>
    <row r="29" spans="1:33" s="7" customFormat="1" ht="24" customHeight="1">
      <c r="A29" s="125" t="s">
        <v>516</v>
      </c>
      <c r="B29" s="125"/>
      <c r="C29" s="125"/>
      <c r="D29" s="125"/>
      <c r="E29" s="125"/>
      <c r="F29" s="125"/>
      <c r="G29" s="125"/>
      <c r="H29" s="125"/>
      <c r="I29" s="125"/>
      <c r="J29" s="125"/>
      <c r="K29" s="125"/>
      <c r="L29" s="125"/>
      <c r="M29" s="125"/>
      <c r="N29" s="125"/>
      <c r="O29" s="125"/>
      <c r="P29" s="125"/>
      <c r="Q29" s="125"/>
      <c r="R29" s="125"/>
      <c r="S29" s="125"/>
      <c r="T29" s="13"/>
      <c r="U29" s="13"/>
      <c r="V29" s="13"/>
      <c r="W29" s="13"/>
      <c r="X29" s="13"/>
      <c r="Y29" s="13"/>
      <c r="Z29" s="13"/>
      <c r="AA29" s="13"/>
      <c r="AB29" s="13"/>
      <c r="AC29" s="13"/>
      <c r="AD29" s="13"/>
      <c r="AE29" s="13"/>
      <c r="AF29" s="13"/>
      <c r="AG29" s="13"/>
    </row>
    <row r="30" spans="1:33" s="7" customFormat="1" ht="12.75">
      <c r="A30" s="46" t="s">
        <v>507</v>
      </c>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row>
  </sheetData>
  <mergeCells count="9">
    <mergeCell ref="A26:S26"/>
    <mergeCell ref="A29:S29"/>
    <mergeCell ref="A16:K16"/>
    <mergeCell ref="A17:K17"/>
    <mergeCell ref="A1:AG1"/>
    <mergeCell ref="A13:K13"/>
    <mergeCell ref="A14:K14"/>
    <mergeCell ref="A15:S15"/>
    <mergeCell ref="A24:S2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sqref="A1:C1"/>
    </sheetView>
  </sheetViews>
  <sheetFormatPr defaultRowHeight="15"/>
  <cols>
    <col min="1" max="1" width="15.85546875" customWidth="1"/>
    <col min="2" max="2" width="16.85546875" customWidth="1"/>
    <col min="3" max="3" width="18.85546875" customWidth="1"/>
  </cols>
  <sheetData>
    <row r="1" spans="1:3" ht="30" customHeight="1">
      <c r="A1" s="133" t="s">
        <v>230</v>
      </c>
      <c r="B1" s="133"/>
      <c r="C1" s="133"/>
    </row>
    <row r="2" spans="1:3">
      <c r="A2" s="17"/>
      <c r="B2" s="17"/>
      <c r="C2" s="17"/>
    </row>
    <row r="3" spans="1:3">
      <c r="A3" s="18"/>
      <c r="B3" s="21">
        <v>1995</v>
      </c>
      <c r="C3" s="21">
        <v>2009</v>
      </c>
    </row>
    <row r="4" spans="1:3">
      <c r="A4" s="17" t="s">
        <v>222</v>
      </c>
      <c r="B4" s="17">
        <v>1.59</v>
      </c>
      <c r="C4" s="17">
        <v>1.55</v>
      </c>
    </row>
    <row r="5" spans="1:3">
      <c r="A5" s="17" t="s">
        <v>223</v>
      </c>
      <c r="B5" s="17">
        <v>2.0699999999999998</v>
      </c>
      <c r="C5" s="17">
        <v>2.35</v>
      </c>
    </row>
    <row r="6" spans="1:3">
      <c r="A6" s="17" t="s">
        <v>224</v>
      </c>
      <c r="B6" s="19">
        <v>1.7</v>
      </c>
      <c r="C6" s="17">
        <v>1.9</v>
      </c>
    </row>
    <row r="7" spans="1:3">
      <c r="A7" s="17" t="s">
        <v>225</v>
      </c>
      <c r="B7" s="17">
        <v>1.38</v>
      </c>
      <c r="C7" s="17">
        <v>1.49</v>
      </c>
    </row>
    <row r="8" spans="1:3">
      <c r="A8" s="17" t="s">
        <v>226</v>
      </c>
      <c r="B8" s="17">
        <v>1.1200000000000001</v>
      </c>
      <c r="C8" s="17">
        <v>1.1100000000000001</v>
      </c>
    </row>
    <row r="9" spans="1:3">
      <c r="A9" s="17" t="s">
        <v>227</v>
      </c>
      <c r="B9" s="17">
        <v>1.18</v>
      </c>
      <c r="C9" s="17">
        <v>1.1599999999999999</v>
      </c>
    </row>
    <row r="10" spans="1:3">
      <c r="A10" s="18" t="s">
        <v>228</v>
      </c>
      <c r="B10" s="18">
        <v>1.59</v>
      </c>
      <c r="C10" s="18">
        <v>1.67</v>
      </c>
    </row>
    <row r="11" spans="1:3">
      <c r="A11" s="17"/>
      <c r="B11" s="17"/>
      <c r="C11" s="17"/>
    </row>
    <row r="12" spans="1:3">
      <c r="A12" s="20" t="s">
        <v>0</v>
      </c>
      <c r="B12" s="17"/>
      <c r="C12" s="17"/>
    </row>
    <row r="13" spans="1:3" ht="66" customHeight="1">
      <c r="A13" s="134" t="s">
        <v>229</v>
      </c>
      <c r="B13" s="134"/>
      <c r="C13" s="134"/>
    </row>
  </sheetData>
  <mergeCells count="2">
    <mergeCell ref="A1:C1"/>
    <mergeCell ref="A13:C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531</v>
      </c>
    </row>
    <row r="2" spans="1:7">
      <c r="A2" s="1"/>
    </row>
    <row r="3" spans="1:7" ht="45">
      <c r="A3" s="56" t="s">
        <v>521</v>
      </c>
      <c r="B3" s="56" t="s">
        <v>522</v>
      </c>
      <c r="C3" s="56" t="s">
        <v>523</v>
      </c>
      <c r="D3" s="56" t="s">
        <v>524</v>
      </c>
      <c r="E3" s="56" t="s">
        <v>525</v>
      </c>
      <c r="F3" s="56" t="s">
        <v>526</v>
      </c>
      <c r="G3" s="56" t="s">
        <v>527</v>
      </c>
    </row>
    <row r="4" spans="1:7">
      <c r="A4" t="s">
        <v>529</v>
      </c>
      <c r="B4" s="22">
        <v>21611</v>
      </c>
      <c r="C4" s="22">
        <v>244203</v>
      </c>
      <c r="D4" s="22">
        <v>3584</v>
      </c>
      <c r="E4">
        <v>11.3</v>
      </c>
      <c r="F4">
        <v>5.7</v>
      </c>
      <c r="G4">
        <v>2.4</v>
      </c>
    </row>
    <row r="5" spans="1:7">
      <c r="A5" t="s">
        <v>528</v>
      </c>
      <c r="B5" s="22">
        <v>10147</v>
      </c>
      <c r="C5" s="22">
        <v>121865</v>
      </c>
      <c r="D5" s="22">
        <v>2035</v>
      </c>
      <c r="E5">
        <v>12</v>
      </c>
      <c r="F5">
        <v>6</v>
      </c>
      <c r="G5">
        <v>2.7</v>
      </c>
    </row>
    <row r="6" spans="1:7">
      <c r="A6" t="s">
        <v>235</v>
      </c>
      <c r="B6">
        <v>735</v>
      </c>
      <c r="C6" s="22">
        <v>8137</v>
      </c>
      <c r="D6">
        <v>154</v>
      </c>
      <c r="E6">
        <v>11.1</v>
      </c>
      <c r="F6">
        <v>7.8</v>
      </c>
      <c r="G6">
        <v>2.4</v>
      </c>
    </row>
    <row r="7" spans="1:7">
      <c r="A7" t="s">
        <v>239</v>
      </c>
      <c r="B7">
        <v>854</v>
      </c>
      <c r="C7" s="22">
        <v>12694</v>
      </c>
      <c r="D7">
        <v>220</v>
      </c>
      <c r="E7">
        <v>14.9</v>
      </c>
      <c r="F7">
        <v>4.0999999999999996</v>
      </c>
      <c r="G7">
        <v>3.8</v>
      </c>
    </row>
    <row r="8" spans="1:7">
      <c r="A8" t="s">
        <v>236</v>
      </c>
      <c r="B8" s="22">
        <v>1704</v>
      </c>
      <c r="C8" s="22">
        <v>18728</v>
      </c>
      <c r="D8">
        <v>212</v>
      </c>
      <c r="E8">
        <v>11</v>
      </c>
      <c r="F8">
        <v>4.7</v>
      </c>
      <c r="G8">
        <v>2.2999999999999998</v>
      </c>
    </row>
    <row r="9" spans="1:7">
      <c r="A9" t="s">
        <v>237</v>
      </c>
      <c r="B9" s="22">
        <v>2508</v>
      </c>
      <c r="C9" s="22">
        <v>21580</v>
      </c>
      <c r="D9">
        <v>362</v>
      </c>
      <c r="E9">
        <v>8.6</v>
      </c>
      <c r="F9">
        <v>6.3</v>
      </c>
      <c r="G9">
        <v>2.2999999999999998</v>
      </c>
    </row>
    <row r="10" spans="1:7">
      <c r="A10" t="s">
        <v>238</v>
      </c>
      <c r="B10" s="22">
        <v>3916</v>
      </c>
      <c r="C10" s="22">
        <v>43741</v>
      </c>
      <c r="D10">
        <v>280</v>
      </c>
      <c r="E10">
        <v>11.2</v>
      </c>
      <c r="F10">
        <v>4.5999999999999996</v>
      </c>
      <c r="G10">
        <v>1.3</v>
      </c>
    </row>
    <row r="11" spans="1:7">
      <c r="A11" t="s">
        <v>530</v>
      </c>
      <c r="B11" s="22">
        <v>1747</v>
      </c>
      <c r="C11" s="22">
        <v>17458</v>
      </c>
      <c r="D11">
        <v>322</v>
      </c>
      <c r="E11">
        <v>10</v>
      </c>
      <c r="F11">
        <v>6.8</v>
      </c>
      <c r="G11">
        <v>2.4</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7"/>
  <sheetViews>
    <sheetView workbookViewId="0">
      <pane xSplit="1" ySplit="1" topLeftCell="B2" activePane="bottomRight" state="frozen"/>
      <selection pane="topRight" activeCell="B1" sqref="B1"/>
      <selection pane="bottomLeft" activeCell="A2" sqref="A2"/>
      <selection pane="bottomRight" activeCell="B7" sqref="B7"/>
    </sheetView>
  </sheetViews>
  <sheetFormatPr defaultRowHeight="15"/>
  <cols>
    <col min="1" max="1" width="40.140625" customWidth="1"/>
    <col min="2" max="27" width="9.5703125" bestFit="1" customWidth="1"/>
    <col min="28" max="37" width="9.5703125" customWidth="1"/>
  </cols>
  <sheetData>
    <row r="1" spans="1:37">
      <c r="A1" s="1" t="s">
        <v>64</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c r="A2" s="1" t="s">
        <v>241</v>
      </c>
      <c r="B2" s="3">
        <f>'AEO 7'!D18*10^9*'TEDB 8-01'!$C10</f>
        <v>4595730324420</v>
      </c>
      <c r="C2" s="3">
        <f>'AEO 7'!E18*10^9*'TEDB 8-01'!$C10</f>
        <v>4761904701470</v>
      </c>
      <c r="D2" s="3">
        <f>'AEO 7'!F18*10^9*'TEDB 8-01'!$C10</f>
        <v>4882716726570</v>
      </c>
      <c r="E2" s="3">
        <f>'AEO 7'!G18*10^9*'TEDB 8-01'!$C10</f>
        <v>4964290273020</v>
      </c>
      <c r="F2" s="3">
        <f>'AEO 7'!H18*10^9*'TEDB 8-01'!$C10</f>
        <v>5017643837160</v>
      </c>
      <c r="G2" s="3">
        <f>'AEO 7'!I18*10^9*'TEDB 8-01'!$C10</f>
        <v>5061103793580</v>
      </c>
      <c r="H2" s="3">
        <f>'AEO 7'!J18*10^9*'TEDB 8-01'!$C10</f>
        <v>5088817802630</v>
      </c>
      <c r="I2" s="3">
        <f>'AEO 7'!K18*10^9*'TEDB 8-01'!$C10</f>
        <v>5117897248770</v>
      </c>
      <c r="J2" s="3">
        <f>'AEO 7'!L18*10^9*'TEDB 8-01'!$C10</f>
        <v>5149633364310</v>
      </c>
      <c r="K2" s="3">
        <f>'AEO 7'!M18*10^9*'TEDB 8-01'!$C10</f>
        <v>5184938208060</v>
      </c>
      <c r="L2" s="3">
        <f>'AEO 7'!N18*10^9*'TEDB 8-01'!$C10</f>
        <v>5220801212570</v>
      </c>
      <c r="M2" s="3">
        <f>'AEO 7'!O18*10^9*'TEDB 8-01'!$C10</f>
        <v>5253774743000</v>
      </c>
      <c r="N2" s="3">
        <f>'AEO 7'!P18*10^9*'TEDB 8-01'!$C10</f>
        <v>5287434865540</v>
      </c>
      <c r="O2" s="3">
        <f>'AEO 7'!Q18*10^9*'TEDB 8-01'!$C10</f>
        <v>5324077830190</v>
      </c>
      <c r="P2" s="3">
        <f>'AEO 7'!R18*10^9*'TEDB 8-01'!$C10</f>
        <v>5359719446140</v>
      </c>
      <c r="Q2" s="3">
        <f>'AEO 7'!S18*10^9*'TEDB 8-01'!$C10</f>
        <v>5397324616360</v>
      </c>
      <c r="R2" s="3">
        <f>'AEO 7'!T18*10^9*'TEDB 8-01'!$C10</f>
        <v>5432441095800</v>
      </c>
      <c r="S2" s="3">
        <f>'AEO 7'!U18*10^9*'TEDB 8-01'!$C10</f>
        <v>5467481333060</v>
      </c>
      <c r="T2" s="3">
        <f>'AEO 7'!V18*10^9*'TEDB 8-01'!$C10</f>
        <v>5501199351160</v>
      </c>
      <c r="U2" s="3">
        <f>'AEO 7'!W18*10^9*'TEDB 8-01'!$C10</f>
        <v>5535170152150</v>
      </c>
      <c r="V2" s="3">
        <f>'AEO 7'!X18*10^9*'TEDB 8-01'!$C10</f>
        <v>5570438708470</v>
      </c>
      <c r="W2" s="3">
        <f>'AEO 7'!Y18*10^9*'TEDB 8-01'!$C10</f>
        <v>5605118933810</v>
      </c>
      <c r="X2" s="3">
        <f>'AEO 7'!Z18*10^9*'TEDB 8-01'!$C10</f>
        <v>5640068657070</v>
      </c>
      <c r="Y2" s="3">
        <f>'AEO 7'!AA18*10^9*'TEDB 8-01'!$C10</f>
        <v>5673780559630</v>
      </c>
      <c r="Z2" s="3">
        <f>'AEO 7'!AB18*10^9*'TEDB 8-01'!$C10</f>
        <v>5707615591290</v>
      </c>
      <c r="AA2" s="3">
        <f>'AEO 7'!AC18*10^9*'TEDB 8-01'!$C10</f>
        <v>5742078502870</v>
      </c>
      <c r="AB2" s="3">
        <f>TREND($R2:$AA2,$R$1:$AA$1,AB$1)</f>
        <v>5776871230320.6641</v>
      </c>
      <c r="AC2" s="3">
        <f t="shared" ref="AC2:AK7" si="0">TREND($R2:$AA2,$R$1:$AA$1,AC$1)</f>
        <v>5811295219736.9687</v>
      </c>
      <c r="AD2" s="3">
        <f t="shared" si="0"/>
        <v>5845719209153.2734</v>
      </c>
      <c r="AE2" s="3">
        <f t="shared" si="0"/>
        <v>5880143198569.5781</v>
      </c>
      <c r="AF2" s="3">
        <f t="shared" si="0"/>
        <v>5914567187985.8828</v>
      </c>
      <c r="AG2" s="3">
        <f t="shared" si="0"/>
        <v>5948991177402.1797</v>
      </c>
      <c r="AH2" s="3">
        <f t="shared" si="0"/>
        <v>5983415166818.4922</v>
      </c>
      <c r="AI2" s="3">
        <f t="shared" si="0"/>
        <v>6017839156234.7891</v>
      </c>
      <c r="AJ2" s="3">
        <f t="shared" si="0"/>
        <v>6052263145651.0859</v>
      </c>
      <c r="AK2" s="3">
        <f t="shared" si="0"/>
        <v>6086687135067.3984</v>
      </c>
    </row>
    <row r="3" spans="1:37">
      <c r="A3" s="1" t="s">
        <v>242</v>
      </c>
      <c r="B3" s="3">
        <f>'AEO 7'!D55*('NTS 1-40'!$AF13*10^6/'AEO 7'!$C55)*('AEO 7'!$C44/'AEO 7'!D44)</f>
        <v>339402613494.97577</v>
      </c>
      <c r="C3" s="3">
        <f>'AEO 7'!E55*('NTS 1-40'!$AF13*10^6/'AEO 7'!$C55)*('AEO 7'!$C44/'AEO 7'!E44)</f>
        <v>339035210197.62897</v>
      </c>
      <c r="D3" s="3">
        <f>'AEO 7'!F55*('NTS 1-40'!$AF13*10^6/'AEO 7'!$C55)*('AEO 7'!$C44/'AEO 7'!F44)</f>
        <v>338088087550.51196</v>
      </c>
      <c r="E3" s="3">
        <f>'AEO 7'!G55*('NTS 1-40'!$AF13*10^6/'AEO 7'!$C55)*('AEO 7'!$C44/'AEO 7'!G44)</f>
        <v>336699618331.85962</v>
      </c>
      <c r="F3" s="3">
        <f>'AEO 7'!H55*('NTS 1-40'!$AF13*10^6/'AEO 7'!$C55)*('AEO 7'!$C44/'AEO 7'!H44)</f>
        <v>335405556571.69019</v>
      </c>
      <c r="G3" s="3">
        <f>'AEO 7'!I55*('NTS 1-40'!$AF13*10^6/'AEO 7'!$C55)*('AEO 7'!$C44/'AEO 7'!I44)</f>
        <v>334238250618.14069</v>
      </c>
      <c r="H3" s="3">
        <f>'AEO 7'!J55*('NTS 1-40'!$AF13*10^6/'AEO 7'!$C55)*('AEO 7'!$C44/'AEO 7'!J44)</f>
        <v>333174672028.96735</v>
      </c>
      <c r="I3" s="3">
        <f>'AEO 7'!K55*('NTS 1-40'!$AF13*10^6/'AEO 7'!$C55)*('AEO 7'!$C44/'AEO 7'!K44)</f>
        <v>332351419993.87604</v>
      </c>
      <c r="J3" s="3">
        <f>'AEO 7'!L55*('NTS 1-40'!$AF13*10^6/'AEO 7'!$C55)*('AEO 7'!$C44/'AEO 7'!L44)</f>
        <v>331711731393.15375</v>
      </c>
      <c r="K3" s="3">
        <f>'AEO 7'!M55*('NTS 1-40'!$AF13*10^6/'AEO 7'!$C55)*('AEO 7'!$C44/'AEO 7'!M44)</f>
        <v>331468304200.76855</v>
      </c>
      <c r="L3" s="3">
        <f>'AEO 7'!N55*('NTS 1-40'!$AF13*10^6/'AEO 7'!$C55)*('AEO 7'!$C44/'AEO 7'!N44)</f>
        <v>331435923424.41016</v>
      </c>
      <c r="M3" s="3">
        <f>'AEO 7'!O55*('NTS 1-40'!$AF13*10^6/'AEO 7'!$C55)*('AEO 7'!$C44/'AEO 7'!O44)</f>
        <v>331650668776.88873</v>
      </c>
      <c r="N3" s="3">
        <f>'AEO 7'!P55*('NTS 1-40'!$AF13*10^6/'AEO 7'!$C55)*('AEO 7'!$C44/'AEO 7'!P44)</f>
        <v>331976159478.95477</v>
      </c>
      <c r="O3" s="3">
        <f>'AEO 7'!Q55*('NTS 1-40'!$AF13*10^6/'AEO 7'!$C55)*('AEO 7'!$C44/'AEO 7'!Q44)</f>
        <v>332388672890.11719</v>
      </c>
      <c r="P3" s="3">
        <f>'AEO 7'!R55*('NTS 1-40'!$AF13*10^6/'AEO 7'!$C55)*('AEO 7'!$C44/'AEO 7'!R44)</f>
        <v>332917217480.01935</v>
      </c>
      <c r="Q3" s="3">
        <f>'AEO 7'!S55*('NTS 1-40'!$AF13*10^6/'AEO 7'!$C55)*('AEO 7'!$C44/'AEO 7'!S44)</f>
        <v>333541713742.8432</v>
      </c>
      <c r="R3" s="3">
        <f>'AEO 7'!T55*('NTS 1-40'!$AF13*10^6/'AEO 7'!$C55)*('AEO 7'!$C44/'AEO 7'!T44)</f>
        <v>334290536755.06146</v>
      </c>
      <c r="S3" s="3">
        <f>'AEO 7'!U55*('NTS 1-40'!$AF13*10^6/'AEO 7'!$C55)*('AEO 7'!$C44/'AEO 7'!U44)</f>
        <v>335150914290.04669</v>
      </c>
      <c r="T3" s="3">
        <f>'AEO 7'!V55*('NTS 1-40'!$AF13*10^6/'AEO 7'!$C55)*('AEO 7'!$C44/'AEO 7'!V44)</f>
        <v>336151221007.6062</v>
      </c>
      <c r="U3" s="3">
        <f>'AEO 7'!W55*('NTS 1-40'!$AF13*10^6/'AEO 7'!$C55)*('AEO 7'!$C44/'AEO 7'!W44)</f>
        <v>337224195448.59308</v>
      </c>
      <c r="V3" s="3">
        <f>'AEO 7'!X55*('NTS 1-40'!$AF13*10^6/'AEO 7'!$C55)*('AEO 7'!$C44/'AEO 7'!X44)</f>
        <v>338404741815.24164</v>
      </c>
      <c r="W3" s="3">
        <f>'AEO 7'!Y55*('NTS 1-40'!$AF13*10^6/'AEO 7'!$C55)*('AEO 7'!$C44/'AEO 7'!Y44)</f>
        <v>339652909739.13647</v>
      </c>
      <c r="X3" s="3">
        <f>'AEO 7'!Z55*('NTS 1-40'!$AF13*10^6/'AEO 7'!$C55)*('AEO 7'!$C44/'AEO 7'!Z44)</f>
        <v>340957693139.0199</v>
      </c>
      <c r="Y3" s="3">
        <f>'AEO 7'!AA55*('NTS 1-40'!$AF13*10^6/'AEO 7'!$C55)*('AEO 7'!$C44/'AEO 7'!AA44)</f>
        <v>342261662210.9433</v>
      </c>
      <c r="Z3" s="3">
        <f>'AEO 7'!AB55*('NTS 1-40'!$AF13*10^6/'AEO 7'!$C55)*('AEO 7'!$C44/'AEO 7'!AB44)</f>
        <v>343541694670.80975</v>
      </c>
      <c r="AA3" s="3">
        <f>'AEO 7'!AC55*('NTS 1-40'!$AF13*10^6/'AEO 7'!$C55)*('AEO 7'!$C44/'AEO 7'!AC44)</f>
        <v>344780776411.33313</v>
      </c>
      <c r="AB3" s="3">
        <f t="shared" ref="AB3:AB7" si="1">TREND($R3:$AA3,$R$1:$AA$1,AB$1)</f>
        <v>345779917434.90088</v>
      </c>
      <c r="AC3" s="3">
        <f t="shared" si="0"/>
        <v>346968696141.46875</v>
      </c>
      <c r="AD3" s="3">
        <f t="shared" si="0"/>
        <v>348157474848.03613</v>
      </c>
      <c r="AE3" s="3">
        <f t="shared" si="0"/>
        <v>349346253554.604</v>
      </c>
      <c r="AF3" s="3">
        <f t="shared" si="0"/>
        <v>350535032261.17139</v>
      </c>
      <c r="AG3" s="3">
        <f t="shared" si="0"/>
        <v>351723810967.73877</v>
      </c>
      <c r="AH3" s="3">
        <f t="shared" si="0"/>
        <v>352912589674.30664</v>
      </c>
      <c r="AI3" s="3">
        <f t="shared" si="0"/>
        <v>354101368380.87402</v>
      </c>
      <c r="AJ3" s="3">
        <f t="shared" si="0"/>
        <v>355290147087.44141</v>
      </c>
      <c r="AK3" s="3">
        <f t="shared" si="0"/>
        <v>356478925794.00928</v>
      </c>
    </row>
    <row r="4" spans="1:37">
      <c r="A4" s="1" t="s">
        <v>243</v>
      </c>
      <c r="B4" s="3">
        <f>SUM('AEO 48'!D60,'AEO 48'!D74)*10^9</f>
        <v>888697327000</v>
      </c>
      <c r="C4" s="3">
        <f>SUM('AEO 48'!E60,'AEO 48'!E74)*10^9</f>
        <v>907074554000</v>
      </c>
      <c r="D4" s="3">
        <f>SUM('AEO 48'!F60,'AEO 48'!F74)*10^9</f>
        <v>926125153000</v>
      </c>
      <c r="E4" s="3">
        <f>SUM('AEO 48'!G60,'AEO 48'!G74)*10^9</f>
        <v>945848786000</v>
      </c>
      <c r="F4" s="3">
        <f>SUM('AEO 48'!H60,'AEO 48'!H74)*10^9</f>
        <v>964759705000</v>
      </c>
      <c r="G4" s="3">
        <f>SUM('AEO 48'!I60,'AEO 48'!I74)*10^9</f>
        <v>981802643000</v>
      </c>
      <c r="H4" s="3">
        <f>SUM('AEO 48'!J60,'AEO 48'!J74)*10^9</f>
        <v>997612549000</v>
      </c>
      <c r="I4" s="3">
        <f>SUM('AEO 48'!K60,'AEO 48'!K74)*10^9</f>
        <v>1014418915000</v>
      </c>
      <c r="J4" s="3">
        <f>SUM('AEO 48'!L60,'AEO 48'!L74)*10^9</f>
        <v>1032275664999.9999</v>
      </c>
      <c r="K4" s="3">
        <f>SUM('AEO 48'!M60,'AEO 48'!M74)*10^9</f>
        <v>1051465149000.0001</v>
      </c>
      <c r="L4" s="3">
        <f>SUM('AEO 48'!N60,'AEO 48'!N74)*10^9</f>
        <v>1071849975000.0001</v>
      </c>
      <c r="M4" s="3">
        <f>SUM('AEO 48'!O60,'AEO 48'!O74)*10^9</f>
        <v>1092966675000.0001</v>
      </c>
      <c r="N4" s="3">
        <f>SUM('AEO 48'!P60,'AEO 48'!P74)*10^9</f>
        <v>1114940430000</v>
      </c>
      <c r="O4" s="3">
        <f>SUM('AEO 48'!Q60,'AEO 48'!Q74)*10^9</f>
        <v>1135520478000</v>
      </c>
      <c r="P4" s="3">
        <f>SUM('AEO 48'!R60,'AEO 48'!R74)*10^9</f>
        <v>1154705902000</v>
      </c>
      <c r="Q4" s="3">
        <f>SUM('AEO 48'!S60,'AEO 48'!S74)*10^9</f>
        <v>1173268738000</v>
      </c>
      <c r="R4" s="3">
        <f>SUM('AEO 48'!T60,'AEO 48'!T74)*10^9</f>
        <v>1191160400000</v>
      </c>
      <c r="S4" s="3">
        <f>SUM('AEO 48'!U60,'AEO 48'!U74)*10^9</f>
        <v>1209173645000</v>
      </c>
      <c r="T4" s="3">
        <f>SUM('AEO 48'!V60,'AEO 48'!V74)*10^9</f>
        <v>1227110321000</v>
      </c>
      <c r="U4" s="3">
        <f>SUM('AEO 48'!W60,'AEO 48'!W74)*10^9</f>
        <v>1245277741000</v>
      </c>
      <c r="V4" s="3">
        <f>SUM('AEO 48'!X60,'AEO 48'!X74)*10^9</f>
        <v>1263422363000</v>
      </c>
      <c r="W4" s="3">
        <f>SUM('AEO 48'!Y60,'AEO 48'!Y74)*10^9</f>
        <v>1281044343000</v>
      </c>
      <c r="X4" s="3">
        <f>SUM('AEO 48'!Z60,'AEO 48'!Z74)*10^9</f>
        <v>1298315918000</v>
      </c>
      <c r="Y4" s="3">
        <f>SUM('AEO 48'!AA60,'AEO 48'!AA74)*10^9</f>
        <v>1315418152000</v>
      </c>
      <c r="Z4" s="3">
        <f>SUM('AEO 48'!AB60,'AEO 48'!AB74)*10^9</f>
        <v>1331984436000</v>
      </c>
      <c r="AA4" s="3">
        <f>SUM('AEO 48'!AC60,'AEO 48'!AC74)*10^9</f>
        <v>1348401733000.0002</v>
      </c>
      <c r="AB4" s="3">
        <f t="shared" si="1"/>
        <v>1367568345200</v>
      </c>
      <c r="AC4" s="3">
        <f t="shared" si="0"/>
        <v>1385102425200</v>
      </c>
      <c r="AD4" s="3">
        <f t="shared" si="0"/>
        <v>1402636505200</v>
      </c>
      <c r="AE4" s="3">
        <f t="shared" si="0"/>
        <v>1420170585200</v>
      </c>
      <c r="AF4" s="3">
        <f t="shared" si="0"/>
        <v>1437704665200</v>
      </c>
      <c r="AG4" s="3">
        <f t="shared" si="0"/>
        <v>1455238745200</v>
      </c>
      <c r="AH4" s="3">
        <f t="shared" si="0"/>
        <v>1472772825200</v>
      </c>
      <c r="AI4" s="3">
        <f t="shared" si="0"/>
        <v>1490306905200</v>
      </c>
      <c r="AJ4" s="3">
        <f t="shared" si="0"/>
        <v>1507840985200</v>
      </c>
      <c r="AK4" s="3">
        <f t="shared" si="0"/>
        <v>1525375065200</v>
      </c>
    </row>
    <row r="5" spans="1:37">
      <c r="A5" s="1" t="s">
        <v>244</v>
      </c>
      <c r="B5" s="3">
        <f>'AEO 7'!D57*(SUM('NTS 1-40'!$AF24:$AF27)*10^6/'AEO 7'!$C57)*('AEO 7'!$C48/'AEO 7'!D48)</f>
        <v>38666094634.58744</v>
      </c>
      <c r="C5" s="3">
        <f>'AEO 7'!E57*(SUM('NTS 1-40'!$AF24:$AF27)*10^6/'AEO 7'!$C57)*('AEO 7'!$C48/'AEO 7'!E48)</f>
        <v>37840923895.090836</v>
      </c>
      <c r="D5" s="3">
        <f>'AEO 7'!F57*(SUM('NTS 1-40'!$AF24:$AF27)*10^6/'AEO 7'!$C57)*('AEO 7'!$C48/'AEO 7'!F48)</f>
        <v>37490174151.132668</v>
      </c>
      <c r="E5" s="3">
        <f>'AEO 7'!G57*(SUM('NTS 1-40'!$AF24:$AF27)*10^6/'AEO 7'!$C57)*('AEO 7'!$C48/'AEO 7'!G48)</f>
        <v>37571592412.947594</v>
      </c>
      <c r="F5" s="3">
        <f>'AEO 7'!H57*(SUM('NTS 1-40'!$AF24:$AF27)*10^6/'AEO 7'!$C57)*('AEO 7'!$C48/'AEO 7'!H48)</f>
        <v>37845820484.988701</v>
      </c>
      <c r="G5" s="3">
        <f>'AEO 7'!I57*(SUM('NTS 1-40'!$AF24:$AF27)*10^6/'AEO 7'!$C57)*('AEO 7'!$C48/'AEO 7'!I48)</f>
        <v>38147104906.195862</v>
      </c>
      <c r="H5" s="3">
        <f>'AEO 7'!J57*(SUM('NTS 1-40'!$AF24:$AF27)*10^6/'AEO 7'!$C57)*('AEO 7'!$C48/'AEO 7'!J48)</f>
        <v>38401933919.81646</v>
      </c>
      <c r="I5" s="3">
        <f>'AEO 7'!K57*(SUM('NTS 1-40'!$AF24:$AF27)*10^6/'AEO 7'!$C57)*('AEO 7'!$C48/'AEO 7'!K48)</f>
        <v>38596058620.654442</v>
      </c>
      <c r="J5" s="3">
        <f>'AEO 7'!L57*(SUM('NTS 1-40'!$AF24:$AF27)*10^6/'AEO 7'!$C57)*('AEO 7'!$C48/'AEO 7'!L48)</f>
        <v>38758044584.736206</v>
      </c>
      <c r="K5" s="3">
        <f>'AEO 7'!M57*(SUM('NTS 1-40'!$AF24:$AF27)*10^6/'AEO 7'!$C57)*('AEO 7'!$C48/'AEO 7'!M48)</f>
        <v>38894958226.012375</v>
      </c>
      <c r="L5" s="3">
        <f>'AEO 7'!N57*(SUM('NTS 1-40'!$AF24:$AF27)*10^6/'AEO 7'!$C57)*('AEO 7'!$C48/'AEO 7'!N48)</f>
        <v>39002355380.015053</v>
      </c>
      <c r="M5" s="3">
        <f>'AEO 7'!O57*(SUM('NTS 1-40'!$AF24:$AF27)*10^6/'AEO 7'!$C57)*('AEO 7'!$C48/'AEO 7'!O48)</f>
        <v>39114576786.604477</v>
      </c>
      <c r="N5" s="3">
        <f>'AEO 7'!P57*(SUM('NTS 1-40'!$AF24:$AF27)*10^6/'AEO 7'!$C57)*('AEO 7'!$C48/'AEO 7'!P48)</f>
        <v>39237747969.872292</v>
      </c>
      <c r="O5" s="3">
        <f>'AEO 7'!Q57*(SUM('NTS 1-40'!$AF24:$AF27)*10^6/'AEO 7'!$C57)*('AEO 7'!$C48/'AEO 7'!Q48)</f>
        <v>39309286074.360588</v>
      </c>
      <c r="P5" s="3">
        <f>'AEO 7'!R57*(SUM('NTS 1-40'!$AF24:$AF27)*10^6/'AEO 7'!$C57)*('AEO 7'!$C48/'AEO 7'!R48)</f>
        <v>39355026399.177574</v>
      </c>
      <c r="Q5" s="3">
        <f>'AEO 7'!S57*(SUM('NTS 1-40'!$AF24:$AF27)*10^6/'AEO 7'!$C57)*('AEO 7'!$C48/'AEO 7'!S48)</f>
        <v>39385054729.693695</v>
      </c>
      <c r="R5" s="3">
        <f>'AEO 7'!T57*(SUM('NTS 1-40'!$AF24:$AF27)*10^6/'AEO 7'!$C57)*('AEO 7'!$C48/'AEO 7'!T48)</f>
        <v>39429507648.070312</v>
      </c>
      <c r="S5" s="3">
        <f>'AEO 7'!U57*(SUM('NTS 1-40'!$AF24:$AF27)*10^6/'AEO 7'!$C57)*('AEO 7'!$C48/'AEO 7'!U48)</f>
        <v>39492764311.111221</v>
      </c>
      <c r="T5" s="3">
        <f>'AEO 7'!V57*(SUM('NTS 1-40'!$AF24:$AF27)*10^6/'AEO 7'!$C57)*('AEO 7'!$C48/'AEO 7'!V48)</f>
        <v>39568368724.661812</v>
      </c>
      <c r="U5" s="3">
        <f>'AEO 7'!W57*(SUM('NTS 1-40'!$AF24:$AF27)*10^6/'AEO 7'!$C57)*('AEO 7'!$C48/'AEO 7'!W48)</f>
        <v>39654716003.641144</v>
      </c>
      <c r="V5" s="3">
        <f>'AEO 7'!X57*(SUM('NTS 1-40'!$AF24:$AF27)*10^6/'AEO 7'!$C57)*('AEO 7'!$C48/'AEO 7'!X48)</f>
        <v>39699554517.933899</v>
      </c>
      <c r="W5" s="3">
        <f>'AEO 7'!Y57*(SUM('NTS 1-40'!$AF24:$AF27)*10^6/'AEO 7'!$C57)*('AEO 7'!$C48/'AEO 7'!Y48)</f>
        <v>39818068449.209641</v>
      </c>
      <c r="X5" s="3">
        <f>'AEO 7'!Z57*(SUM('NTS 1-40'!$AF24:$AF27)*10^6/'AEO 7'!$C57)*('AEO 7'!$C48/'AEO 7'!Z48)</f>
        <v>39974931206.759598</v>
      </c>
      <c r="Y5" s="3">
        <f>'AEO 7'!AA57*(SUM('NTS 1-40'!$AF24:$AF27)*10^6/'AEO 7'!$C57)*('AEO 7'!$C48/'AEO 7'!AA48)</f>
        <v>40162811571.303993</v>
      </c>
      <c r="Z5" s="3">
        <f>'AEO 7'!AB57*(SUM('NTS 1-40'!$AF24:$AF27)*10^6/'AEO 7'!$C57)*('AEO 7'!$C48/'AEO 7'!AB48)</f>
        <v>40361834656.210144</v>
      </c>
      <c r="AA5" s="3">
        <f>'AEO 7'!AC57*(SUM('NTS 1-40'!$AF24:$AF27)*10^6/'AEO 7'!$C57)*('AEO 7'!$C48/'AEO 7'!AC48)</f>
        <v>40574881273.072945</v>
      </c>
      <c r="AB5" s="3">
        <f t="shared" si="1"/>
        <v>40555184796.682739</v>
      </c>
      <c r="AC5" s="3">
        <f t="shared" si="0"/>
        <v>40679083153.134613</v>
      </c>
      <c r="AD5" s="3">
        <f t="shared" si="0"/>
        <v>40802981509.586487</v>
      </c>
      <c r="AE5" s="3">
        <f t="shared" si="0"/>
        <v>40926879866.038361</v>
      </c>
      <c r="AF5" s="3">
        <f t="shared" si="0"/>
        <v>41050778222.490234</v>
      </c>
      <c r="AG5" s="3">
        <f t="shared" si="0"/>
        <v>41174676578.942078</v>
      </c>
      <c r="AH5" s="3">
        <f t="shared" si="0"/>
        <v>41298574935.393951</v>
      </c>
      <c r="AI5" s="3">
        <f t="shared" si="0"/>
        <v>41422473291.845825</v>
      </c>
      <c r="AJ5" s="3">
        <f t="shared" si="0"/>
        <v>41546371648.297699</v>
      </c>
      <c r="AK5" s="3">
        <f t="shared" si="0"/>
        <v>41670270004.749573</v>
      </c>
    </row>
    <row r="6" spans="1:37">
      <c r="A6" s="24" t="s">
        <v>240</v>
      </c>
      <c r="B6" s="3">
        <f>'AEO 7'!D61*(SUM('NRBS 40'!$D5,'NRBS 40'!$D7:$D8)*10^6/'AEO 7'!$C61)*('AEO 7'!$C49/'AEO 7'!D49)</f>
        <v>2497330695.7987456</v>
      </c>
      <c r="C6" s="3">
        <f>'AEO 7'!E61*(SUM('NRBS 40'!$D5,'NRBS 40'!$D7:$D8)*10^6/'AEO 7'!$C61)*('AEO 7'!$C49/'AEO 7'!E49)</f>
        <v>2534286483.4968309</v>
      </c>
      <c r="D6" s="3">
        <f>'AEO 7'!F61*(SUM('NRBS 40'!$D5,'NRBS 40'!$D7:$D8)*10^6/'AEO 7'!$C61)*('AEO 7'!$C49/'AEO 7'!F49)</f>
        <v>2556815276.5303121</v>
      </c>
      <c r="E6" s="3">
        <f>'AEO 7'!G61*(SUM('NRBS 40'!$D5,'NRBS 40'!$D7:$D8)*10^6/'AEO 7'!$C61)*('AEO 7'!$C49/'AEO 7'!G49)</f>
        <v>2574978500.1332459</v>
      </c>
      <c r="F6" s="3">
        <f>'AEO 7'!H61*(SUM('NRBS 40'!$D5,'NRBS 40'!$D7:$D8)*10^6/'AEO 7'!$C61)*('AEO 7'!$C49/'AEO 7'!H49)</f>
        <v>2584454768.5371108</v>
      </c>
      <c r="G6" s="3">
        <f>'AEO 7'!I61*(SUM('NRBS 40'!$D5,'NRBS 40'!$D7:$D8)*10^6/'AEO 7'!$C61)*('AEO 7'!$C49/'AEO 7'!I49)</f>
        <v>2590631030.1183214</v>
      </c>
      <c r="H6" s="3">
        <f>'AEO 7'!J61*(SUM('NRBS 40'!$D5,'NRBS 40'!$D7:$D8)*10^6/'AEO 7'!$C61)*('AEO 7'!$C49/'AEO 7'!J49)</f>
        <v>2593745593.0547609</v>
      </c>
      <c r="I6" s="3">
        <f>'AEO 7'!K61*(SUM('NRBS 40'!$D5,'NRBS 40'!$D7:$D8)*10^6/'AEO 7'!$C61)*('AEO 7'!$C49/'AEO 7'!K49)</f>
        <v>2596291712.6192493</v>
      </c>
      <c r="J6" s="3">
        <f>'AEO 7'!L61*(SUM('NRBS 40'!$D5,'NRBS 40'!$D7:$D8)*10^6/'AEO 7'!$C61)*('AEO 7'!$C49/'AEO 7'!L49)</f>
        <v>2598338927.8705668</v>
      </c>
      <c r="K6" s="3">
        <f>'AEO 7'!M61*(SUM('NRBS 40'!$D5,'NRBS 40'!$D7:$D8)*10^6/'AEO 7'!$C61)*('AEO 7'!$C49/'AEO 7'!M49)</f>
        <v>2600206641.9907818</v>
      </c>
      <c r="L6" s="3">
        <f>'AEO 7'!N61*(SUM('NRBS 40'!$D5,'NRBS 40'!$D7:$D8)*10^6/'AEO 7'!$C61)*('AEO 7'!$C49/'AEO 7'!N49)</f>
        <v>2601431737.4533606</v>
      </c>
      <c r="M6" s="3">
        <f>'AEO 7'!O61*(SUM('NRBS 40'!$D5,'NRBS 40'!$D7:$D8)*10^6/'AEO 7'!$C61)*('AEO 7'!$C49/'AEO 7'!O49)</f>
        <v>2601258604.9293418</v>
      </c>
      <c r="N6" s="3">
        <f>'AEO 7'!P61*(SUM('NRBS 40'!$D5,'NRBS 40'!$D7:$D8)*10^6/'AEO 7'!$C61)*('AEO 7'!$C49/'AEO 7'!P49)</f>
        <v>2600343646.4884987</v>
      </c>
      <c r="O6" s="3">
        <f>'AEO 7'!Q61*(SUM('NRBS 40'!$D5,'NRBS 40'!$D7:$D8)*10^6/'AEO 7'!$C61)*('AEO 7'!$C49/'AEO 7'!Q49)</f>
        <v>2598019249.1524191</v>
      </c>
      <c r="P6" s="3">
        <f>'AEO 7'!R61*(SUM('NRBS 40'!$D5,'NRBS 40'!$D7:$D8)*10^6/'AEO 7'!$C61)*('AEO 7'!$C49/'AEO 7'!R49)</f>
        <v>2593729238.5125394</v>
      </c>
      <c r="Q6" s="3">
        <f>'AEO 7'!S61*(SUM('NRBS 40'!$D5,'NRBS 40'!$D7:$D8)*10^6/'AEO 7'!$C61)*('AEO 7'!$C49/'AEO 7'!S49)</f>
        <v>2588676247.7788744</v>
      </c>
      <c r="R6" s="3">
        <f>'AEO 7'!T61*(SUM('NRBS 40'!$D5,'NRBS 40'!$D7:$D8)*10^6/'AEO 7'!$C61)*('AEO 7'!$C49/'AEO 7'!T49)</f>
        <v>2581782446.9815912</v>
      </c>
      <c r="S6" s="3">
        <f>'AEO 7'!U61*(SUM('NRBS 40'!$D5,'NRBS 40'!$D7:$D8)*10^6/'AEO 7'!$C61)*('AEO 7'!$C49/'AEO 7'!U49)</f>
        <v>2573620685.0419779</v>
      </c>
      <c r="T6" s="3">
        <f>'AEO 7'!V61*(SUM('NRBS 40'!$D5,'NRBS 40'!$D7:$D8)*10^6/'AEO 7'!$C61)*('AEO 7'!$C49/'AEO 7'!V49)</f>
        <v>2564202829.1120429</v>
      </c>
      <c r="U6" s="3">
        <f>'AEO 7'!W61*(SUM('NRBS 40'!$D5,'NRBS 40'!$D7:$D8)*10^6/'AEO 7'!$C61)*('AEO 7'!$C49/'AEO 7'!W49)</f>
        <v>2553645206.6980076</v>
      </c>
      <c r="V6" s="3">
        <f>'AEO 7'!X61*(SUM('NRBS 40'!$D5,'NRBS 40'!$D7:$D8)*10^6/'AEO 7'!$C61)*('AEO 7'!$C49/'AEO 7'!X49)</f>
        <v>2543459748.550036</v>
      </c>
      <c r="W6" s="3">
        <f>'AEO 7'!Y61*(SUM('NRBS 40'!$D5,'NRBS 40'!$D7:$D8)*10^6/'AEO 7'!$C61)*('AEO 7'!$C49/'AEO 7'!Y49)</f>
        <v>2531720081.5546813</v>
      </c>
      <c r="X6" s="3">
        <f>'AEO 7'!Z61*(SUM('NRBS 40'!$D5,'NRBS 40'!$D7:$D8)*10^6/'AEO 7'!$C61)*('AEO 7'!$C49/'AEO 7'!Z49)</f>
        <v>2519941075.1064658</v>
      </c>
      <c r="Y6" s="3">
        <f>'AEO 7'!AA61*(SUM('NRBS 40'!$D5,'NRBS 40'!$D7:$D8)*10^6/'AEO 7'!$C61)*('AEO 7'!$C49/'AEO 7'!AA49)</f>
        <v>2506683515.6686964</v>
      </c>
      <c r="Z6" s="3">
        <f>'AEO 7'!AB61*(SUM('NRBS 40'!$D5,'NRBS 40'!$D7:$D8)*10^6/'AEO 7'!$C61)*('AEO 7'!$C49/'AEO 7'!AB49)</f>
        <v>2492535113.9874401</v>
      </c>
      <c r="AA6" s="3">
        <f>'AEO 7'!AC61*(SUM('NRBS 40'!$D5,'NRBS 40'!$D7:$D8)*10^6/'AEO 7'!$C61)*('AEO 7'!$C49/'AEO 7'!AC49)</f>
        <v>2477500285.3918285</v>
      </c>
      <c r="AB6" s="3">
        <f t="shared" si="1"/>
        <v>2470956196.1200638</v>
      </c>
      <c r="AC6" s="3">
        <f t="shared" si="0"/>
        <v>2459401122.9038429</v>
      </c>
      <c r="AD6" s="3">
        <f t="shared" si="0"/>
        <v>2447846049.6876221</v>
      </c>
      <c r="AE6" s="3">
        <f t="shared" si="0"/>
        <v>2436290976.4714012</v>
      </c>
      <c r="AF6" s="3">
        <f t="shared" si="0"/>
        <v>2424735903.2551842</v>
      </c>
      <c r="AG6" s="3">
        <f t="shared" si="0"/>
        <v>2413180830.0389633</v>
      </c>
      <c r="AH6" s="3">
        <f t="shared" si="0"/>
        <v>2401625756.8227425</v>
      </c>
      <c r="AI6" s="3">
        <f t="shared" si="0"/>
        <v>2390070683.6065216</v>
      </c>
      <c r="AJ6" s="3">
        <f t="shared" si="0"/>
        <v>2378515610.3903008</v>
      </c>
      <c r="AK6" s="3">
        <f t="shared" si="0"/>
        <v>2366960537.1740799</v>
      </c>
    </row>
    <row r="7" spans="1:37">
      <c r="A7" s="1" t="s">
        <v>424</v>
      </c>
      <c r="B7" s="3">
        <f>'NTS 1-40'!$AF8*10^6*'AEO 36'!D20/'AEO 36'!$C20</f>
        <v>21904526871.91296</v>
      </c>
      <c r="C7" s="3">
        <f>'NTS 1-40'!$AF8*10^6*'AEO 36'!E20/'AEO 36'!$C20</f>
        <v>22131071703.345947</v>
      </c>
      <c r="D7" s="3">
        <f>'NTS 1-40'!$AF8*10^6*'AEO 36'!F20/'AEO 36'!$C20</f>
        <v>22085440832.256851</v>
      </c>
      <c r="E7" s="3">
        <f>'NTS 1-40'!$AF8*10^6*'AEO 36'!G20/'AEO 36'!$C20</f>
        <v>21894728966.598324</v>
      </c>
      <c r="F7" s="3">
        <f>'NTS 1-40'!$AF8*10^6*'AEO 36'!H20/'AEO 36'!$C20</f>
        <v>21618968467.583946</v>
      </c>
      <c r="G7" s="3">
        <f>'NTS 1-40'!$AF8*10^6*'AEO 36'!I20/'AEO 36'!$C20</f>
        <v>21317026377.966682</v>
      </c>
      <c r="H7" s="3">
        <f>'NTS 1-40'!$AF8*10^6*'AEO 36'!J20/'AEO 36'!$C20</f>
        <v>20932599355.606987</v>
      </c>
      <c r="I7" s="3">
        <f>'NTS 1-40'!$AF8*10^6*'AEO 36'!K20/'AEO 36'!$C20</f>
        <v>20534871549.866806</v>
      </c>
      <c r="J7" s="3">
        <f>'NTS 1-40'!$AF8*10^6*'AEO 36'!L20/'AEO 36'!$C20</f>
        <v>20125782466.025673</v>
      </c>
      <c r="K7" s="3">
        <f>'NTS 1-40'!$AF8*10^6*'AEO 36'!M20/'AEO 36'!$C20</f>
        <v>19729922631.164478</v>
      </c>
      <c r="L7" s="3">
        <f>'NTS 1-40'!$AF8*10^6*'AEO 36'!N20/'AEO 36'!$C20</f>
        <v>19322474223.413486</v>
      </c>
      <c r="M7" s="3">
        <f>'NTS 1-40'!$AF8*10^6*'AEO 36'!O20/'AEO 36'!$C20</f>
        <v>18944592598.70451</v>
      </c>
      <c r="N7" s="3">
        <f>'NTS 1-40'!$AF8*10^6*'AEO 36'!P20/'AEO 36'!$C20</f>
        <v>18618763788.205364</v>
      </c>
      <c r="O7" s="3">
        <f>'NTS 1-40'!$AF8*10^6*'AEO 36'!Q20/'AEO 36'!$C20</f>
        <v>18349644450.636002</v>
      </c>
      <c r="P7" s="3">
        <f>'NTS 1-40'!$AF8*10^6*'AEO 36'!R20/'AEO 36'!$C20</f>
        <v>18118922933.235161</v>
      </c>
      <c r="Q7" s="3">
        <f>'NTS 1-40'!$AF8*10^6*'AEO 36'!S20/'AEO 36'!$C20</f>
        <v>17931905473.231064</v>
      </c>
      <c r="R7" s="3">
        <f>'NTS 1-40'!$AF8*10^6*'AEO 36'!T20/'AEO 36'!$C20</f>
        <v>17776291615.070324</v>
      </c>
      <c r="S7" s="3">
        <f>'NTS 1-40'!$AF8*10^6*'AEO 36'!U20/'AEO 36'!$C20</f>
        <v>17658857512.534485</v>
      </c>
      <c r="T7" s="3">
        <f>'NTS 1-40'!$AF8*10^6*'AEO 36'!V20/'AEO 36'!$C20</f>
        <v>17576130285.854698</v>
      </c>
      <c r="U7" s="3">
        <f>'NTS 1-40'!$AF8*10^6*'AEO 36'!W20/'AEO 36'!$C20</f>
        <v>17529194488.845814</v>
      </c>
      <c r="V7" s="3">
        <f>'NTS 1-40'!$AF8*10^6*'AEO 36'!X20/'AEO 36'!$C20</f>
        <v>17512373520.689655</v>
      </c>
      <c r="W7" s="3">
        <f>'NTS 1-40'!$AF8*10^6*'AEO 36'!Y20/'AEO 36'!$C20</f>
        <v>17521504540.786221</v>
      </c>
      <c r="X7" s="3">
        <f>'NTS 1-40'!$AF8*10^6*'AEO 36'!Z20/'AEO 36'!$C20</f>
        <v>17552984292.152748</v>
      </c>
      <c r="Y7" s="3">
        <f>'NTS 1-40'!$AF8*10^6*'AEO 36'!AA20/'AEO 36'!$C20</f>
        <v>17605302475.913017</v>
      </c>
      <c r="Z7" s="3">
        <f>'NTS 1-40'!$AF8*10^6*'AEO 36'!AB20/'AEO 36'!$C20</f>
        <v>17679904779.22662</v>
      </c>
      <c r="AA7" s="3">
        <f>'NTS 1-40'!$AF8*10^6*'AEO 36'!AC20/'AEO 36'!$C20</f>
        <v>17776533909.007687</v>
      </c>
      <c r="AB7" s="3">
        <f t="shared" si="1"/>
        <v>17631436838.427803</v>
      </c>
      <c r="AC7" s="3">
        <f t="shared" si="0"/>
        <v>17633714855.958652</v>
      </c>
      <c r="AD7" s="3">
        <f t="shared" si="0"/>
        <v>17635992873.489502</v>
      </c>
      <c r="AE7" s="3">
        <f t="shared" si="0"/>
        <v>17638270891.020351</v>
      </c>
      <c r="AF7" s="3">
        <f t="shared" si="0"/>
        <v>17640548908.551201</v>
      </c>
      <c r="AG7" s="3">
        <f t="shared" si="0"/>
        <v>17642826926.08205</v>
      </c>
      <c r="AH7" s="3">
        <f t="shared" si="0"/>
        <v>17645104943.6129</v>
      </c>
      <c r="AI7" s="3">
        <f t="shared" si="0"/>
        <v>17647382961.143749</v>
      </c>
      <c r="AJ7" s="3">
        <f t="shared" si="0"/>
        <v>17649660978.674599</v>
      </c>
      <c r="AK7" s="3">
        <f t="shared" si="0"/>
        <v>17651938996.205448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7"/>
  <sheetViews>
    <sheetView workbookViewId="0">
      <pane xSplit="1" ySplit="1" topLeftCell="B2" activePane="bottomRight" state="frozen"/>
      <selection pane="topRight"/>
      <selection pane="bottomLeft"/>
      <selection pane="bottomRight"/>
    </sheetView>
  </sheetViews>
  <sheetFormatPr defaultRowHeight="15"/>
  <cols>
    <col min="1" max="1" width="40.140625" customWidth="1"/>
    <col min="2" max="37" width="9.5703125" bestFit="1" customWidth="1"/>
  </cols>
  <sheetData>
    <row r="1" spans="1:37">
      <c r="A1" s="1" t="s">
        <v>64</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c r="A2" s="1" t="s">
        <v>241</v>
      </c>
      <c r="B2" s="3">
        <f>'VFP-BCDT-passengers'!B2/'AEO 40'!D65*'AEO 39'!D80/1000</f>
        <v>312648467761.06512</v>
      </c>
      <c r="C2" s="3">
        <f>'VFP-BCDT-passengers'!C2/'AEO 40'!E65*'AEO 39'!E80/1000</f>
        <v>333583196675.52667</v>
      </c>
      <c r="D2" s="3">
        <f>'VFP-BCDT-passengers'!D2/'AEO 40'!F65*'AEO 39'!F80/1000</f>
        <v>344901449418.70599</v>
      </c>
      <c r="E2" s="3">
        <f>'VFP-BCDT-passengers'!E2/'AEO 40'!G65*'AEO 39'!G80/1000</f>
        <v>342781989631.92908</v>
      </c>
      <c r="F2" s="3">
        <f>'VFP-BCDT-passengers'!F2/'AEO 40'!H65*'AEO 39'!H80/1000</f>
        <v>337872343377.08423</v>
      </c>
      <c r="G2" s="3">
        <f>'VFP-BCDT-passengers'!G2/'AEO 40'!I65*'AEO 39'!I80/1000</f>
        <v>325426144124.17896</v>
      </c>
      <c r="H2" s="3">
        <f>'VFP-BCDT-passengers'!H2/'AEO 40'!J65*'AEO 39'!J80/1000</f>
        <v>322575057336.43719</v>
      </c>
      <c r="I2" s="3">
        <f>'VFP-BCDT-passengers'!I2/'AEO 40'!K65*'AEO 39'!K80/1000</f>
        <v>322198888566.91949</v>
      </c>
      <c r="J2" s="3">
        <f>'VFP-BCDT-passengers'!J2/'AEO 40'!L65*'AEO 39'!L80/1000</f>
        <v>326985633668.94104</v>
      </c>
      <c r="K2" s="3">
        <f>'VFP-BCDT-passengers'!K2/'AEO 40'!M65*'AEO 39'!M80/1000</f>
        <v>328304719353.55145</v>
      </c>
      <c r="L2" s="3">
        <f>'VFP-BCDT-passengers'!L2/'AEO 40'!N65*'AEO 39'!N80/1000</f>
        <v>331297989045.76251</v>
      </c>
      <c r="M2" s="3">
        <f>'VFP-BCDT-passengers'!M2/'AEO 40'!O65*'AEO 39'!O80/1000</f>
        <v>332337079382.67883</v>
      </c>
      <c r="N2" s="3">
        <f>'VFP-BCDT-passengers'!N2/'AEO 40'!P65*'AEO 39'!P80/1000</f>
        <v>335162729358.61481</v>
      </c>
      <c r="O2" s="3">
        <f>'VFP-BCDT-passengers'!O2/'AEO 40'!Q65*'AEO 39'!Q80/1000</f>
        <v>338153922459.59839</v>
      </c>
      <c r="P2" s="3">
        <f>'VFP-BCDT-passengers'!P2/'AEO 40'!R65*'AEO 39'!R80/1000</f>
        <v>338260515141.03888</v>
      </c>
      <c r="Q2" s="3">
        <f>'VFP-BCDT-passengers'!Q2/'AEO 40'!S65*'AEO 39'!S80/1000</f>
        <v>340213933992.7525</v>
      </c>
      <c r="R2" s="3">
        <f>'VFP-BCDT-passengers'!R2/'AEO 40'!T65*'AEO 39'!T80/1000</f>
        <v>342029597046.51709</v>
      </c>
      <c r="S2" s="3">
        <f>'VFP-BCDT-passengers'!S2/'AEO 40'!U65*'AEO 39'!U80/1000</f>
        <v>343061122227.90448</v>
      </c>
      <c r="T2" s="3">
        <f>'VFP-BCDT-passengers'!T2/'AEO 40'!V65*'AEO 39'!V80/1000</f>
        <v>344684417876.7204</v>
      </c>
      <c r="U2" s="3">
        <f>'VFP-BCDT-passengers'!U2/'AEO 40'!W65*'AEO 39'!W80/1000</f>
        <v>349033706694.00732</v>
      </c>
      <c r="V2" s="3">
        <f>'VFP-BCDT-passengers'!V2/'AEO 40'!X65*'AEO 39'!X80/1000</f>
        <v>351968234074.17279</v>
      </c>
      <c r="W2" s="3">
        <f>'VFP-BCDT-passengers'!W2/'AEO 40'!Y65*'AEO 39'!Y80/1000</f>
        <v>355084728851.44153</v>
      </c>
      <c r="X2" s="3">
        <f>'VFP-BCDT-passengers'!X2/'AEO 40'!Z65*'AEO 39'!Z80/1000</f>
        <v>357793052590.84644</v>
      </c>
      <c r="Y2" s="3">
        <f>'VFP-BCDT-passengers'!Y2/'AEO 40'!AA65*'AEO 39'!AA80/1000</f>
        <v>363258388402.18372</v>
      </c>
      <c r="Z2" s="3">
        <f>'VFP-BCDT-passengers'!Z2/'AEO 40'!AB65*'AEO 39'!AB80/1000</f>
        <v>364535564237.33282</v>
      </c>
      <c r="AA2" s="3">
        <f>'VFP-BCDT-passengers'!AA2/'AEO 40'!AC65*'AEO 39'!AC80/1000</f>
        <v>368220045406.69086</v>
      </c>
      <c r="AB2" s="3">
        <f>TREND($R2:$AA2,$R$1:$AA$1,AB$1)</f>
        <v>370910202887.53711</v>
      </c>
      <c r="AC2" s="3">
        <f t="shared" ref="AC2:AK7" si="0">TREND($R2:$AA2,$R$1:$AA$1,AC$1)</f>
        <v>373990806005.12891</v>
      </c>
      <c r="AD2" s="3">
        <f t="shared" si="0"/>
        <v>377071409122.7207</v>
      </c>
      <c r="AE2" s="3">
        <f t="shared" si="0"/>
        <v>380152012240.31348</v>
      </c>
      <c r="AF2" s="3">
        <f t="shared" si="0"/>
        <v>383232615357.90527</v>
      </c>
      <c r="AG2" s="3">
        <f t="shared" si="0"/>
        <v>386313218475.49707</v>
      </c>
      <c r="AH2" s="3">
        <f t="shared" si="0"/>
        <v>389393821593.08887</v>
      </c>
      <c r="AI2" s="3">
        <f t="shared" si="0"/>
        <v>392474424710.68066</v>
      </c>
      <c r="AJ2" s="3">
        <f t="shared" si="0"/>
        <v>395555027828.27246</v>
      </c>
      <c r="AK2" s="3">
        <f t="shared" si="0"/>
        <v>398635630945.86426</v>
      </c>
    </row>
    <row r="3" spans="1:37">
      <c r="A3" s="1" t="s">
        <v>242</v>
      </c>
      <c r="B3" s="3">
        <f>'VFP-BCDT-passengers'!B3/'AEO 50'!D104*'AEO 50'!D148/1000</f>
        <v>20076599572.530048</v>
      </c>
      <c r="C3" s="3">
        <f>'VFP-BCDT-passengers'!C3/'AEO 50'!E104*'AEO 50'!E148/1000</f>
        <v>21700496992.47691</v>
      </c>
      <c r="D3" s="3">
        <f>'VFP-BCDT-passengers'!D3/'AEO 50'!F104*'AEO 50'!F148/1000</f>
        <v>22306659977.410381</v>
      </c>
      <c r="E3" s="3">
        <f>'VFP-BCDT-passengers'!E3/'AEO 50'!G104*'AEO 50'!G148/1000</f>
        <v>20632864292.459698</v>
      </c>
      <c r="F3" s="3">
        <f>'VFP-BCDT-passengers'!F3/'AEO 50'!H104*'AEO 50'!H148/1000</f>
        <v>18974298012.882019</v>
      </c>
      <c r="G3" s="3">
        <f>'VFP-BCDT-passengers'!G3/'AEO 50'!I104*'AEO 50'!I148/1000</f>
        <v>17829419577.735657</v>
      </c>
      <c r="H3" s="3">
        <f>'VFP-BCDT-passengers'!H3/'AEO 50'!J104*'AEO 50'!J148/1000</f>
        <v>16987342214.163618</v>
      </c>
      <c r="I3" s="3">
        <f>'VFP-BCDT-passengers'!I3/'AEO 50'!K104*'AEO 50'!K148/1000</f>
        <v>16366472814.021862</v>
      </c>
      <c r="J3" s="3">
        <f>'VFP-BCDT-passengers'!J3/'AEO 50'!L104*'AEO 50'!L148/1000</f>
        <v>16104634766.426796</v>
      </c>
      <c r="K3" s="3">
        <f>'VFP-BCDT-passengers'!K3/'AEO 50'!M104*'AEO 50'!M148/1000</f>
        <v>16024911829.45178</v>
      </c>
      <c r="L3" s="3">
        <f>'VFP-BCDT-passengers'!L3/'AEO 50'!N104*'AEO 50'!N148/1000</f>
        <v>15895154348.193371</v>
      </c>
      <c r="M3" s="3">
        <f>'VFP-BCDT-passengers'!M3/'AEO 50'!O104*'AEO 50'!O148/1000</f>
        <v>15626319313.408743</v>
      </c>
      <c r="N3" s="3">
        <f>'VFP-BCDT-passengers'!N3/'AEO 50'!P104*'AEO 50'!P148/1000</f>
        <v>15469359824.407747</v>
      </c>
      <c r="O3" s="3">
        <f>'VFP-BCDT-passengers'!O3/'AEO 50'!Q104*'AEO 50'!Q148/1000</f>
        <v>15404205311.905188</v>
      </c>
      <c r="P3" s="3">
        <f>'VFP-BCDT-passengers'!P3/'AEO 50'!R104*'AEO 50'!R148/1000</f>
        <v>15281184303.428879</v>
      </c>
      <c r="Q3" s="3">
        <f>'VFP-BCDT-passengers'!Q3/'AEO 50'!S104*'AEO 50'!S148/1000</f>
        <v>15201980481.404602</v>
      </c>
      <c r="R3" s="3">
        <f>'VFP-BCDT-passengers'!R3/'AEO 50'!T104*'AEO 50'!T148/1000</f>
        <v>15166426453.714384</v>
      </c>
      <c r="S3" s="3">
        <f>'VFP-BCDT-passengers'!S3/'AEO 50'!U104*'AEO 50'!U148/1000</f>
        <v>15089968310.148067</v>
      </c>
      <c r="T3" s="3">
        <f>'VFP-BCDT-passengers'!T3/'AEO 50'!V104*'AEO 50'!V148/1000</f>
        <v>15103769730.288877</v>
      </c>
      <c r="U3" s="3">
        <f>'VFP-BCDT-passengers'!U3/'AEO 50'!W104*'AEO 50'!W148/1000</f>
        <v>15269182762.624081</v>
      </c>
      <c r="V3" s="3">
        <f>'VFP-BCDT-passengers'!V3/'AEO 50'!X104*'AEO 50'!X148/1000</f>
        <v>15404260887.203304</v>
      </c>
      <c r="W3" s="3">
        <f>'VFP-BCDT-passengers'!W3/'AEO 50'!Y104*'AEO 50'!Y148/1000</f>
        <v>15484304406.554792</v>
      </c>
      <c r="X3" s="3">
        <f>'VFP-BCDT-passengers'!X3/'AEO 50'!Z104*'AEO 50'!Z148/1000</f>
        <v>15551739478.16909</v>
      </c>
      <c r="Y3" s="3">
        <f>'VFP-BCDT-passengers'!Y3/'AEO 50'!AA104*'AEO 50'!AA148/1000</f>
        <v>15674754313.985464</v>
      </c>
      <c r="Z3" s="3">
        <f>'VFP-BCDT-passengers'!Z3/'AEO 50'!AB104*'AEO 50'!AB148/1000</f>
        <v>15703379076.890926</v>
      </c>
      <c r="AA3" s="3">
        <f>'VFP-BCDT-passengers'!AA3/'AEO 50'!AC104*'AEO 50'!AC148/1000</f>
        <v>15775907716.503847</v>
      </c>
      <c r="AB3" s="3">
        <f t="shared" ref="AB3:AB7" si="1">TREND($R3:$AA3,$R$1:$AA$1,AB$1)</f>
        <v>15874430757.500763</v>
      </c>
      <c r="AC3" s="3">
        <f t="shared" si="0"/>
        <v>15956623747.299408</v>
      </c>
      <c r="AD3" s="3">
        <f t="shared" si="0"/>
        <v>16038816737.098053</v>
      </c>
      <c r="AE3" s="3">
        <f t="shared" si="0"/>
        <v>16121009726.896667</v>
      </c>
      <c r="AF3" s="3">
        <f t="shared" si="0"/>
        <v>16203202716.695312</v>
      </c>
      <c r="AG3" s="3">
        <f t="shared" si="0"/>
        <v>16285395706.493958</v>
      </c>
      <c r="AH3" s="3">
        <f t="shared" si="0"/>
        <v>16367588696.292572</v>
      </c>
      <c r="AI3" s="3">
        <f t="shared" si="0"/>
        <v>16449781686.091217</v>
      </c>
      <c r="AJ3" s="3">
        <f t="shared" si="0"/>
        <v>16531974675.889862</v>
      </c>
      <c r="AK3" s="3">
        <f t="shared" si="0"/>
        <v>16614167665.688477</v>
      </c>
    </row>
    <row r="4" spans="1:37">
      <c r="A4" s="1" t="s">
        <v>243</v>
      </c>
      <c r="B4" s="3">
        <f>'VFP-BCDT-passengers'!B4/'AEO 49'!D72*'AEO 48'!D124</f>
        <v>30726825800.053665</v>
      </c>
      <c r="C4" s="3">
        <f>'VFP-BCDT-passengers'!C4/'AEO 49'!E72*'AEO 48'!E124</f>
        <v>31550991735.514694</v>
      </c>
      <c r="D4" s="3">
        <f>'VFP-BCDT-passengers'!D4/'AEO 49'!F72*'AEO 48'!F124</f>
        <v>32597597434.281979</v>
      </c>
      <c r="E4" s="3">
        <f>'VFP-BCDT-passengers'!E4/'AEO 49'!G72*'AEO 48'!G124</f>
        <v>33674938852.274433</v>
      </c>
      <c r="F4" s="3">
        <f>'VFP-BCDT-passengers'!F4/'AEO 49'!H72*'AEO 48'!H124</f>
        <v>34953884879.576851</v>
      </c>
      <c r="G4" s="3">
        <f>'VFP-BCDT-passengers'!G4/'AEO 49'!I72*'AEO 48'!I124</f>
        <v>36110547719.381546</v>
      </c>
      <c r="H4" s="3">
        <f>'VFP-BCDT-passengers'!H4/'AEO 49'!J72*'AEO 48'!J124</f>
        <v>36515936396.88636</v>
      </c>
      <c r="I4" s="3">
        <f>'VFP-BCDT-passengers'!I4/'AEO 49'!K72*'AEO 48'!K124</f>
        <v>37110462630.343559</v>
      </c>
      <c r="J4" s="3">
        <f>'VFP-BCDT-passengers'!J4/'AEO 49'!L72*'AEO 48'!L124</f>
        <v>37834862215.855667</v>
      </c>
      <c r="K4" s="3">
        <f>'VFP-BCDT-passengers'!K4/'AEO 49'!M72*'AEO 48'!M124</f>
        <v>38767615880.547783</v>
      </c>
      <c r="L4" s="3">
        <f>'VFP-BCDT-passengers'!L4/'AEO 49'!N72*'AEO 48'!N124</f>
        <v>39383946320.556969</v>
      </c>
      <c r="M4" s="3">
        <f>'VFP-BCDT-passengers'!M4/'AEO 49'!O72*'AEO 48'!O124</f>
        <v>40006217788.859802</v>
      </c>
      <c r="N4" s="3">
        <f>'VFP-BCDT-passengers'!N4/'AEO 49'!P72*'AEO 48'!P124</f>
        <v>40590125318.521164</v>
      </c>
      <c r="O4" s="3">
        <f>'VFP-BCDT-passengers'!O4/'AEO 49'!Q72*'AEO 48'!Q124</f>
        <v>41159893798.881668</v>
      </c>
      <c r="P4" s="3">
        <f>'VFP-BCDT-passengers'!P4/'AEO 49'!R72*'AEO 48'!R124</f>
        <v>41763715825.160606</v>
      </c>
      <c r="Q4" s="3">
        <f>'VFP-BCDT-passengers'!Q4/'AEO 49'!S72*'AEO 48'!S124</f>
        <v>42314632750.615921</v>
      </c>
      <c r="R4" s="3">
        <f>'VFP-BCDT-passengers'!R4/'AEO 49'!T72*'AEO 48'!T124</f>
        <v>42821114558.49234</v>
      </c>
      <c r="S4" s="3">
        <f>'VFP-BCDT-passengers'!S4/'AEO 49'!U72*'AEO 48'!U124</f>
        <v>43381546922.646286</v>
      </c>
      <c r="T4" s="3">
        <f>'VFP-BCDT-passengers'!T4/'AEO 49'!V72*'AEO 48'!V124</f>
        <v>43951422962.833214</v>
      </c>
      <c r="U4" s="3">
        <f>'VFP-BCDT-passengers'!U4/'AEO 49'!W72*'AEO 48'!W124</f>
        <v>44612747218.851166</v>
      </c>
      <c r="V4" s="3">
        <f>'VFP-BCDT-passengers'!V4/'AEO 49'!X72*'AEO 48'!X124</f>
        <v>45317549940.683006</v>
      </c>
      <c r="W4" s="3">
        <f>'VFP-BCDT-passengers'!W4/'AEO 49'!Y72*'AEO 48'!Y124</f>
        <v>45994531164.974998</v>
      </c>
      <c r="X4" s="3">
        <f>'VFP-BCDT-passengers'!X4/'AEO 49'!Z72*'AEO 48'!Z124</f>
        <v>46693982853.07798</v>
      </c>
      <c r="Y4" s="3">
        <f>'VFP-BCDT-passengers'!Y4/'AEO 49'!AA72*'AEO 48'!AA124</f>
        <v>47376734986.616287</v>
      </c>
      <c r="Z4" s="3">
        <f>'VFP-BCDT-passengers'!Z4/'AEO 49'!AB72*'AEO 48'!AB124</f>
        <v>48075185876.267471</v>
      </c>
      <c r="AA4" s="3">
        <f>'VFP-BCDT-passengers'!AA4/'AEO 49'!AC72*'AEO 48'!AC124</f>
        <v>51930353009.179047</v>
      </c>
      <c r="AB4" s="3">
        <f t="shared" si="1"/>
        <v>50645045848.609619</v>
      </c>
      <c r="AC4" s="3">
        <f t="shared" si="0"/>
        <v>51486778375.745361</v>
      </c>
      <c r="AD4" s="3">
        <f t="shared" si="0"/>
        <v>52328510902.881348</v>
      </c>
      <c r="AE4" s="3">
        <f t="shared" si="0"/>
        <v>53170243430.01709</v>
      </c>
      <c r="AF4" s="3">
        <f t="shared" si="0"/>
        <v>54011975957.153076</v>
      </c>
      <c r="AG4" s="3">
        <f t="shared" si="0"/>
        <v>54853708484.288818</v>
      </c>
      <c r="AH4" s="3">
        <f t="shared" si="0"/>
        <v>55695441011.424805</v>
      </c>
      <c r="AI4" s="3">
        <f t="shared" si="0"/>
        <v>56537173538.560547</v>
      </c>
      <c r="AJ4" s="3">
        <f t="shared" si="0"/>
        <v>57378906065.696289</v>
      </c>
      <c r="AK4" s="3">
        <f t="shared" si="0"/>
        <v>58220638592.832275</v>
      </c>
    </row>
    <row r="5" spans="1:37">
      <c r="A5" s="1" t="s">
        <v>405</v>
      </c>
      <c r="B5" s="37">
        <v>0</v>
      </c>
      <c r="C5" s="37">
        <v>0</v>
      </c>
      <c r="D5" s="37">
        <v>0</v>
      </c>
      <c r="E5" s="37">
        <v>0</v>
      </c>
      <c r="F5" s="37">
        <v>0</v>
      </c>
      <c r="G5" s="37">
        <v>0</v>
      </c>
      <c r="H5" s="37">
        <v>0</v>
      </c>
      <c r="I5" s="37">
        <v>0</v>
      </c>
      <c r="J5" s="37">
        <v>0</v>
      </c>
      <c r="K5" s="37">
        <v>0</v>
      </c>
      <c r="L5" s="37">
        <v>0</v>
      </c>
      <c r="M5" s="37">
        <v>0</v>
      </c>
      <c r="N5" s="37">
        <v>0</v>
      </c>
      <c r="O5" s="37">
        <v>0</v>
      </c>
      <c r="P5" s="37">
        <v>0</v>
      </c>
      <c r="Q5" s="37">
        <v>0</v>
      </c>
      <c r="R5" s="37">
        <v>0</v>
      </c>
      <c r="S5" s="37">
        <v>0</v>
      </c>
      <c r="T5" s="37">
        <v>0</v>
      </c>
      <c r="U5" s="37">
        <v>0</v>
      </c>
      <c r="V5" s="37">
        <v>0</v>
      </c>
      <c r="W5" s="37">
        <v>0</v>
      </c>
      <c r="X5" s="37">
        <v>0</v>
      </c>
      <c r="Y5" s="37">
        <v>0</v>
      </c>
      <c r="Z5" s="37">
        <v>0</v>
      </c>
      <c r="AA5" s="37">
        <v>0</v>
      </c>
      <c r="AB5">
        <f t="shared" si="1"/>
        <v>0</v>
      </c>
      <c r="AC5">
        <f t="shared" si="0"/>
        <v>0</v>
      </c>
      <c r="AD5">
        <f t="shared" si="0"/>
        <v>0</v>
      </c>
      <c r="AE5">
        <f t="shared" si="0"/>
        <v>0</v>
      </c>
      <c r="AF5">
        <f t="shared" si="0"/>
        <v>0</v>
      </c>
      <c r="AG5">
        <f t="shared" si="0"/>
        <v>0</v>
      </c>
      <c r="AH5">
        <f t="shared" si="0"/>
        <v>0</v>
      </c>
      <c r="AI5">
        <f t="shared" si="0"/>
        <v>0</v>
      </c>
      <c r="AJ5">
        <f t="shared" si="0"/>
        <v>0</v>
      </c>
      <c r="AK5">
        <f t="shared" si="0"/>
        <v>0</v>
      </c>
    </row>
    <row r="6" spans="1:37">
      <c r="A6" s="38" t="s">
        <v>406</v>
      </c>
      <c r="B6" s="37">
        <v>0</v>
      </c>
      <c r="C6" s="37">
        <v>0</v>
      </c>
      <c r="D6" s="37">
        <v>0</v>
      </c>
      <c r="E6" s="37">
        <v>0</v>
      </c>
      <c r="F6" s="37">
        <v>0</v>
      </c>
      <c r="G6" s="37">
        <v>0</v>
      </c>
      <c r="H6" s="37">
        <v>0</v>
      </c>
      <c r="I6" s="37">
        <v>0</v>
      </c>
      <c r="J6" s="37">
        <v>0</v>
      </c>
      <c r="K6" s="37">
        <v>0</v>
      </c>
      <c r="L6" s="37">
        <v>0</v>
      </c>
      <c r="M6" s="37">
        <v>0</v>
      </c>
      <c r="N6" s="37">
        <v>0</v>
      </c>
      <c r="O6" s="37">
        <v>0</v>
      </c>
      <c r="P6" s="37">
        <v>0</v>
      </c>
      <c r="Q6" s="37">
        <v>0</v>
      </c>
      <c r="R6" s="37">
        <v>0</v>
      </c>
      <c r="S6" s="37">
        <v>0</v>
      </c>
      <c r="T6" s="37">
        <v>0</v>
      </c>
      <c r="U6" s="37">
        <v>0</v>
      </c>
      <c r="V6" s="37">
        <v>0</v>
      </c>
      <c r="W6" s="37">
        <v>0</v>
      </c>
      <c r="X6" s="37">
        <v>0</v>
      </c>
      <c r="Y6" s="37">
        <v>0</v>
      </c>
      <c r="Z6" s="37">
        <v>0</v>
      </c>
      <c r="AA6" s="37">
        <v>0</v>
      </c>
      <c r="AB6">
        <f t="shared" si="1"/>
        <v>0</v>
      </c>
      <c r="AC6">
        <f t="shared" si="0"/>
        <v>0</v>
      </c>
      <c r="AD6">
        <f t="shared" si="0"/>
        <v>0</v>
      </c>
      <c r="AE6">
        <f t="shared" si="0"/>
        <v>0</v>
      </c>
      <c r="AF6">
        <f t="shared" si="0"/>
        <v>0</v>
      </c>
      <c r="AG6">
        <f t="shared" si="0"/>
        <v>0</v>
      </c>
      <c r="AH6">
        <f t="shared" si="0"/>
        <v>0</v>
      </c>
      <c r="AI6">
        <f t="shared" si="0"/>
        <v>0</v>
      </c>
      <c r="AJ6">
        <f t="shared" si="0"/>
        <v>0</v>
      </c>
      <c r="AK6">
        <f t="shared" si="0"/>
        <v>0</v>
      </c>
    </row>
    <row r="7" spans="1:37">
      <c r="A7" s="38" t="s">
        <v>427</v>
      </c>
      <c r="B7" s="37">
        <v>0</v>
      </c>
      <c r="C7" s="37">
        <v>0</v>
      </c>
      <c r="D7" s="37">
        <v>0</v>
      </c>
      <c r="E7" s="37">
        <v>0</v>
      </c>
      <c r="F7" s="37">
        <v>0</v>
      </c>
      <c r="G7" s="37">
        <v>0</v>
      </c>
      <c r="H7" s="37">
        <v>0</v>
      </c>
      <c r="I7" s="37">
        <v>0</v>
      </c>
      <c r="J7" s="37">
        <v>0</v>
      </c>
      <c r="K7" s="37">
        <v>0</v>
      </c>
      <c r="L7" s="37">
        <v>0</v>
      </c>
      <c r="M7" s="37">
        <v>0</v>
      </c>
      <c r="N7" s="37">
        <v>0</v>
      </c>
      <c r="O7" s="37">
        <v>0</v>
      </c>
      <c r="P7" s="37">
        <v>0</v>
      </c>
      <c r="Q7" s="37">
        <v>0</v>
      </c>
      <c r="R7" s="37">
        <v>0</v>
      </c>
      <c r="S7" s="37">
        <v>0</v>
      </c>
      <c r="T7" s="37">
        <v>0</v>
      </c>
      <c r="U7" s="37">
        <v>0</v>
      </c>
      <c r="V7" s="37">
        <v>0</v>
      </c>
      <c r="W7" s="37">
        <v>0</v>
      </c>
      <c r="X7" s="37">
        <v>0</v>
      </c>
      <c r="Y7" s="37">
        <v>0</v>
      </c>
      <c r="Z7" s="37">
        <v>0</v>
      </c>
      <c r="AA7" s="37">
        <v>0</v>
      </c>
      <c r="AB7">
        <f t="shared" si="1"/>
        <v>0</v>
      </c>
      <c r="AC7">
        <f t="shared" si="0"/>
        <v>0</v>
      </c>
      <c r="AD7">
        <f t="shared" si="0"/>
        <v>0</v>
      </c>
      <c r="AE7">
        <f t="shared" si="0"/>
        <v>0</v>
      </c>
      <c r="AF7">
        <f t="shared" si="0"/>
        <v>0</v>
      </c>
      <c r="AG7">
        <f t="shared" si="0"/>
        <v>0</v>
      </c>
      <c r="AH7">
        <f t="shared" si="0"/>
        <v>0</v>
      </c>
      <c r="AI7">
        <f t="shared" si="0"/>
        <v>0</v>
      </c>
      <c r="AJ7">
        <f t="shared" si="0"/>
        <v>0</v>
      </c>
      <c r="AK7">
        <f t="shared" si="0"/>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7"/>
  <sheetViews>
    <sheetView workbookViewId="0">
      <pane xSplit="1" ySplit="1" topLeftCell="B2" activePane="bottomRight" state="frozen"/>
      <selection pane="topRight"/>
      <selection pane="bottomLeft"/>
      <selection pane="bottomRight"/>
    </sheetView>
  </sheetViews>
  <sheetFormatPr defaultRowHeight="15"/>
  <cols>
    <col min="1" max="1" width="40.140625" customWidth="1"/>
    <col min="2" max="27" width="9.5703125" bestFit="1" customWidth="1"/>
  </cols>
  <sheetData>
    <row r="1" spans="1:37">
      <c r="A1" s="1" t="s">
        <v>64</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c r="A2" s="1" t="s">
        <v>397</v>
      </c>
      <c r="B2" s="3">
        <f>'VFP-BCDT-passengers'!B2/('AEO 7'!D53*10^15)*('AEO 7'!D38/'AEO 7'!D41)</f>
        <v>3.333454532783192E-4</v>
      </c>
      <c r="C2" s="3">
        <f>'VFP-BCDT-passengers'!C2/('AEO 7'!E53*10^15)*('AEO 7'!E38/'AEO 7'!E41)</f>
        <v>3.4777081872608786E-4</v>
      </c>
      <c r="D2" s="3">
        <f>'VFP-BCDT-passengers'!D2/('AEO 7'!F53*10^15)*('AEO 7'!F38/'AEO 7'!F41)</f>
        <v>3.6023970306474709E-4</v>
      </c>
      <c r="E2" s="3">
        <f>'VFP-BCDT-passengers'!E2/('AEO 7'!G53*10^15)*('AEO 7'!G38/'AEO 7'!G41)</f>
        <v>3.6957021475729328E-4</v>
      </c>
      <c r="F2" s="3">
        <f>'VFP-BCDT-passengers'!F2/('AEO 7'!H53*10^15)*('AEO 7'!H38/'AEO 7'!H41)</f>
        <v>3.8267856557627539E-4</v>
      </c>
      <c r="G2" s="3">
        <f>'VFP-BCDT-passengers'!G2/('AEO 7'!I53*10^15)*('AEO 7'!I38/'AEO 7'!I41)</f>
        <v>3.9856304528701388E-4</v>
      </c>
      <c r="H2" s="3">
        <f>'VFP-BCDT-passengers'!H2/('AEO 7'!J53*10^15)*('AEO 7'!J38/'AEO 7'!J41)</f>
        <v>4.1942529721693809E-4</v>
      </c>
      <c r="I2" s="3">
        <f>'VFP-BCDT-passengers'!I2/('AEO 7'!K53*10^15)*('AEO 7'!K38/'AEO 7'!K41)</f>
        <v>4.398469559970011E-4</v>
      </c>
      <c r="J2" s="3">
        <f>'VFP-BCDT-passengers'!J2/('AEO 7'!L53*10^15)*('AEO 7'!L38/'AEO 7'!L41)</f>
        <v>4.6147692812321451E-4</v>
      </c>
      <c r="K2" s="3">
        <f>'VFP-BCDT-passengers'!K2/('AEO 7'!M53*10^15)*('AEO 7'!M38/'AEO 7'!M41)</f>
        <v>4.7995481196791922E-4</v>
      </c>
      <c r="L2" s="3">
        <f>'VFP-BCDT-passengers'!L2/('AEO 7'!N53*10^15)*('AEO 7'!N38/'AEO 7'!N41)</f>
        <v>5.0301696439749384E-4</v>
      </c>
      <c r="M2" s="3">
        <f>'VFP-BCDT-passengers'!M2/('AEO 7'!O53*10^15)*('AEO 7'!O38/'AEO 7'!O41)</f>
        <v>5.052911113950407E-4</v>
      </c>
      <c r="N2" s="3">
        <f>'VFP-BCDT-passengers'!N2/('AEO 7'!P53*10^15)*('AEO 7'!P38/'AEO 7'!P41)</f>
        <v>5.0778838518372119E-4</v>
      </c>
      <c r="O2" s="3">
        <f>'VFP-BCDT-passengers'!O2/('AEO 7'!Q53*10^15)*('AEO 7'!Q38/'AEO 7'!Q41)</f>
        <v>5.0855286627250426E-4</v>
      </c>
      <c r="P2" s="3">
        <f>'VFP-BCDT-passengers'!P2/('AEO 7'!R53*10^15)*('AEO 7'!R38/'AEO 7'!R41)</f>
        <v>5.0952508588163106E-4</v>
      </c>
      <c r="Q2" s="3">
        <f>'VFP-BCDT-passengers'!Q2/('AEO 7'!S53*10^15)*('AEO 7'!S38/'AEO 7'!S41)</f>
        <v>5.1028816070933084E-4</v>
      </c>
      <c r="R2" s="3">
        <f>'VFP-BCDT-passengers'!R2/('AEO 7'!T53*10^15)*('AEO 7'!T38/'AEO 7'!T41)</f>
        <v>5.1129568665476759E-4</v>
      </c>
      <c r="S2" s="3">
        <f>'VFP-BCDT-passengers'!S2/('AEO 7'!U53*10^15)*('AEO 7'!U38/'AEO 7'!U41)</f>
        <v>5.1225003267036718E-4</v>
      </c>
      <c r="T2" s="3">
        <f>'VFP-BCDT-passengers'!T2/('AEO 7'!V53*10^15)*('AEO 7'!V38/'AEO 7'!V41)</f>
        <v>5.1305488807719239E-4</v>
      </c>
      <c r="U2" s="3">
        <f>'VFP-BCDT-passengers'!U2/('AEO 7'!W53*10^15)*('AEO 7'!W38/'AEO 7'!W41)</f>
        <v>5.1372978205862509E-4</v>
      </c>
      <c r="V2" s="3">
        <f>'VFP-BCDT-passengers'!V2/('AEO 7'!X53*10^15)*('AEO 7'!X38/'AEO 7'!X41)</f>
        <v>5.1381827629151775E-4</v>
      </c>
      <c r="W2" s="3">
        <f>'VFP-BCDT-passengers'!W2/('AEO 7'!Y53*10^15)*('AEO 7'!Y38/'AEO 7'!Y41)</f>
        <v>5.1425188970101844E-4</v>
      </c>
      <c r="X2" s="3">
        <f>'VFP-BCDT-passengers'!X2/('AEO 7'!Z53*10^15)*('AEO 7'!Z38/'AEO 7'!Z41)</f>
        <v>5.14437144322334E-4</v>
      </c>
      <c r="Y2" s="3">
        <f>'VFP-BCDT-passengers'!Y2/('AEO 7'!AA53*10^15)*('AEO 7'!AA38/'AEO 7'!AA41)</f>
        <v>5.147844852502328E-4</v>
      </c>
      <c r="Z2" s="3">
        <f>'VFP-BCDT-passengers'!Z2/('AEO 7'!AB53*10^15)*('AEO 7'!AB38/'AEO 7'!AB41)</f>
        <v>5.1520783676076089E-4</v>
      </c>
      <c r="AA2" s="3">
        <f>'VFP-BCDT-passengers'!AA2/('AEO 7'!AC53*10^15)*('AEO 7'!AC38/'AEO 7'!AC41)</f>
        <v>5.1571510682465159E-4</v>
      </c>
      <c r="AB2" s="3">
        <f>TREND($R2:$AA2,$R$1:$AA$1,AB$1)</f>
        <v>5.1624394940206488E-4</v>
      </c>
      <c r="AC2" s="3">
        <f t="shared" ref="AC2:AK6" si="0">TREND($R2:$AA2,$R$1:$AA$1,AC$1)</f>
        <v>5.1667839240950454E-4</v>
      </c>
      <c r="AD2" s="3">
        <f t="shared" si="0"/>
        <v>5.1711283541694408E-4</v>
      </c>
      <c r="AE2" s="3">
        <f t="shared" si="0"/>
        <v>5.1754727842438374E-4</v>
      </c>
      <c r="AF2" s="3">
        <f t="shared" si="0"/>
        <v>5.1798172143182339E-4</v>
      </c>
      <c r="AG2" s="3">
        <f t="shared" si="0"/>
        <v>5.1841616443926305E-4</v>
      </c>
      <c r="AH2" s="3">
        <f t="shared" si="0"/>
        <v>5.188506074467027E-4</v>
      </c>
      <c r="AI2" s="3">
        <f t="shared" si="0"/>
        <v>5.1928505045414236E-4</v>
      </c>
      <c r="AJ2" s="3">
        <f t="shared" si="0"/>
        <v>5.1971949346158201E-4</v>
      </c>
      <c r="AK2" s="3">
        <f t="shared" si="0"/>
        <v>5.2015393646902166E-4</v>
      </c>
    </row>
    <row r="3" spans="1:37">
      <c r="A3" s="1" t="s">
        <v>396</v>
      </c>
      <c r="B3" s="3">
        <f>'VFP-BCDT-passengers'!B3/('AEO 7'!D55*10^15)*('AEO 50'!D127/'AEO 50'!D83)</f>
        <v>1.3292856060208667E-3</v>
      </c>
      <c r="C3" s="3">
        <f>'VFP-BCDT-passengers'!C3/('AEO 7'!E55*10^15)*('AEO 50'!E127/'AEO 50'!E83)</f>
        <v>1.3312411589085291E-3</v>
      </c>
      <c r="D3" s="3">
        <f>'VFP-BCDT-passengers'!D3/('AEO 7'!F55*10^15)*('AEO 50'!F127/'AEO 50'!F83)</f>
        <v>1.3302905058393026E-3</v>
      </c>
      <c r="E3" s="3">
        <f>'VFP-BCDT-passengers'!E3/('AEO 7'!G55*10^15)*('AEO 50'!G127/'AEO 50'!G83)</f>
        <v>1.3340129330960374E-3</v>
      </c>
      <c r="F3" s="3">
        <f>'VFP-BCDT-passengers'!F3/('AEO 7'!H55*10^15)*('AEO 50'!H127/'AEO 50'!H83)</f>
        <v>1.3221836719074975E-3</v>
      </c>
      <c r="G3" s="3">
        <f>'VFP-BCDT-passengers'!G3/('AEO 7'!I55*10^15)*('AEO 50'!I127/'AEO 50'!I83)</f>
        <v>1.3069803499831448E-3</v>
      </c>
      <c r="H3" s="3">
        <f>'VFP-BCDT-passengers'!H3/('AEO 7'!J55*10^15)*('AEO 50'!J127/'AEO 50'!J83)</f>
        <v>1.2916733375460383E-3</v>
      </c>
      <c r="I3" s="3">
        <f>'VFP-BCDT-passengers'!I3/('AEO 7'!K55*10^15)*('AEO 50'!K127/'AEO 50'!K83)</f>
        <v>1.2727147023363474E-3</v>
      </c>
      <c r="J3" s="3">
        <f>'VFP-BCDT-passengers'!J3/('AEO 7'!L55*10^15)*('AEO 50'!L127/'AEO 50'!L83)</f>
        <v>1.2571508325170662E-3</v>
      </c>
      <c r="K3" s="3">
        <f>'VFP-BCDT-passengers'!K3/('AEO 7'!M55*10^15)*('AEO 50'!M127/'AEO 50'!M83)</f>
        <v>1.2354699376298085E-3</v>
      </c>
      <c r="L3" s="3">
        <f>'VFP-BCDT-passengers'!L3/('AEO 7'!N55*10^15)*('AEO 50'!N127/'AEO 50'!N83)</f>
        <v>1.2228934669956443E-3</v>
      </c>
      <c r="M3" s="3">
        <f>'VFP-BCDT-passengers'!M3/('AEO 7'!O55*10^15)*('AEO 50'!O127/'AEO 50'!O83)</f>
        <v>1.209685040751367E-3</v>
      </c>
      <c r="N3" s="3">
        <f>'VFP-BCDT-passengers'!N3/('AEO 7'!P55*10^15)*('AEO 50'!P127/'AEO 50'!P83)</f>
        <v>1.1991428741769442E-3</v>
      </c>
      <c r="O3" s="3">
        <f>'VFP-BCDT-passengers'!O3/('AEO 7'!Q55*10^15)*('AEO 50'!Q127/'AEO 50'!Q83)</f>
        <v>1.1884106613660973E-3</v>
      </c>
      <c r="P3" s="3">
        <f>'VFP-BCDT-passengers'!P3/('AEO 7'!R55*10^15)*('AEO 50'!R127/'AEO 50'!R83)</f>
        <v>1.1772043183722236E-3</v>
      </c>
      <c r="Q3" s="3">
        <f>'VFP-BCDT-passengers'!Q3/('AEO 7'!S55*10^15)*('AEO 50'!S127/'AEO 50'!S83)</f>
        <v>1.1676105065316896E-3</v>
      </c>
      <c r="R3" s="3">
        <f>'VFP-BCDT-passengers'!R3/('AEO 7'!T55*10^15)*('AEO 50'!T127/'AEO 50'!T83)</f>
        <v>1.1590380176675721E-3</v>
      </c>
      <c r="S3" s="3">
        <f>'VFP-BCDT-passengers'!S3/('AEO 7'!U55*10^15)*('AEO 50'!U127/'AEO 50'!U83)</f>
        <v>1.1519412324888837E-3</v>
      </c>
      <c r="T3" s="3">
        <f>'VFP-BCDT-passengers'!T3/('AEO 7'!V55*10^15)*('AEO 50'!V127/'AEO 50'!V83)</f>
        <v>1.1448208123271723E-3</v>
      </c>
      <c r="U3" s="3">
        <f>'VFP-BCDT-passengers'!U3/('AEO 7'!W55*10^15)*('AEO 50'!W127/'AEO 50'!W83)</f>
        <v>1.1395939225188735E-3</v>
      </c>
      <c r="V3" s="3">
        <f>'VFP-BCDT-passengers'!V3/('AEO 7'!X55*10^15)*('AEO 50'!X127/'AEO 50'!X83)</f>
        <v>1.1345209121080256E-3</v>
      </c>
      <c r="W3" s="3">
        <f>'VFP-BCDT-passengers'!W3/('AEO 7'!Y55*10^15)*('AEO 50'!Y127/'AEO 50'!Y83)</f>
        <v>1.1314060751500884E-3</v>
      </c>
      <c r="X3" s="3">
        <f>'VFP-BCDT-passengers'!X3/('AEO 7'!Z55*10^15)*('AEO 50'!Z127/'AEO 50'!Z83)</f>
        <v>1.1284559705787101E-3</v>
      </c>
      <c r="Y3" s="3">
        <f>'VFP-BCDT-passengers'!Y3/('AEO 7'!AA55*10^15)*('AEO 50'!AA127/'AEO 50'!AA83)</f>
        <v>1.1265798336316506E-3</v>
      </c>
      <c r="Z3" s="3">
        <f>'VFP-BCDT-passengers'!Z3/('AEO 7'!AB55*10^15)*('AEO 50'!AB127/'AEO 50'!AB83)</f>
        <v>1.124354251818299E-3</v>
      </c>
      <c r="AA3" s="3">
        <f>'VFP-BCDT-passengers'!AA3/('AEO 7'!AC55*10^15)*('AEO 50'!AC127/'AEO 50'!AC83)</f>
        <v>1.122673916660174E-3</v>
      </c>
      <c r="AB3" s="3">
        <f t="shared" ref="AB3:AB6" si="1">TREND($R3:$AA3,$R$1:$AA$1,AB$1)</f>
        <v>1.11473451582772E-3</v>
      </c>
      <c r="AC3" s="3">
        <f t="shared" si="0"/>
        <v>1.110806519706407E-3</v>
      </c>
      <c r="AD3" s="3">
        <f t="shared" si="0"/>
        <v>1.1068785235850923E-3</v>
      </c>
      <c r="AE3" s="3">
        <f t="shared" si="0"/>
        <v>1.1029505274637794E-3</v>
      </c>
      <c r="AF3" s="3">
        <f t="shared" si="0"/>
        <v>1.0990225313424664E-3</v>
      </c>
      <c r="AG3" s="3">
        <f t="shared" si="0"/>
        <v>1.0950945352211534E-3</v>
      </c>
      <c r="AH3" s="3">
        <f t="shared" si="0"/>
        <v>1.0911665390998387E-3</v>
      </c>
      <c r="AI3" s="3">
        <f t="shared" si="0"/>
        <v>1.0872385429785258E-3</v>
      </c>
      <c r="AJ3" s="3">
        <f t="shared" si="0"/>
        <v>1.0833105468572128E-3</v>
      </c>
      <c r="AK3" s="3">
        <f t="shared" si="0"/>
        <v>1.0793825507358981E-3</v>
      </c>
    </row>
    <row r="4" spans="1:37">
      <c r="A4" s="1" t="s">
        <v>391</v>
      </c>
      <c r="B4" s="36">
        <f>'VFP-BCDT-passengers'!B4/(('AEO 7'!D62*10^15)*(('AEO 49'!D16-'AEO 49'!D184)/'AEO 49'!D16))*('AEO 48'!D194/'AEO 48'!D199)</f>
        <v>4.2756946142723793E-4</v>
      </c>
      <c r="C4" s="36">
        <f>'VFP-BCDT-passengers'!C4/(('AEO 7'!E62*10^15)*(('AEO 49'!E16-'AEO 49'!E184)/'AEO 49'!E16))*('AEO 48'!E194/'AEO 48'!E199)</f>
        <v>4.2855376515851996E-4</v>
      </c>
      <c r="D4" s="36">
        <f>'VFP-BCDT-passengers'!D4/(('AEO 7'!F62*10^15)*(('AEO 49'!F16-'AEO 49'!F184)/'AEO 49'!F16))*('AEO 48'!F194/'AEO 48'!F199)</f>
        <v>4.3021806926822365E-4</v>
      </c>
      <c r="E4" s="36">
        <f>'VFP-BCDT-passengers'!E4/(('AEO 7'!G62*10^15)*(('AEO 49'!G16-'AEO 49'!G184)/'AEO 49'!G16))*('AEO 48'!G194/'AEO 48'!G199)</f>
        <v>4.3271145887209658E-4</v>
      </c>
      <c r="F4" s="36">
        <f>'VFP-BCDT-passengers'!F4/(('AEO 7'!H62*10^15)*(('AEO 49'!H16-'AEO 49'!H184)/'AEO 49'!H16))*('AEO 48'!H194/'AEO 48'!H199)</f>
        <v>4.354534883248128E-4</v>
      </c>
      <c r="G4" s="36">
        <f>'VFP-BCDT-passengers'!G4/(('AEO 7'!I62*10^15)*(('AEO 49'!I16-'AEO 49'!I184)/'AEO 49'!I16))*('AEO 48'!I194/'AEO 48'!I199)</f>
        <v>4.3900896829755451E-4</v>
      </c>
      <c r="H4" s="36">
        <f>'VFP-BCDT-passengers'!H4/(('AEO 7'!J62*10^15)*(('AEO 49'!J16-'AEO 49'!J184)/'AEO 49'!J16))*('AEO 48'!J194/'AEO 48'!J199)</f>
        <v>4.4066445743811447E-4</v>
      </c>
      <c r="I4" s="36">
        <f>'VFP-BCDT-passengers'!I4/(('AEO 7'!K62*10^15)*(('AEO 49'!K16-'AEO 49'!K184)/'AEO 49'!K16))*('AEO 48'!K194/'AEO 48'!K199)</f>
        <v>4.4237819175180904E-4</v>
      </c>
      <c r="J4" s="36">
        <f>'VFP-BCDT-passengers'!J4/(('AEO 7'!L62*10^15)*(('AEO 49'!L16-'AEO 49'!L184)/'AEO 49'!L16))*('AEO 48'!L194/'AEO 48'!L199)</f>
        <v>4.4425454052190967E-4</v>
      </c>
      <c r="K4" s="36">
        <f>'VFP-BCDT-passengers'!K4/(('AEO 7'!M62*10^15)*(('AEO 49'!M16-'AEO 49'!M184)/'AEO 49'!M16))*('AEO 48'!M194/'AEO 48'!M199)</f>
        <v>4.4628672216291481E-4</v>
      </c>
      <c r="L4" s="36">
        <f>'VFP-BCDT-passengers'!L4/(('AEO 7'!N62*10^15)*(('AEO 49'!N16-'AEO 49'!N184)/'AEO 49'!N16))*('AEO 48'!N194/'AEO 48'!N199)</f>
        <v>4.5405534710655409E-4</v>
      </c>
      <c r="M4" s="36">
        <f>'VFP-BCDT-passengers'!M4/(('AEO 7'!O62*10^15)*(('AEO 49'!O16-'AEO 49'!O184)/'AEO 49'!O16))*('AEO 48'!O194/'AEO 48'!O199)</f>
        <v>4.5666900057555484E-4</v>
      </c>
      <c r="N4" s="36">
        <f>'VFP-BCDT-passengers'!N4/(('AEO 7'!P62*10^15)*(('AEO 49'!P16-'AEO 49'!P184)/'AEO 49'!P16))*('AEO 48'!P194/'AEO 48'!P199)</f>
        <v>4.593336201687791E-4</v>
      </c>
      <c r="O4" s="36">
        <f>'VFP-BCDT-passengers'!O4/(('AEO 7'!Q62*10^15)*(('AEO 49'!Q16-'AEO 49'!Q184)/'AEO 49'!Q16))*('AEO 48'!Q194/'AEO 48'!Q199)</f>
        <v>4.6204007899855009E-4</v>
      </c>
      <c r="P4" s="36">
        <f>'VFP-BCDT-passengers'!P4/(('AEO 7'!R62*10^15)*(('AEO 49'!R16-'AEO 49'!R184)/'AEO 49'!R16))*('AEO 48'!R194/'AEO 48'!R199)</f>
        <v>4.6467690007109201E-4</v>
      </c>
      <c r="Q4" s="36">
        <f>'VFP-BCDT-passengers'!Q4/(('AEO 7'!S62*10^15)*(('AEO 49'!S16-'AEO 49'!S184)/'AEO 49'!S16))*('AEO 48'!S194/'AEO 48'!S199)</f>
        <v>4.6840959599036116E-4</v>
      </c>
      <c r="R4" s="36">
        <f>'VFP-BCDT-passengers'!R4/(('AEO 7'!T62*10^15)*(('AEO 49'!T16-'AEO 49'!T184)/'AEO 49'!T16))*('AEO 48'!T194/'AEO 48'!T199)</f>
        <v>4.722676786045545E-4</v>
      </c>
      <c r="S4" s="36">
        <f>'VFP-BCDT-passengers'!S4/(('AEO 7'!U62*10^15)*(('AEO 49'!U16-'AEO 49'!U184)/'AEO 49'!U16))*('AEO 48'!U194/'AEO 48'!U199)</f>
        <v>4.7607920436049729E-4</v>
      </c>
      <c r="T4" s="36">
        <f>'VFP-BCDT-passengers'!T4/(('AEO 7'!V62*10^15)*(('AEO 49'!V16-'AEO 49'!V184)/'AEO 49'!V16))*('AEO 48'!V194/'AEO 48'!V199)</f>
        <v>4.8063901363410046E-4</v>
      </c>
      <c r="U4" s="36">
        <f>'VFP-BCDT-passengers'!U4/(('AEO 7'!W62*10^15)*(('AEO 49'!W16-'AEO 49'!W184)/'AEO 49'!W16))*('AEO 48'!W194/'AEO 48'!W199)</f>
        <v>4.846060075843457E-4</v>
      </c>
      <c r="V4" s="36">
        <f>'VFP-BCDT-passengers'!V4/(('AEO 7'!X62*10^15)*(('AEO 49'!X16-'AEO 49'!X184)/'AEO 49'!X16))*('AEO 48'!X194/'AEO 48'!X199)</f>
        <v>4.8414162609138544E-4</v>
      </c>
      <c r="W4" s="36">
        <f>'VFP-BCDT-passengers'!W4/(('AEO 7'!Y62*10^15)*(('AEO 49'!Y16-'AEO 49'!Y184)/'AEO 49'!Y16))*('AEO 48'!Y194/'AEO 48'!Y199)</f>
        <v>4.8851074803697421E-4</v>
      </c>
      <c r="X4" s="36">
        <f>'VFP-BCDT-passengers'!X4/(('AEO 7'!Z62*10^15)*(('AEO 49'!Z16-'AEO 49'!Z184)/'AEO 49'!Z16))*('AEO 48'!Z194/'AEO 48'!Z199)</f>
        <v>4.929531899910218E-4</v>
      </c>
      <c r="Y4" s="36">
        <f>'VFP-BCDT-passengers'!Y4/(('AEO 7'!AA62*10^15)*(('AEO 49'!AA16-'AEO 49'!AA184)/'AEO 49'!AA16))*('AEO 48'!AA194/'AEO 48'!AA199)</f>
        <v>4.9747669297523552E-4</v>
      </c>
      <c r="Z4" s="36">
        <f>'VFP-BCDT-passengers'!Z4/(('AEO 7'!AB62*10^15)*(('AEO 49'!AB16-'AEO 49'!AB184)/'AEO 49'!AB16))*('AEO 48'!AB194/'AEO 48'!AB199)</f>
        <v>5.0193594555000354E-4</v>
      </c>
      <c r="AA4" s="36">
        <f>'VFP-BCDT-passengers'!AA4/(('AEO 7'!AC62*10^15)*(('AEO 49'!AC16-'AEO 49'!AC184)/'AEO 49'!AC16))*('AEO 48'!AC194/'AEO 48'!AC199)</f>
        <v>5.0641976821171086E-4</v>
      </c>
      <c r="AB4" s="3">
        <f t="shared" si="1"/>
        <v>5.0856848952605775E-4</v>
      </c>
      <c r="AC4" s="3">
        <f t="shared" si="0"/>
        <v>5.1221676262098049E-4</v>
      </c>
      <c r="AD4" s="3">
        <f t="shared" si="0"/>
        <v>5.1586503571590323E-4</v>
      </c>
      <c r="AE4" s="3">
        <f t="shared" si="0"/>
        <v>5.1951330881082596E-4</v>
      </c>
      <c r="AF4" s="3">
        <f t="shared" si="0"/>
        <v>5.231615819057487E-4</v>
      </c>
      <c r="AG4" s="3">
        <f t="shared" si="0"/>
        <v>5.2680985500067144E-4</v>
      </c>
      <c r="AH4" s="3">
        <f t="shared" si="0"/>
        <v>5.3045812809559417E-4</v>
      </c>
      <c r="AI4" s="3">
        <f t="shared" si="0"/>
        <v>5.3410640119051691E-4</v>
      </c>
      <c r="AJ4" s="3">
        <f t="shared" si="0"/>
        <v>5.3775467428543965E-4</v>
      </c>
      <c r="AK4" s="3">
        <f t="shared" si="0"/>
        <v>5.4140294738036238E-4</v>
      </c>
    </row>
    <row r="5" spans="1:37">
      <c r="A5" s="1" t="s">
        <v>392</v>
      </c>
      <c r="B5" s="3">
        <f>'VFP-BCDT-passengers'!B5/('AEO 7'!D57*10^15)*('AEO 48'!D194/'AEO 48'!D199)</f>
        <v>7.7288644747120492E-4</v>
      </c>
      <c r="C5" s="3">
        <f>'VFP-BCDT-passengers'!C5/('AEO 7'!E57*10^15)*('AEO 48'!E194/'AEO 48'!E199)</f>
        <v>7.6617459965914818E-4</v>
      </c>
      <c r="D5" s="3">
        <f>'VFP-BCDT-passengers'!D5/('AEO 7'!F57*10^15)*('AEO 48'!F194/'AEO 48'!F199)</f>
        <v>7.5940150973087702E-4</v>
      </c>
      <c r="E5" s="3">
        <f>'VFP-BCDT-passengers'!E5/('AEO 7'!G57*10^15)*('AEO 48'!G194/'AEO 48'!G199)</f>
        <v>7.5246906865029603E-4</v>
      </c>
      <c r="F5" s="3">
        <f>'VFP-BCDT-passengers'!F5/('AEO 7'!H57*10^15)*('AEO 48'!H194/'AEO 48'!H199)</f>
        <v>7.4506325352539427E-4</v>
      </c>
      <c r="G5" s="3">
        <f>'VFP-BCDT-passengers'!G5/('AEO 7'!I57*10^15)*('AEO 48'!I194/'AEO 48'!I199)</f>
        <v>7.3978150520814594E-4</v>
      </c>
      <c r="H5" s="3">
        <f>'VFP-BCDT-passengers'!H5/('AEO 7'!J57*10^15)*('AEO 48'!J194/'AEO 48'!J199)</f>
        <v>7.3432488025515171E-4</v>
      </c>
      <c r="I5" s="3">
        <f>'VFP-BCDT-passengers'!I5/('AEO 7'!K57*10^15)*('AEO 48'!K194/'AEO 48'!K199)</f>
        <v>7.2870377489871576E-4</v>
      </c>
      <c r="J5" s="3">
        <f>'VFP-BCDT-passengers'!J5/('AEO 7'!L57*10^15)*('AEO 48'!L194/'AEO 48'!L199)</f>
        <v>7.2315816267237959E-4</v>
      </c>
      <c r="K5" s="3">
        <f>'VFP-BCDT-passengers'!K5/('AEO 7'!M57*10^15)*('AEO 48'!M194/'AEO 48'!M199)</f>
        <v>7.1770524582574877E-4</v>
      </c>
      <c r="L5" s="3">
        <f>'VFP-BCDT-passengers'!L5/('AEO 7'!N57*10^15)*('AEO 48'!N194/'AEO 48'!N199)</f>
        <v>7.2171134509002252E-4</v>
      </c>
      <c r="M5" s="3">
        <f>'VFP-BCDT-passengers'!M5/('AEO 7'!O57*10^15)*('AEO 48'!O194/'AEO 48'!O199)</f>
        <v>7.1731975261737002E-4</v>
      </c>
      <c r="N5" s="3">
        <f>'VFP-BCDT-passengers'!N5/('AEO 7'!P57*10^15)*('AEO 48'!P194/'AEO 48'!P199)</f>
        <v>7.1278541264335434E-4</v>
      </c>
      <c r="O5" s="3">
        <f>'VFP-BCDT-passengers'!O5/('AEO 7'!Q57*10^15)*('AEO 48'!Q194/'AEO 48'!Q199)</f>
        <v>7.0877894195372408E-4</v>
      </c>
      <c r="P5" s="3">
        <f>'VFP-BCDT-passengers'!P5/('AEO 7'!R57*10^15)*('AEO 48'!R194/'AEO 48'!R199)</f>
        <v>7.0406193112745841E-4</v>
      </c>
      <c r="Q5" s="3">
        <f>'VFP-BCDT-passengers'!Q5/('AEO 7'!S57*10^15)*('AEO 48'!S194/'AEO 48'!S199)</f>
        <v>7.0052347344230618E-4</v>
      </c>
      <c r="R5" s="3">
        <f>'VFP-BCDT-passengers'!R5/('AEO 7'!T57*10^15)*('AEO 48'!T194/'AEO 48'!T199)</f>
        <v>6.9713060923017674E-4</v>
      </c>
      <c r="S5" s="3">
        <f>'VFP-BCDT-passengers'!S5/('AEO 7'!U57*10^15)*('AEO 48'!U194/'AEO 48'!U199)</f>
        <v>6.9352398185573325E-4</v>
      </c>
      <c r="T5" s="3">
        <f>'VFP-BCDT-passengers'!T5/('AEO 7'!V57*10^15)*('AEO 48'!V194/'AEO 48'!V199)</f>
        <v>6.9027564841992589E-4</v>
      </c>
      <c r="U5" s="3">
        <f>'VFP-BCDT-passengers'!U5/('AEO 7'!W57*10^15)*('AEO 48'!W194/'AEO 48'!W199)</f>
        <v>6.8617747110666502E-4</v>
      </c>
      <c r="V5" s="3">
        <f>'VFP-BCDT-passengers'!V5/('AEO 7'!X57*10^15)*('AEO 48'!X194/'AEO 48'!X199)</f>
        <v>6.7595750786647959E-4</v>
      </c>
      <c r="W5" s="3">
        <f>'VFP-BCDT-passengers'!W5/('AEO 7'!Y57*10^15)*('AEO 48'!Y194/'AEO 48'!Y199)</f>
        <v>6.7241893629689628E-4</v>
      </c>
      <c r="X5" s="3">
        <f>'VFP-BCDT-passengers'!X5/('AEO 7'!Z57*10^15)*('AEO 48'!Z194/'AEO 48'!Z199)</f>
        <v>6.684860728645032E-4</v>
      </c>
      <c r="Y5" s="3">
        <f>'VFP-BCDT-passengers'!Y5/('AEO 7'!AA57*10^15)*('AEO 48'!AA194/'AEO 48'!AA199)</f>
        <v>6.6443622403625485E-4</v>
      </c>
      <c r="Z5" s="3">
        <f>'VFP-BCDT-passengers'!Z5/('AEO 7'!AB57*10^15)*('AEO 48'!AB194/'AEO 48'!AB199)</f>
        <v>6.6031197315320614E-4</v>
      </c>
      <c r="AA5" s="3">
        <f>'VFP-BCDT-passengers'!AA5/('AEO 7'!AC57*10^15)*('AEO 48'!AC194/'AEO 48'!AC199)</f>
        <v>6.5605196612483578E-4</v>
      </c>
      <c r="AB5" s="3">
        <f t="shared" si="1"/>
        <v>6.5021031452612912E-4</v>
      </c>
      <c r="AC5" s="3">
        <f t="shared" si="0"/>
        <v>6.454345464226123E-4</v>
      </c>
      <c r="AD5" s="3">
        <f t="shared" si="0"/>
        <v>6.4065877831909548E-4</v>
      </c>
      <c r="AE5" s="3">
        <f t="shared" si="0"/>
        <v>6.358830102155804E-4</v>
      </c>
      <c r="AF5" s="3">
        <f t="shared" si="0"/>
        <v>6.3110724211206358E-4</v>
      </c>
      <c r="AG5" s="3">
        <f t="shared" si="0"/>
        <v>6.2633147400854676E-4</v>
      </c>
      <c r="AH5" s="3">
        <f t="shared" si="0"/>
        <v>6.2155570590503167E-4</v>
      </c>
      <c r="AI5" s="3">
        <f t="shared" si="0"/>
        <v>6.1677993780151485E-4</v>
      </c>
      <c r="AJ5" s="3">
        <f t="shared" si="0"/>
        <v>6.1200416969799804E-4</v>
      </c>
      <c r="AK5" s="3">
        <f t="shared" si="0"/>
        <v>6.0722840159448295E-4</v>
      </c>
    </row>
    <row r="6" spans="1:37">
      <c r="A6" s="24" t="s">
        <v>393</v>
      </c>
      <c r="B6" s="3">
        <f>'VFP-BCDT-passengers'!B6/('AEO 7'!D61*10^15)*('AEO 48'!D194/'AEO 48'!D199)</f>
        <v>1.0237746637812316E-5</v>
      </c>
      <c r="C6" s="3">
        <f>'VFP-BCDT-passengers'!C6/('AEO 7'!E61*10^15)*('AEO 48'!E194/'AEO 48'!E199)</f>
        <v>1.0143693145924739E-5</v>
      </c>
      <c r="D6" s="3">
        <f>'VFP-BCDT-passengers'!D6/('AEO 7'!F61*10^15)*('AEO 48'!F194/'AEO 48'!F199)</f>
        <v>1.0048924081973764E-5</v>
      </c>
      <c r="E6" s="3">
        <f>'VFP-BCDT-passengers'!E6/('AEO 7'!G61*10^15)*('AEO 48'!G194/'AEO 48'!G199)</f>
        <v>9.9521384262608347E-6</v>
      </c>
      <c r="F6" s="3">
        <f>'VFP-BCDT-passengers'!F6/('AEO 7'!H61*10^15)*('AEO 48'!H194/'AEO 48'!H199)</f>
        <v>9.8491898701136332E-6</v>
      </c>
      <c r="G6" s="3">
        <f>'VFP-BCDT-passengers'!G6/('AEO 7'!I61*10^15)*('AEO 48'!I194/'AEO 48'!I199)</f>
        <v>9.7744097614601381E-6</v>
      </c>
      <c r="H6" s="3">
        <f>'VFP-BCDT-passengers'!H6/('AEO 7'!J61*10^15)*('AEO 48'!J194/'AEO 48'!J199)</f>
        <v>9.6973945897465506E-6</v>
      </c>
      <c r="I6" s="3">
        <f>'VFP-BCDT-passengers'!I6/('AEO 7'!K61*10^15)*('AEO 48'!K194/'AEO 48'!K199)</f>
        <v>9.6182815151318117E-6</v>
      </c>
      <c r="J6" s="3">
        <f>'VFP-BCDT-passengers'!J6/('AEO 7'!L61*10^15)*('AEO 48'!L194/'AEO 48'!L199)</f>
        <v>9.5402431273731739E-6</v>
      </c>
      <c r="K6" s="3">
        <f>'VFP-BCDT-passengers'!K6/('AEO 7'!M61*10^15)*('AEO 48'!M194/'AEO 48'!M199)</f>
        <v>9.4635031284249992E-6</v>
      </c>
      <c r="L6" s="3">
        <f>'VFP-BCDT-passengers'!L6/('AEO 7'!N61*10^15)*('AEO 48'!N194/'AEO 48'!N199)</f>
        <v>9.5115007156349017E-6</v>
      </c>
      <c r="M6" s="3">
        <f>'VFP-BCDT-passengers'!M6/('AEO 7'!O61*10^15)*('AEO 48'!O194/'AEO 48'!O199)</f>
        <v>9.4488263350776411E-6</v>
      </c>
      <c r="N6" s="3">
        <f>'VFP-BCDT-passengers'!N6/('AEO 7'!P61*10^15)*('AEO 48'!P194/'AEO 48'!P199)</f>
        <v>9.3843371805772316E-6</v>
      </c>
      <c r="O6" s="3">
        <f>'VFP-BCDT-passengers'!O6/('AEO 7'!Q61*10^15)*('AEO 48'!Q194/'AEO 48'!Q199)</f>
        <v>9.3268561212843642E-6</v>
      </c>
      <c r="P6" s="3">
        <f>'VFP-BCDT-passengers'!P6/('AEO 7'!R61*10^15)*('AEO 48'!R194/'AEO 48'!R199)</f>
        <v>9.2600849256556E-6</v>
      </c>
      <c r="Q6" s="3">
        <f>'VFP-BCDT-passengers'!Q6/('AEO 7'!S61*10^15)*('AEO 48'!S194/'AEO 48'!S199)</f>
        <v>9.20887333489904E-6</v>
      </c>
      <c r="R6" s="3">
        <f>'VFP-BCDT-passengers'!R6/('AEO 7'!T61*10^15)*('AEO 48'!T194/'AEO 48'!T199)</f>
        <v>9.1596236251233585E-6</v>
      </c>
      <c r="S6" s="3">
        <f>'VFP-BCDT-passengers'!S6/('AEO 7'!U61*10^15)*('AEO 48'!U194/'AEO 48'!U199)</f>
        <v>9.10761341165264E-6</v>
      </c>
      <c r="T6" s="3">
        <f>'VFP-BCDT-passengers'!T6/('AEO 7'!V61*10^15)*('AEO 48'!V194/'AEO 48'!V199)</f>
        <v>9.0603582599937314E-6</v>
      </c>
      <c r="U6" s="3">
        <f>'VFP-BCDT-passengers'!U6/('AEO 7'!W61*10^15)*('AEO 48'!W194/'AEO 48'!W199)</f>
        <v>9.001997191935492E-6</v>
      </c>
      <c r="V6" s="3">
        <f>'VFP-BCDT-passengers'!V6/('AEO 7'!X61*10^15)*('AEO 48'!X194/'AEO 48'!X199)</f>
        <v>8.8634230164895446E-6</v>
      </c>
      <c r="W6" s="3">
        <f>'VFP-BCDT-passengers'!W6/('AEO 7'!Y61*10^15)*('AEO 48'!Y194/'AEO 48'!Y199)</f>
        <v>8.812553938434957E-6</v>
      </c>
      <c r="X6" s="3">
        <f>'VFP-BCDT-passengers'!X6/('AEO 7'!Z61*10^15)*('AEO 48'!Z194/'AEO 48'!Z199)</f>
        <v>8.7565654485168588E-6</v>
      </c>
      <c r="Y6" s="3">
        <f>'VFP-BCDT-passengers'!Y6/('AEO 7'!AA61*10^15)*('AEO 48'!AA194/'AEO 48'!AA199)</f>
        <v>8.699102248760356E-6</v>
      </c>
      <c r="Z6" s="3">
        <f>'VFP-BCDT-passengers'!Z6/('AEO 7'!AB61*10^15)*('AEO 48'!AB194/'AEO 48'!AB199)</f>
        <v>8.6407215153910534E-6</v>
      </c>
      <c r="AA6" s="3">
        <f>'VFP-BCDT-passengers'!AA6/('AEO 7'!AC61*10^15)*('AEO 48'!AC194/'AEO 48'!AC199)</f>
        <v>8.5806196659998963E-6</v>
      </c>
      <c r="AB6" s="3">
        <f t="shared" si="1"/>
        <v>8.4991670565491236E-6</v>
      </c>
      <c r="AC6" s="3">
        <f t="shared" si="0"/>
        <v>8.4320596427890019E-6</v>
      </c>
      <c r="AD6" s="3">
        <f t="shared" si="0"/>
        <v>8.3649522290288802E-6</v>
      </c>
      <c r="AE6" s="3">
        <f t="shared" si="0"/>
        <v>8.2978448152687856E-6</v>
      </c>
      <c r="AF6" s="3">
        <f t="shared" si="0"/>
        <v>8.2307374015086639E-6</v>
      </c>
      <c r="AG6" s="3">
        <f t="shared" si="0"/>
        <v>8.1636299877485422E-6</v>
      </c>
      <c r="AH6" s="3">
        <f t="shared" si="0"/>
        <v>8.0965225739884205E-6</v>
      </c>
      <c r="AI6" s="3">
        <f t="shared" si="0"/>
        <v>8.0294151602282988E-6</v>
      </c>
      <c r="AJ6" s="3">
        <f t="shared" si="0"/>
        <v>7.962307746468177E-6</v>
      </c>
      <c r="AK6" s="3">
        <f t="shared" si="0"/>
        <v>7.8952003327080553E-6</v>
      </c>
    </row>
    <row r="7" spans="1:37">
      <c r="A7" s="1" t="s">
        <v>431</v>
      </c>
      <c r="B7" s="3">
        <f>('NTS 1-40'!$AF$8*10^6)/('NTS 4-11'!$AF$11*10^6*115000)</f>
        <v>4.0749585144756134E-4</v>
      </c>
      <c r="C7" s="3">
        <f>('NTS 1-40'!$AF$8*10^6)/('NTS 4-11'!$AF$11*10^6*115000)</f>
        <v>4.0749585144756134E-4</v>
      </c>
      <c r="D7" s="3">
        <f>('NTS 1-40'!$AF$8*10^6)/('NTS 4-11'!$AF$11*10^6*115000)</f>
        <v>4.0749585144756134E-4</v>
      </c>
      <c r="E7" s="3">
        <f>('NTS 1-40'!$AF$8*10^6)/('NTS 4-11'!$AF$11*10^6*115000)</f>
        <v>4.0749585144756134E-4</v>
      </c>
      <c r="F7" s="3">
        <f>('NTS 1-40'!$AF$8*10^6)/('NTS 4-11'!$AF$11*10^6*115000)</f>
        <v>4.0749585144756134E-4</v>
      </c>
      <c r="G7" s="3">
        <f>('NTS 1-40'!$AF$8*10^6)/('NTS 4-11'!$AF$11*10^6*115000)</f>
        <v>4.0749585144756134E-4</v>
      </c>
      <c r="H7" s="3">
        <f>('NTS 1-40'!$AF$8*10^6)/('NTS 4-11'!$AF$11*10^6*115000)</f>
        <v>4.0749585144756134E-4</v>
      </c>
      <c r="I7" s="3">
        <f>('NTS 1-40'!$AF$8*10^6)/('NTS 4-11'!$AF$11*10^6*115000)</f>
        <v>4.0749585144756134E-4</v>
      </c>
      <c r="J7" s="3">
        <f>('NTS 1-40'!$AF$8*10^6)/('NTS 4-11'!$AF$11*10^6*115000)</f>
        <v>4.0749585144756134E-4</v>
      </c>
      <c r="K7" s="3">
        <f>('NTS 1-40'!$AF$8*10^6)/('NTS 4-11'!$AF$11*10^6*115000)</f>
        <v>4.0749585144756134E-4</v>
      </c>
      <c r="L7" s="3">
        <f>('NTS 1-40'!$AF$8*10^6)/('NTS 4-11'!$AF$11*10^6*115000)</f>
        <v>4.0749585144756134E-4</v>
      </c>
      <c r="M7" s="3">
        <f>('NTS 1-40'!$AF$8*10^6)/('NTS 4-11'!$AF$11*10^6*115000)</f>
        <v>4.0749585144756134E-4</v>
      </c>
      <c r="N7" s="3">
        <f>('NTS 1-40'!$AF$8*10^6)/('NTS 4-11'!$AF$11*10^6*115000)</f>
        <v>4.0749585144756134E-4</v>
      </c>
      <c r="O7" s="3">
        <f>('NTS 1-40'!$AF$8*10^6)/('NTS 4-11'!$AF$11*10^6*115000)</f>
        <v>4.0749585144756134E-4</v>
      </c>
      <c r="P7" s="3">
        <f>('NTS 1-40'!$AF$8*10^6)/('NTS 4-11'!$AF$11*10^6*115000)</f>
        <v>4.0749585144756134E-4</v>
      </c>
      <c r="Q7" s="3">
        <f>('NTS 1-40'!$AF$8*10^6)/('NTS 4-11'!$AF$11*10^6*115000)</f>
        <v>4.0749585144756134E-4</v>
      </c>
      <c r="R7" s="3">
        <f>('NTS 1-40'!$AF$8*10^6)/('NTS 4-11'!$AF$11*10^6*115000)</f>
        <v>4.0749585144756134E-4</v>
      </c>
      <c r="S7" s="3">
        <f>('NTS 1-40'!$AF$8*10^6)/('NTS 4-11'!$AF$11*10^6*115000)</f>
        <v>4.0749585144756134E-4</v>
      </c>
      <c r="T7" s="3">
        <f>('NTS 1-40'!$AF$8*10^6)/('NTS 4-11'!$AF$11*10^6*115000)</f>
        <v>4.0749585144756134E-4</v>
      </c>
      <c r="U7" s="3">
        <f>('NTS 1-40'!$AF$8*10^6)/('NTS 4-11'!$AF$11*10^6*115000)</f>
        <v>4.0749585144756134E-4</v>
      </c>
      <c r="V7" s="3">
        <f>('NTS 1-40'!$AF$8*10^6)/('NTS 4-11'!$AF$11*10^6*115000)</f>
        <v>4.0749585144756134E-4</v>
      </c>
      <c r="W7" s="3">
        <f>('NTS 1-40'!$AF$8*10^6)/('NTS 4-11'!$AF$11*10^6*115000)</f>
        <v>4.0749585144756134E-4</v>
      </c>
      <c r="X7" s="3">
        <f>('NTS 1-40'!$AF$8*10^6)/('NTS 4-11'!$AF$11*10^6*115000)</f>
        <v>4.0749585144756134E-4</v>
      </c>
      <c r="Y7" s="3">
        <f>('NTS 1-40'!$AF$8*10^6)/('NTS 4-11'!$AF$11*10^6*115000)</f>
        <v>4.0749585144756134E-4</v>
      </c>
      <c r="Z7" s="3">
        <f>('NTS 1-40'!$AF$8*10^6)/('NTS 4-11'!$AF$11*10^6*115000)</f>
        <v>4.0749585144756134E-4</v>
      </c>
      <c r="AA7" s="3">
        <f>('NTS 1-40'!$AF$8*10^6)/('NTS 4-11'!$AF$11*10^6*115000)</f>
        <v>4.0749585144756134E-4</v>
      </c>
      <c r="AB7" s="3">
        <f>('NTS 1-40'!$AF$8*10^6)/('NTS 4-11'!$AF$11*10^6*115000)</f>
        <v>4.0749585144756134E-4</v>
      </c>
      <c r="AC7" s="3">
        <f>('NTS 1-40'!$AF$8*10^6)/('NTS 4-11'!$AF$11*10^6*115000)</f>
        <v>4.0749585144756134E-4</v>
      </c>
      <c r="AD7" s="3">
        <f>('NTS 1-40'!$AF$8*10^6)/('NTS 4-11'!$AF$11*10^6*115000)</f>
        <v>4.0749585144756134E-4</v>
      </c>
      <c r="AE7" s="3">
        <f>('NTS 1-40'!$AF$8*10^6)/('NTS 4-11'!$AF$11*10^6*115000)</f>
        <v>4.0749585144756134E-4</v>
      </c>
      <c r="AF7" s="3">
        <f>('NTS 1-40'!$AF$8*10^6)/('NTS 4-11'!$AF$11*10^6*115000)</f>
        <v>4.0749585144756134E-4</v>
      </c>
      <c r="AG7" s="3">
        <f>('NTS 1-40'!$AF$8*10^6)/('NTS 4-11'!$AF$11*10^6*115000)</f>
        <v>4.0749585144756134E-4</v>
      </c>
      <c r="AH7" s="3">
        <f>('NTS 1-40'!$AF$8*10^6)/('NTS 4-11'!$AF$11*10^6*115000)</f>
        <v>4.0749585144756134E-4</v>
      </c>
      <c r="AI7" s="3">
        <f>('NTS 1-40'!$AF$8*10^6)/('NTS 4-11'!$AF$11*10^6*115000)</f>
        <v>4.0749585144756134E-4</v>
      </c>
      <c r="AJ7" s="3">
        <f>('NTS 1-40'!$AF$8*10^6)/('NTS 4-11'!$AF$11*10^6*115000)</f>
        <v>4.0749585144756134E-4</v>
      </c>
      <c r="AK7" s="3">
        <f>('NTS 1-40'!$AF$8*10^6)/('NTS 4-11'!$AF$11*10^6*115000)</f>
        <v>4.0749585144756134E-4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7"/>
  <sheetViews>
    <sheetView workbookViewId="0">
      <pane xSplit="1" ySplit="1" topLeftCell="B2" activePane="bottomRight" state="frozen"/>
      <selection pane="topRight"/>
      <selection pane="bottomLeft"/>
      <selection pane="bottomRight"/>
    </sheetView>
  </sheetViews>
  <sheetFormatPr defaultRowHeight="15"/>
  <cols>
    <col min="1" max="1" width="40.140625" customWidth="1"/>
    <col min="2" max="37" width="9.5703125" bestFit="1" customWidth="1"/>
  </cols>
  <sheetData>
    <row r="1" spans="1:37">
      <c r="A1" s="1" t="s">
        <v>64</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c r="A2" s="1" t="s">
        <v>269</v>
      </c>
      <c r="B2" s="3">
        <f>'AEO 7'!D54*('NTS 1-50'!$AG5*10^6/SUM('AEO 7'!$C54,'AEO 7'!$C56))*('AEO 7'!$C44/'AEO 7'!D44)</f>
        <v>339614286603.77075</v>
      </c>
      <c r="C2" s="3">
        <f>'AEO 7'!E54*('NTS 1-50'!$AG5*10^6/SUM('AEO 7'!$C54,'AEO 7'!$C56))*('AEO 7'!$C44/'AEO 7'!E44)</f>
        <v>343657019772.15662</v>
      </c>
      <c r="D2" s="3">
        <f>'AEO 7'!F54*('NTS 1-50'!$AG5*10^6/SUM('AEO 7'!$C54,'AEO 7'!$C56))*('AEO 7'!$C44/'AEO 7'!F44)</f>
        <v>344060087311.28009</v>
      </c>
      <c r="E2" s="3">
        <f>'AEO 7'!G54*('NTS 1-50'!$AG5*10^6/SUM('AEO 7'!$C54,'AEO 7'!$C56))*('AEO 7'!$C44/'AEO 7'!G44)</f>
        <v>341106716810.11761</v>
      </c>
      <c r="F2" s="3">
        <f>'AEO 7'!H54*('NTS 1-50'!$AG5*10^6/SUM('AEO 7'!$C54,'AEO 7'!$C56))*('AEO 7'!$C44/'AEO 7'!H44)</f>
        <v>336973990387.04852</v>
      </c>
      <c r="G2" s="3">
        <f>'AEO 7'!I54*('NTS 1-50'!$AG5*10^6/SUM('AEO 7'!$C54,'AEO 7'!$C56))*('AEO 7'!$C44/'AEO 7'!I44)</f>
        <v>333533996125.4657</v>
      </c>
      <c r="H2" s="3">
        <f>'AEO 7'!J54*('NTS 1-50'!$AG5*10^6/SUM('AEO 7'!$C54,'AEO 7'!$C56))*('AEO 7'!$C44/'AEO 7'!J44)</f>
        <v>327408323229.46204</v>
      </c>
      <c r="I2" s="3">
        <f>'AEO 7'!K54*('NTS 1-50'!$AG5*10^6/SUM('AEO 7'!$C54,'AEO 7'!$C56))*('AEO 7'!$C44/'AEO 7'!K44)</f>
        <v>320295621930.48083</v>
      </c>
      <c r="J2" s="3">
        <f>'AEO 7'!L54*('NTS 1-50'!$AG5*10^6/SUM('AEO 7'!$C54,'AEO 7'!$C56))*('AEO 7'!$C44/'AEO 7'!L44)</f>
        <v>317175071321.26373</v>
      </c>
      <c r="K2" s="3">
        <f>'AEO 7'!M54*('NTS 1-50'!$AG5*10^6/SUM('AEO 7'!$C54,'AEO 7'!$C56))*('AEO 7'!$C44/'AEO 7'!M44)</f>
        <v>311964966530.90619</v>
      </c>
      <c r="L2" s="3">
        <f>'AEO 7'!N54*('NTS 1-50'!$AG5*10^6/SUM('AEO 7'!$C54,'AEO 7'!$C56))*('AEO 7'!$C44/'AEO 7'!N44)</f>
        <v>305416499998.04486</v>
      </c>
      <c r="M2" s="3">
        <f>'AEO 7'!O54*('NTS 1-50'!$AG5*10^6/SUM('AEO 7'!$C54,'AEO 7'!$C56))*('AEO 7'!$C44/'AEO 7'!O44)</f>
        <v>299330716175.16125</v>
      </c>
      <c r="N2" s="3">
        <f>'AEO 7'!P54*('NTS 1-50'!$AG5*10^6/SUM('AEO 7'!$C54,'AEO 7'!$C56))*('AEO 7'!$C44/'AEO 7'!P44)</f>
        <v>294553132283.31213</v>
      </c>
      <c r="O2" s="3">
        <f>'AEO 7'!Q54*('NTS 1-50'!$AG5*10^6/SUM('AEO 7'!$C54,'AEO 7'!$C56))*('AEO 7'!$C44/'AEO 7'!Q44)</f>
        <v>288212592463.4328</v>
      </c>
      <c r="P2" s="3">
        <f>'AEO 7'!R54*('NTS 1-50'!$AG5*10^6/SUM('AEO 7'!$C54,'AEO 7'!$C56))*('AEO 7'!$C44/'AEO 7'!R44)</f>
        <v>284766582894.83478</v>
      </c>
      <c r="Q2" s="3">
        <f>'AEO 7'!S54*('NTS 1-50'!$AG5*10^6/SUM('AEO 7'!$C54,'AEO 7'!$C56))*('AEO 7'!$C44/'AEO 7'!S44)</f>
        <v>283418928202.95483</v>
      </c>
      <c r="R2" s="3">
        <f>'AEO 7'!T54*('NTS 1-50'!$AG5*10^6/SUM('AEO 7'!$C54,'AEO 7'!$C56))*('AEO 7'!$C44/'AEO 7'!T44)</f>
        <v>282372259468.41034</v>
      </c>
      <c r="S2" s="3">
        <f>'AEO 7'!U54*('NTS 1-50'!$AG5*10^6/SUM('AEO 7'!$C54,'AEO 7'!$C56))*('AEO 7'!$C44/'AEO 7'!U44)</f>
        <v>281486263744.25305</v>
      </c>
      <c r="T2" s="3">
        <f>'AEO 7'!V54*('NTS 1-50'!$AG5*10^6/SUM('AEO 7'!$C54,'AEO 7'!$C56))*('AEO 7'!$C44/'AEO 7'!V44)</f>
        <v>281292452567.81042</v>
      </c>
      <c r="U2" s="3">
        <f>'AEO 7'!W54*('NTS 1-50'!$AG5*10^6/SUM('AEO 7'!$C54,'AEO 7'!$C56))*('AEO 7'!$C44/'AEO 7'!W44)</f>
        <v>280871583965.23322</v>
      </c>
      <c r="V2" s="3">
        <f>'AEO 7'!X54*('NTS 1-50'!$AG5*10^6/SUM('AEO 7'!$C54,'AEO 7'!$C56))*('AEO 7'!$C44/'AEO 7'!X44)</f>
        <v>279886459417.24609</v>
      </c>
      <c r="W2" s="3">
        <f>'AEO 7'!Y54*('NTS 1-50'!$AG5*10^6/SUM('AEO 7'!$C54,'AEO 7'!$C56))*('AEO 7'!$C44/'AEO 7'!Y44)</f>
        <v>279957758785.71851</v>
      </c>
      <c r="X2" s="3">
        <f>'AEO 7'!Z54*('NTS 1-50'!$AG5*10^6/SUM('AEO 7'!$C54,'AEO 7'!$C56))*('AEO 7'!$C44/'AEO 7'!Z44)</f>
        <v>280933848307.46356</v>
      </c>
      <c r="Y2" s="3">
        <f>'AEO 7'!AA54*('NTS 1-50'!$AG5*10^6/SUM('AEO 7'!$C54,'AEO 7'!$C56))*('AEO 7'!$C44/'AEO 7'!AA44)</f>
        <v>282518869557.83679</v>
      </c>
      <c r="Z2" s="3">
        <f>'AEO 7'!AB54*('NTS 1-50'!$AG5*10^6/SUM('AEO 7'!$C54,'AEO 7'!$C56))*('AEO 7'!$C44/'AEO 7'!AB44)</f>
        <v>283505125679.78772</v>
      </c>
      <c r="AA2" s="3">
        <f>'AEO 7'!AC54*('NTS 1-50'!$AG5*10^6/SUM('AEO 7'!$C54,'AEO 7'!$C56))*('AEO 7'!$C44/'AEO 7'!AC44)</f>
        <v>284083134605.47437</v>
      </c>
      <c r="AB2" s="3">
        <f>TREND($R2:$AA2,$R$1:$AA$1,AB$1)</f>
        <v>282888111847.51056</v>
      </c>
      <c r="AC2" s="3">
        <f t="shared" ref="AC2:AK7" si="0">TREND($R2:$AA2,$R$1:$AA$1,AC$1)</f>
        <v>283105809345.25372</v>
      </c>
      <c r="AD2" s="3">
        <f t="shared" si="0"/>
        <v>283323506842.99683</v>
      </c>
      <c r="AE2" s="3">
        <f t="shared" si="0"/>
        <v>283541204340.73993</v>
      </c>
      <c r="AF2" s="3">
        <f t="shared" si="0"/>
        <v>283758901838.48303</v>
      </c>
      <c r="AG2" s="3">
        <f t="shared" si="0"/>
        <v>283976599336.2262</v>
      </c>
      <c r="AH2" s="3">
        <f t="shared" si="0"/>
        <v>284194296833.9693</v>
      </c>
      <c r="AI2" s="3">
        <f t="shared" si="0"/>
        <v>284411994331.7124</v>
      </c>
      <c r="AJ2" s="3">
        <f t="shared" si="0"/>
        <v>284629691829.45551</v>
      </c>
      <c r="AK2" s="3">
        <f t="shared" si="0"/>
        <v>284847389327.19861</v>
      </c>
    </row>
    <row r="3" spans="1:37">
      <c r="A3" s="1" t="s">
        <v>270</v>
      </c>
      <c r="B3" s="3">
        <f>'AEO 7'!D56*('NTS 1-50'!$AG5*10^6/SUM('AEO 7'!$C54,'AEO 7'!$C56))*('AEO 7'!$C44/'AEO 7'!D44)</f>
        <v>2365290643563.9053</v>
      </c>
      <c r="C3" s="3">
        <f>'AEO 7'!E56*('NTS 1-50'!$AG5*10^6/SUM('AEO 7'!$C54,'AEO 7'!$C56))*('AEO 7'!$C44/'AEO 7'!E44)</f>
        <v>2370360103054.4434</v>
      </c>
      <c r="D3" s="3">
        <f>'AEO 7'!F56*('NTS 1-50'!$AG5*10^6/SUM('AEO 7'!$C54,'AEO 7'!$C56))*('AEO 7'!$C44/'AEO 7'!F44)</f>
        <v>2360032098181.0176</v>
      </c>
      <c r="E3" s="3">
        <f>'AEO 7'!G56*('NTS 1-50'!$AG5*10^6/SUM('AEO 7'!$C54,'AEO 7'!$C56))*('AEO 7'!$C44/'AEO 7'!G44)</f>
        <v>2349191017365.939</v>
      </c>
      <c r="F3" s="3">
        <f>'AEO 7'!H56*('NTS 1-50'!$AG5*10^6/SUM('AEO 7'!$C54,'AEO 7'!$C56))*('AEO 7'!$C44/'AEO 7'!H44)</f>
        <v>2340310636758.7285</v>
      </c>
      <c r="G3" s="3">
        <f>'AEO 7'!I56*('NTS 1-50'!$AG5*10^6/SUM('AEO 7'!$C54,'AEO 7'!$C56))*('AEO 7'!$C44/'AEO 7'!I44)</f>
        <v>2328898395572.1792</v>
      </c>
      <c r="H3" s="3">
        <f>'AEO 7'!J56*('NTS 1-50'!$AG5*10^6/SUM('AEO 7'!$C54,'AEO 7'!$C56))*('AEO 7'!$C44/'AEO 7'!J44)</f>
        <v>2314850402145.9233</v>
      </c>
      <c r="I3" s="3">
        <f>'AEO 7'!K56*('NTS 1-50'!$AG5*10^6/SUM('AEO 7'!$C54,'AEO 7'!$C56))*('AEO 7'!$C44/'AEO 7'!K44)</f>
        <v>2300993649767.8584</v>
      </c>
      <c r="J3" s="3">
        <f>'AEO 7'!L56*('NTS 1-50'!$AG5*10^6/SUM('AEO 7'!$C54,'AEO 7'!$C56))*('AEO 7'!$C44/'AEO 7'!L44)</f>
        <v>2303738741600.4702</v>
      </c>
      <c r="K3" s="3">
        <f>'AEO 7'!M56*('NTS 1-50'!$AG5*10^6/SUM('AEO 7'!$C54,'AEO 7'!$C56))*('AEO 7'!$C44/'AEO 7'!M44)</f>
        <v>2306118472748.4692</v>
      </c>
      <c r="L3" s="3">
        <f>'AEO 7'!N56*('NTS 1-50'!$AG5*10^6/SUM('AEO 7'!$C54,'AEO 7'!$C56))*('AEO 7'!$C44/'AEO 7'!N44)</f>
        <v>2310019373603.5894</v>
      </c>
      <c r="M3" s="3">
        <f>'AEO 7'!O56*('NTS 1-50'!$AG5*10^6/SUM('AEO 7'!$C54,'AEO 7'!$C56))*('AEO 7'!$C44/'AEO 7'!O44)</f>
        <v>2312204982834.0825</v>
      </c>
      <c r="N3" s="3">
        <f>'AEO 7'!P56*('NTS 1-50'!$AG5*10^6/SUM('AEO 7'!$C54,'AEO 7'!$C56))*('AEO 7'!$C44/'AEO 7'!P44)</f>
        <v>2311158696751.9678</v>
      </c>
      <c r="O3" s="3">
        <f>'AEO 7'!Q56*('NTS 1-50'!$AG5*10^6/SUM('AEO 7'!$C54,'AEO 7'!$C56))*('AEO 7'!$C44/'AEO 7'!Q44)</f>
        <v>2310987495353.6938</v>
      </c>
      <c r="P3" s="3">
        <f>'AEO 7'!R56*('NTS 1-50'!$AG5*10^6/SUM('AEO 7'!$C54,'AEO 7'!$C56))*('AEO 7'!$C44/'AEO 7'!R44)</f>
        <v>2317394595501.9165</v>
      </c>
      <c r="Q3" s="3">
        <f>'AEO 7'!S56*('NTS 1-50'!$AG5*10^6/SUM('AEO 7'!$C54,'AEO 7'!$C56))*('AEO 7'!$C44/'AEO 7'!S44)</f>
        <v>2326434498169.4712</v>
      </c>
      <c r="R3" s="3">
        <f>'AEO 7'!T56*('NTS 1-50'!$AG5*10^6/SUM('AEO 7'!$C54,'AEO 7'!$C56))*('AEO 7'!$C44/'AEO 7'!T44)</f>
        <v>2339255804665.5234</v>
      </c>
      <c r="S3" s="3">
        <f>'AEO 7'!U56*('NTS 1-50'!$AG5*10^6/SUM('AEO 7'!$C54,'AEO 7'!$C56))*('AEO 7'!$C44/'AEO 7'!U44)</f>
        <v>2353618968056.7671</v>
      </c>
      <c r="T3" s="3">
        <f>'AEO 7'!V56*('NTS 1-50'!$AG5*10^6/SUM('AEO 7'!$C54,'AEO 7'!$C56))*('AEO 7'!$C44/'AEO 7'!V44)</f>
        <v>2374516422947.0127</v>
      </c>
      <c r="U3" s="3">
        <f>'AEO 7'!W56*('NTS 1-50'!$AG5*10^6/SUM('AEO 7'!$C54,'AEO 7'!$C56))*('AEO 7'!$C44/'AEO 7'!W44)</f>
        <v>2398489452094.209</v>
      </c>
      <c r="V3" s="3">
        <f>'AEO 7'!X56*('NTS 1-50'!$AG5*10^6/SUM('AEO 7'!$C54,'AEO 7'!$C56))*('AEO 7'!$C44/'AEO 7'!X44)</f>
        <v>2424784496191.6782</v>
      </c>
      <c r="W3" s="3">
        <f>'AEO 7'!Y56*('NTS 1-50'!$AG5*10^6/SUM('AEO 7'!$C54,'AEO 7'!$C56))*('AEO 7'!$C44/'AEO 7'!Y44)</f>
        <v>2451761968759.9131</v>
      </c>
      <c r="X3" s="3">
        <f>'AEO 7'!Z56*('NTS 1-50'!$AG5*10^6/SUM('AEO 7'!$C54,'AEO 7'!$C56))*('AEO 7'!$C44/'AEO 7'!Z44)</f>
        <v>2482440561916.6968</v>
      </c>
      <c r="Y3" s="3">
        <f>'AEO 7'!AA56*('NTS 1-50'!$AG5*10^6/SUM('AEO 7'!$C54,'AEO 7'!$C56))*('AEO 7'!$C44/'AEO 7'!AA44)</f>
        <v>2514794036870.4155</v>
      </c>
      <c r="Z3" s="3">
        <f>'AEO 7'!AB56*('NTS 1-50'!$AG5*10^6/SUM('AEO 7'!$C54,'AEO 7'!$C56))*('AEO 7'!$C44/'AEO 7'!AB44)</f>
        <v>2543359399107.0649</v>
      </c>
      <c r="AA3" s="3">
        <f>'AEO 7'!AC56*('NTS 1-50'!$AG5*10^6/SUM('AEO 7'!$C54,'AEO 7'!$C56))*('AEO 7'!$C44/'AEO 7'!AC44)</f>
        <v>2576248961866.1719</v>
      </c>
      <c r="AB3" s="3">
        <f t="shared" ref="AB3:AB7" si="1">TREND($R3:$AA3,$R$1:$AA$1,AB$1)</f>
        <v>2593971684041.2344</v>
      </c>
      <c r="AC3" s="3">
        <f t="shared" si="0"/>
        <v>2620888898003.7266</v>
      </c>
      <c r="AD3" s="3">
        <f t="shared" si="0"/>
        <v>2647806111966.2109</v>
      </c>
      <c r="AE3" s="3">
        <f t="shared" si="0"/>
        <v>2674723325928.7031</v>
      </c>
      <c r="AF3" s="3">
        <f t="shared" si="0"/>
        <v>2701640539891.1875</v>
      </c>
      <c r="AG3" s="3">
        <f t="shared" si="0"/>
        <v>2728557753853.6797</v>
      </c>
      <c r="AH3" s="3">
        <f t="shared" si="0"/>
        <v>2755474967816.1641</v>
      </c>
      <c r="AI3" s="3">
        <f t="shared" si="0"/>
        <v>2782392181778.6562</v>
      </c>
      <c r="AJ3" s="3">
        <f t="shared" si="0"/>
        <v>2809309395741.1484</v>
      </c>
      <c r="AK3" s="3">
        <f t="shared" si="0"/>
        <v>2836226609703.6328</v>
      </c>
    </row>
    <row r="4" spans="1:37">
      <c r="A4" s="1" t="s">
        <v>271</v>
      </c>
      <c r="B4" s="3">
        <f>'AEO 48'!D89*10^9</f>
        <v>36008636000</v>
      </c>
      <c r="C4" s="3">
        <f>'AEO 48'!E89*10^9</f>
        <v>35883202000</v>
      </c>
      <c r="D4" s="3">
        <f>'AEO 48'!F89*10^9</f>
        <v>35410393000</v>
      </c>
      <c r="E4" s="3">
        <f>'AEO 48'!G89*10^9</f>
        <v>34688011000</v>
      </c>
      <c r="F4" s="3">
        <f>'AEO 48'!H89*10^9</f>
        <v>34164665000</v>
      </c>
      <c r="G4" s="3">
        <f>'AEO 48'!I89*10^9</f>
        <v>34133732000.000004</v>
      </c>
      <c r="H4" s="3">
        <f>'AEO 48'!J89*10^9</f>
        <v>34557156000</v>
      </c>
      <c r="I4" s="3">
        <f>'AEO 48'!K89*10^9</f>
        <v>35163296000</v>
      </c>
      <c r="J4" s="3">
        <f>'AEO 48'!L89*10^9</f>
        <v>36016251000</v>
      </c>
      <c r="K4" s="3">
        <f>'AEO 48'!M89*10^9</f>
        <v>36693611000</v>
      </c>
      <c r="L4" s="3">
        <f>'AEO 48'!N89*10^9</f>
        <v>37193790000</v>
      </c>
      <c r="M4" s="3">
        <f>'AEO 48'!O89*10^9</f>
        <v>37661446000</v>
      </c>
      <c r="N4" s="3">
        <f>'AEO 48'!P89*10^9</f>
        <v>38242737000</v>
      </c>
      <c r="O4" s="3">
        <f>'AEO 48'!Q89*10^9</f>
        <v>38864765000</v>
      </c>
      <c r="P4" s="3">
        <f>'AEO 48'!R89*10^9</f>
        <v>39378334000</v>
      </c>
      <c r="Q4" s="3">
        <f>'AEO 48'!S89*10^9</f>
        <v>39906475000</v>
      </c>
      <c r="R4" s="3">
        <f>'AEO 48'!T89*10^9</f>
        <v>40470921000</v>
      </c>
      <c r="S4" s="3">
        <f>'AEO 48'!U89*10^9</f>
        <v>41056740000</v>
      </c>
      <c r="T4" s="3">
        <f>'AEO 48'!V89*10^9</f>
        <v>41634293000</v>
      </c>
      <c r="U4" s="3">
        <f>'AEO 48'!W89*10^9</f>
        <v>42164902000</v>
      </c>
      <c r="V4" s="3">
        <f>'AEO 48'!X89*10^9</f>
        <v>42654602000</v>
      </c>
      <c r="W4" s="3">
        <f>'AEO 48'!Y89*10^9</f>
        <v>43057713000</v>
      </c>
      <c r="X4" s="3">
        <f>'AEO 48'!Z89*10^9</f>
        <v>43511604000</v>
      </c>
      <c r="Y4" s="3">
        <f>'AEO 48'!AA89*10^9</f>
        <v>43863213000</v>
      </c>
      <c r="Z4" s="3">
        <f>'AEO 48'!AB89*10^9</f>
        <v>44191956000</v>
      </c>
      <c r="AA4" s="3">
        <f>'AEO 48'!AC89*10^9</f>
        <v>44504742000</v>
      </c>
      <c r="AB4" s="3">
        <f t="shared" si="1"/>
        <v>45172359200</v>
      </c>
      <c r="AC4" s="3">
        <f t="shared" si="0"/>
        <v>45619866581.818237</v>
      </c>
      <c r="AD4" s="3">
        <f t="shared" si="0"/>
        <v>46067373963.636353</v>
      </c>
      <c r="AE4" s="3">
        <f t="shared" si="0"/>
        <v>46514881345.45459</v>
      </c>
      <c r="AF4" s="3">
        <f t="shared" si="0"/>
        <v>46962388727.272705</v>
      </c>
      <c r="AG4" s="3">
        <f t="shared" si="0"/>
        <v>47409896109.090942</v>
      </c>
      <c r="AH4" s="3">
        <f t="shared" si="0"/>
        <v>47857403490.909058</v>
      </c>
      <c r="AI4" s="3">
        <f t="shared" si="0"/>
        <v>48304910872.727295</v>
      </c>
      <c r="AJ4" s="3">
        <f t="shared" si="0"/>
        <v>48752418254.545532</v>
      </c>
      <c r="AK4" s="3">
        <f t="shared" si="0"/>
        <v>49199925636.363647</v>
      </c>
    </row>
    <row r="5" spans="1:37">
      <c r="A5" s="1" t="s">
        <v>272</v>
      </c>
      <c r="B5" s="3">
        <f>'AEO 7'!D24*10^9</f>
        <v>1689626709000</v>
      </c>
      <c r="C5" s="3">
        <f>'AEO 7'!E24*10^9</f>
        <v>1674189697000</v>
      </c>
      <c r="D5" s="3">
        <f>'AEO 7'!F24*10^9</f>
        <v>1683616089000</v>
      </c>
      <c r="E5" s="3">
        <f>'AEO 7'!G24*10^9</f>
        <v>1705357910000</v>
      </c>
      <c r="F5" s="3">
        <f>'AEO 7'!H24*10^9</f>
        <v>1765198975000</v>
      </c>
      <c r="G5" s="3">
        <f>'AEO 7'!I24*10^9</f>
        <v>1810078491000</v>
      </c>
      <c r="H5" s="3">
        <f>'AEO 7'!J24*10^9</f>
        <v>1839775879000</v>
      </c>
      <c r="I5" s="3">
        <f>'AEO 7'!K24*10^9</f>
        <v>1882114624000</v>
      </c>
      <c r="J5" s="3">
        <f>'AEO 7'!L24*10^9</f>
        <v>1914086182000</v>
      </c>
      <c r="K5" s="3">
        <f>'AEO 7'!M24*10^9</f>
        <v>1925458252000</v>
      </c>
      <c r="L5" s="3">
        <f>'AEO 7'!N24*10^9</f>
        <v>1956198242000</v>
      </c>
      <c r="M5" s="3">
        <f>'AEO 7'!O24*10^9</f>
        <v>1961739258000</v>
      </c>
      <c r="N5" s="3">
        <f>'AEO 7'!P24*10^9</f>
        <v>1976537720000</v>
      </c>
      <c r="O5" s="3">
        <f>'AEO 7'!Q24*10^9</f>
        <v>1981630981000</v>
      </c>
      <c r="P5" s="3">
        <f>'AEO 7'!R24*10^9</f>
        <v>1992655273000</v>
      </c>
      <c r="Q5" s="3">
        <f>'AEO 7'!S24*10^9</f>
        <v>2006144531000</v>
      </c>
      <c r="R5" s="3">
        <f>'AEO 7'!T24*10^9</f>
        <v>2012560669000</v>
      </c>
      <c r="S5" s="3">
        <f>'AEO 7'!U24*10^9</f>
        <v>2012885010000</v>
      </c>
      <c r="T5" s="3">
        <f>'AEO 7'!V24*10^9</f>
        <v>2028049438000</v>
      </c>
      <c r="U5" s="3">
        <f>'AEO 7'!W24*10^9</f>
        <v>2036910400000</v>
      </c>
      <c r="V5" s="3">
        <f>'AEO 7'!X24*10^9</f>
        <v>2054196532999.9998</v>
      </c>
      <c r="W5" s="3">
        <f>'AEO 7'!Y24*10^9</f>
        <v>2065435303000.0002</v>
      </c>
      <c r="X5" s="3">
        <f>'AEO 7'!Z24*10^9</f>
        <v>2081327147999.9998</v>
      </c>
      <c r="Y5" s="3">
        <f>'AEO 7'!AA24*10^9</f>
        <v>2094053223000</v>
      </c>
      <c r="Z5" s="3">
        <f>'AEO 7'!AB24*10^9</f>
        <v>2119974121000.0002</v>
      </c>
      <c r="AA5" s="3">
        <f>'AEO 7'!AC24*10^9</f>
        <v>2127691650000.0002</v>
      </c>
      <c r="AB5" s="3">
        <f t="shared" si="1"/>
        <v>2138652034333.332</v>
      </c>
      <c r="AC5" s="3">
        <f t="shared" si="0"/>
        <v>2152350886121.2109</v>
      </c>
      <c r="AD5" s="3">
        <f t="shared" si="0"/>
        <v>2166049737909.0898</v>
      </c>
      <c r="AE5" s="3">
        <f t="shared" si="0"/>
        <v>2179748589696.9687</v>
      </c>
      <c r="AF5" s="3">
        <f t="shared" si="0"/>
        <v>2193447441484.8477</v>
      </c>
      <c r="AG5" s="3">
        <f t="shared" si="0"/>
        <v>2207146293272.7266</v>
      </c>
      <c r="AH5" s="3">
        <f t="shared" si="0"/>
        <v>2220845145060.6055</v>
      </c>
      <c r="AI5" s="3">
        <f t="shared" si="0"/>
        <v>2234543996848.4844</v>
      </c>
      <c r="AJ5" s="3">
        <f t="shared" si="0"/>
        <v>2248242848636.3633</v>
      </c>
      <c r="AK5" s="3">
        <f t="shared" si="0"/>
        <v>2261941700424.2422</v>
      </c>
    </row>
    <row r="6" spans="1:37">
      <c r="A6" s="1" t="s">
        <v>273</v>
      </c>
      <c r="B6" s="3">
        <f>'AEO 7'!D25*10^9*(1+'AEO 7'!D76/'AEO 7'!D75)</f>
        <v>3760959905893.2349</v>
      </c>
      <c r="C6" s="3">
        <f>'AEO 7'!E25*10^9*(1+'AEO 7'!E76/'AEO 7'!E75)</f>
        <v>3470652992306.7778</v>
      </c>
      <c r="D6" s="3">
        <f>'AEO 7'!F25*10^9*(1+'AEO 7'!F76/'AEO 7'!F75)</f>
        <v>3434821224974.979</v>
      </c>
      <c r="E6" s="3">
        <f>'AEO 7'!G25*10^9*(1+'AEO 7'!G76/'AEO 7'!G75)</f>
        <v>3519385834561.877</v>
      </c>
      <c r="F6" s="3">
        <f>'AEO 7'!H25*10^9*(1+'AEO 7'!H76/'AEO 7'!H75)</f>
        <v>3626245213585.7949</v>
      </c>
      <c r="G6" s="3">
        <f>'AEO 7'!I25*10^9*(1+'AEO 7'!I76/'AEO 7'!I75)</f>
        <v>3469063032528.1797</v>
      </c>
      <c r="H6" s="3">
        <f>'AEO 7'!J25*10^9*(1+'AEO 7'!J76/'AEO 7'!J75)</f>
        <v>3501545217274.8228</v>
      </c>
      <c r="I6" s="3">
        <f>'AEO 7'!K25*10^9*(1+'AEO 7'!K76/'AEO 7'!K75)</f>
        <v>3533583886006.0972</v>
      </c>
      <c r="J6" s="3">
        <f>'AEO 7'!L25*10^9*(1+'AEO 7'!L76/'AEO 7'!L75)</f>
        <v>3600031491738.2031</v>
      </c>
      <c r="K6" s="3">
        <f>'AEO 7'!M25*10^9*(1+'AEO 7'!M76/'AEO 7'!M75)</f>
        <v>3670435619862.4648</v>
      </c>
      <c r="L6" s="3">
        <f>'AEO 7'!N25*10^9*(1+'AEO 7'!N76/'AEO 7'!N75)</f>
        <v>3723967612805.3066</v>
      </c>
      <c r="M6" s="3">
        <f>'AEO 7'!O25*10^9*(1+'AEO 7'!O76/'AEO 7'!O75)</f>
        <v>3756724205305.9888</v>
      </c>
      <c r="N6" s="3">
        <f>'AEO 7'!P25*10^9*(1+'AEO 7'!P76/'AEO 7'!P75)</f>
        <v>3793628856857.1128</v>
      </c>
      <c r="O6" s="3">
        <f>'AEO 7'!Q25*10^9*(1+'AEO 7'!Q76/'AEO 7'!Q75)</f>
        <v>3833169753486.166</v>
      </c>
      <c r="P6" s="3">
        <f>'AEO 7'!R25*10^9*(1+'AEO 7'!R76/'AEO 7'!R75)</f>
        <v>3878138781365.0684</v>
      </c>
      <c r="Q6" s="3">
        <f>'AEO 7'!S25*10^9*(1+'AEO 7'!S76/'AEO 7'!S75)</f>
        <v>3934217048995.4966</v>
      </c>
      <c r="R6" s="3">
        <f>'AEO 7'!T25*10^9*(1+'AEO 7'!T76/'AEO 7'!T75)</f>
        <v>3997986972448.6479</v>
      </c>
      <c r="S6" s="3">
        <f>'AEO 7'!U25*10^9*(1+'AEO 7'!U76/'AEO 7'!U75)</f>
        <v>4059448215188.2871</v>
      </c>
      <c r="T6" s="3">
        <f>'AEO 7'!V25*10^9*(1+'AEO 7'!V76/'AEO 7'!V75)</f>
        <v>4116602732883.4976</v>
      </c>
      <c r="U6" s="3">
        <f>'AEO 7'!W25*10^9*(1+'AEO 7'!W76/'AEO 7'!W75)</f>
        <v>4175300433711.75</v>
      </c>
      <c r="V6" s="3">
        <f>'AEO 7'!X25*10^9*(1+'AEO 7'!X76/'AEO 7'!X75)</f>
        <v>4237761131553.0908</v>
      </c>
      <c r="W6" s="3">
        <f>'AEO 7'!Y25*10^9*(1+'AEO 7'!Y76/'AEO 7'!Y75)</f>
        <v>4289315397477.6372</v>
      </c>
      <c r="X6" s="3">
        <f>'AEO 7'!Z25*10^9*(1+'AEO 7'!Z76/'AEO 7'!Z75)</f>
        <v>4337762795474.3555</v>
      </c>
      <c r="Y6" s="3">
        <f>'AEO 7'!AA25*10^9*(1+'AEO 7'!AA76/'AEO 7'!AA75)</f>
        <v>4377883064336.9497</v>
      </c>
      <c r="Z6" s="3">
        <f>'AEO 7'!AB25*10^9*(1+'AEO 7'!AB76/'AEO 7'!AB75)</f>
        <v>4433190024951.3955</v>
      </c>
      <c r="AA6" s="3">
        <f>'AEO 7'!AC25*10^9*(1+'AEO 7'!AC76/'AEO 7'!AC75)</f>
        <v>4488886134538.7734</v>
      </c>
      <c r="AB6" s="3">
        <f t="shared" si="1"/>
        <v>4547401294777.5156</v>
      </c>
      <c r="AC6" s="3">
        <f t="shared" si="0"/>
        <v>4601217222872.2656</v>
      </c>
      <c r="AD6" s="3">
        <f t="shared" si="0"/>
        <v>4655033150967</v>
      </c>
      <c r="AE6" s="3">
        <f t="shared" si="0"/>
        <v>4708849079061.75</v>
      </c>
      <c r="AF6" s="3">
        <f t="shared" si="0"/>
        <v>4762665007156.4844</v>
      </c>
      <c r="AG6" s="3">
        <f t="shared" si="0"/>
        <v>4816480935251.2344</v>
      </c>
      <c r="AH6" s="3">
        <f t="shared" si="0"/>
        <v>4870296863345.9687</v>
      </c>
      <c r="AI6" s="3">
        <f t="shared" si="0"/>
        <v>4924112791440.7187</v>
      </c>
      <c r="AJ6" s="3">
        <f t="shared" si="0"/>
        <v>4977928719535.4687</v>
      </c>
      <c r="AK6" s="3">
        <f t="shared" si="0"/>
        <v>5031744647630.2031</v>
      </c>
    </row>
    <row r="7" spans="1:37">
      <c r="A7" s="1" t="s">
        <v>408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f t="shared" si="1"/>
        <v>0</v>
      </c>
      <c r="AC7">
        <f t="shared" si="0"/>
        <v>0</v>
      </c>
      <c r="AD7">
        <f t="shared" si="0"/>
        <v>0</v>
      </c>
      <c r="AE7">
        <f t="shared" si="0"/>
        <v>0</v>
      </c>
      <c r="AF7">
        <f t="shared" si="0"/>
        <v>0</v>
      </c>
      <c r="AG7">
        <f t="shared" si="0"/>
        <v>0</v>
      </c>
      <c r="AH7">
        <f t="shared" si="0"/>
        <v>0</v>
      </c>
      <c r="AI7">
        <f t="shared" si="0"/>
        <v>0</v>
      </c>
      <c r="AJ7">
        <f t="shared" si="0"/>
        <v>0</v>
      </c>
      <c r="AK7">
        <f t="shared" si="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7"/>
  <sheetViews>
    <sheetView workbookViewId="0">
      <pane xSplit="1" ySplit="1" topLeftCell="B2" activePane="bottomRight" state="frozen"/>
      <selection pane="topRight"/>
      <selection pane="bottomLeft"/>
      <selection pane="bottomRight"/>
    </sheetView>
  </sheetViews>
  <sheetFormatPr defaultRowHeight="15"/>
  <cols>
    <col min="1" max="1" width="40.140625" customWidth="1"/>
    <col min="2" max="37" width="9.5703125" bestFit="1" customWidth="1"/>
  </cols>
  <sheetData>
    <row r="1" spans="1:37">
      <c r="A1" s="1" t="s">
        <v>64</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c r="A2" s="1" t="s">
        <v>269</v>
      </c>
      <c r="B2" s="3">
        <f>'VFP-BCDT-freight'!B2/'AEO 40'!D65*'AEO 39'!D80/1000</f>
        <v>23104028922.723289</v>
      </c>
      <c r="C2" s="3">
        <f>'VFP-BCDT-freight'!C2/'AEO 40'!E65*'AEO 39'!E80/1000</f>
        <v>24074023820.802605</v>
      </c>
      <c r="D2" s="3">
        <f>'VFP-BCDT-freight'!D2/'AEO 40'!F65*'AEO 39'!F80/1000</f>
        <v>24303442006.996758</v>
      </c>
      <c r="E2" s="3">
        <f>'VFP-BCDT-freight'!E2/'AEO 40'!G65*'AEO 39'!G80/1000</f>
        <v>23553263937.939762</v>
      </c>
      <c r="F2" s="3">
        <f>'VFP-BCDT-freight'!F2/'AEO 40'!H65*'AEO 39'!H80/1000</f>
        <v>22690767915.014256</v>
      </c>
      <c r="G2" s="3">
        <f>'VFP-BCDT-freight'!G2/'AEO 40'!I65*'AEO 39'!I80/1000</f>
        <v>21446049462.791649</v>
      </c>
      <c r="H2" s="3">
        <f>'VFP-BCDT-freight'!H2/'AEO 40'!J65*'AEO 39'!J80/1000</f>
        <v>20754085277.642921</v>
      </c>
      <c r="I2" s="3">
        <f>'VFP-BCDT-freight'!I2/'AEO 40'!K65*'AEO 39'!K80/1000</f>
        <v>20164315222.165367</v>
      </c>
      <c r="J2" s="3">
        <f>'VFP-BCDT-freight'!J2/'AEO 40'!L65*'AEO 39'!L80/1000</f>
        <v>20139626327.333954</v>
      </c>
      <c r="K2" s="3">
        <f>'VFP-BCDT-freight'!K2/'AEO 40'!M65*'AEO 39'!M80/1000</f>
        <v>19753286669.040287</v>
      </c>
      <c r="L2" s="3">
        <f>'VFP-BCDT-freight'!L2/'AEO 40'!N65*'AEO 39'!N80/1000</f>
        <v>19380908820.494705</v>
      </c>
      <c r="M2" s="3">
        <f>'VFP-BCDT-freight'!M2/'AEO 40'!O65*'AEO 39'!O80/1000</f>
        <v>18934709013.880283</v>
      </c>
      <c r="N2" s="3">
        <f>'VFP-BCDT-freight'!N2/'AEO 40'!P65*'AEO 39'!P80/1000</f>
        <v>18671290383.285229</v>
      </c>
      <c r="O2" s="3">
        <f>'VFP-BCDT-freight'!O2/'AEO 40'!Q65*'AEO 39'!Q80/1000</f>
        <v>18305558587.275841</v>
      </c>
      <c r="P2" s="3">
        <f>'VFP-BCDT-freight'!P2/'AEO 40'!R65*'AEO 39'!R80/1000</f>
        <v>17972077082.193619</v>
      </c>
      <c r="Q2" s="3">
        <f>'VFP-BCDT-freight'!Q2/'AEO 40'!S65*'AEO 39'!S80/1000</f>
        <v>17864974850.626133</v>
      </c>
      <c r="R2" s="3">
        <f>'VFP-BCDT-freight'!R2/'AEO 40'!T65*'AEO 39'!T80/1000</f>
        <v>17778318884.628845</v>
      </c>
      <c r="S2" s="3">
        <f>'VFP-BCDT-freight'!S2/'AEO 40'!U65*'AEO 39'!U80/1000</f>
        <v>17662061861.635559</v>
      </c>
      <c r="T2" s="3">
        <f>'VFP-BCDT-freight'!T2/'AEO 40'!V65*'AEO 39'!V80/1000</f>
        <v>17624724914.941692</v>
      </c>
      <c r="U2" s="3">
        <f>'VFP-BCDT-freight'!U2/'AEO 40'!W65*'AEO 39'!W80/1000</f>
        <v>17711045435.220036</v>
      </c>
      <c r="V2" s="3">
        <f>'VFP-BCDT-freight'!V2/'AEO 40'!X65*'AEO 39'!X80/1000</f>
        <v>17684629167.999275</v>
      </c>
      <c r="W2" s="3">
        <f>'VFP-BCDT-freight'!W2/'AEO 40'!Y65*'AEO 39'!Y80/1000</f>
        <v>17735346215.162727</v>
      </c>
      <c r="X2" s="3">
        <f>'VFP-BCDT-freight'!X2/'AEO 40'!Z65*'AEO 39'!Z80/1000</f>
        <v>17821800632.873692</v>
      </c>
      <c r="Y2" s="3">
        <f>'VFP-BCDT-freight'!Y2/'AEO 40'!AA65*'AEO 39'!AA80/1000</f>
        <v>18088001143.188221</v>
      </c>
      <c r="Z2" s="3">
        <f>'VFP-BCDT-freight'!Z2/'AEO 40'!AB65*'AEO 39'!AB80/1000</f>
        <v>18106983433.076534</v>
      </c>
      <c r="AA2" s="3">
        <f>'VFP-BCDT-freight'!AA2/'AEO 40'!AC65*'AEO 39'!AC80/1000</f>
        <v>18217289204.844418</v>
      </c>
      <c r="AB2" s="3">
        <f>TREND($R2:$AA2,$R$1:$AA$1,AB$1)</f>
        <v>18168505011.469894</v>
      </c>
      <c r="AC2" s="3">
        <f t="shared" ref="AC2:AK7" si="0">TREND($R2:$AA2,$R$1:$AA$1,AC$1)</f>
        <v>18227684088.217682</v>
      </c>
      <c r="AD2" s="3">
        <f t="shared" si="0"/>
        <v>18286863164.965469</v>
      </c>
      <c r="AE2" s="3">
        <f t="shared" si="0"/>
        <v>18346042241.713242</v>
      </c>
      <c r="AF2" s="3">
        <f t="shared" si="0"/>
        <v>18405221318.461029</v>
      </c>
      <c r="AG2" s="3">
        <f t="shared" si="0"/>
        <v>18464400395.208817</v>
      </c>
      <c r="AH2" s="3">
        <f t="shared" si="0"/>
        <v>18523579471.956589</v>
      </c>
      <c r="AI2" s="3">
        <f t="shared" si="0"/>
        <v>18582758548.704376</v>
      </c>
      <c r="AJ2" s="3">
        <f t="shared" si="0"/>
        <v>18641937625.452164</v>
      </c>
      <c r="AK2" s="3">
        <f t="shared" si="0"/>
        <v>18701116702.199936</v>
      </c>
    </row>
    <row r="3" spans="1:37">
      <c r="A3" s="1" t="s">
        <v>270</v>
      </c>
      <c r="B3" s="3">
        <f>'VFP-BCDT-freight'!B3/'AEO 50'!D104*'AEO 50'!D148/1000</f>
        <v>139913457455.41049</v>
      </c>
      <c r="C3" s="3">
        <f>'VFP-BCDT-freight'!C3/'AEO 50'!E104*'AEO 50'!E148/1000</f>
        <v>151718732273.96112</v>
      </c>
      <c r="D3" s="3">
        <f>'VFP-BCDT-freight'!D3/'AEO 50'!F104*'AEO 50'!F148/1000</f>
        <v>155712181199.02856</v>
      </c>
      <c r="E3" s="3">
        <f>'VFP-BCDT-freight'!E3/'AEO 50'!G104*'AEO 50'!G148/1000</f>
        <v>143957809333.19315</v>
      </c>
      <c r="F3" s="3">
        <f>'VFP-BCDT-freight'!F3/'AEO 50'!H104*'AEO 50'!H148/1000</f>
        <v>132394203359.25899</v>
      </c>
      <c r="G3" s="3">
        <f>'VFP-BCDT-freight'!G3/'AEO 50'!I104*'AEO 50'!I148/1000</f>
        <v>124231462352.91519</v>
      </c>
      <c r="H3" s="3">
        <f>'VFP-BCDT-freight'!H3/'AEO 50'!J104*'AEO 50'!J148/1000</f>
        <v>118025646176.45419</v>
      </c>
      <c r="I3" s="3">
        <f>'VFP-BCDT-freight'!I3/'AEO 50'!K104*'AEO 50'!K148/1000</f>
        <v>113311235483.38235</v>
      </c>
      <c r="J3" s="3">
        <f>'VFP-BCDT-freight'!J3/'AEO 50'!L104*'AEO 50'!L148/1000</f>
        <v>111846725694.39604</v>
      </c>
      <c r="K3" s="3">
        <f>'VFP-BCDT-freight'!K3/'AEO 50'!M104*'AEO 50'!M148/1000</f>
        <v>111489830930.20129</v>
      </c>
      <c r="L3" s="3">
        <f>'VFP-BCDT-freight'!L3/'AEO 50'!N104*'AEO 50'!N148/1000</f>
        <v>110784956897.16701</v>
      </c>
      <c r="M3" s="3">
        <f>'VFP-BCDT-freight'!M3/'AEO 50'!O104*'AEO 50'!O148/1000</f>
        <v>108943707284.14458</v>
      </c>
      <c r="N3" s="3">
        <f>'VFP-BCDT-freight'!N3/'AEO 50'!P104*'AEO 50'!P148/1000</f>
        <v>107694918657.65115</v>
      </c>
      <c r="O3" s="3">
        <f>'VFP-BCDT-freight'!O3/'AEO 50'!Q104*'AEO 50'!Q148/1000</f>
        <v>107100297799.38474</v>
      </c>
      <c r="P3" s="3">
        <f>'VFP-BCDT-freight'!P3/'AEO 50'!R104*'AEO 50'!R148/1000</f>
        <v>106370388968.42322</v>
      </c>
      <c r="Q3" s="3">
        <f>'VFP-BCDT-freight'!Q3/'AEO 50'!S104*'AEO 50'!S148/1000</f>
        <v>106032949928.73279</v>
      </c>
      <c r="R3" s="3">
        <f>'VFP-BCDT-freight'!R3/'AEO 50'!T104*'AEO 50'!T148/1000</f>
        <v>106129690245.70198</v>
      </c>
      <c r="S3" s="3">
        <f>'VFP-BCDT-freight'!S3/'AEO 50'!U104*'AEO 50'!U148/1000</f>
        <v>105970278247.26051</v>
      </c>
      <c r="T3" s="3">
        <f>'VFP-BCDT-freight'!T3/'AEO 50'!V104*'AEO 50'!V148/1000</f>
        <v>106690522097.40271</v>
      </c>
      <c r="U3" s="3">
        <f>'VFP-BCDT-freight'!U3/'AEO 50'!W104*'AEO 50'!W148/1000</f>
        <v>108601263766.18616</v>
      </c>
      <c r="V3" s="3">
        <f>'VFP-BCDT-freight'!V3/'AEO 50'!X104*'AEO 50'!X148/1000</f>
        <v>110376742282.69374</v>
      </c>
      <c r="W3" s="3">
        <f>'VFP-BCDT-freight'!W3/'AEO 50'!Y104*'AEO 50'!Y148/1000</f>
        <v>111772422870.89465</v>
      </c>
      <c r="X3" s="3">
        <f>'VFP-BCDT-freight'!X3/'AEO 50'!Z104*'AEO 50'!Z148/1000</f>
        <v>113228912753.19334</v>
      </c>
      <c r="Y3" s="3">
        <f>'VFP-BCDT-freight'!Y3/'AEO 50'!AA104*'AEO 50'!AA148/1000</f>
        <v>115171469756.74071</v>
      </c>
      <c r="Z3" s="3">
        <f>'VFP-BCDT-freight'!Z3/'AEO 50'!AB104*'AEO 50'!AB148/1000</f>
        <v>116257611208.51031</v>
      </c>
      <c r="AA3" s="3">
        <f>'VFP-BCDT-freight'!AA3/'AEO 50'!AC104*'AEO 50'!AC148/1000</f>
        <v>117879733029.69688</v>
      </c>
      <c r="AB3" s="3">
        <f t="shared" ref="AB3:AB7" si="1">TREND($R3:$AA3,$R$1:$AA$1,AB$1)</f>
        <v>119056034013.51514</v>
      </c>
      <c r="AC3" s="3">
        <f t="shared" si="0"/>
        <v>120482973902.18555</v>
      </c>
      <c r="AD3" s="3">
        <f t="shared" si="0"/>
        <v>121909913790.85596</v>
      </c>
      <c r="AE3" s="3">
        <f t="shared" si="0"/>
        <v>123336853679.52637</v>
      </c>
      <c r="AF3" s="3">
        <f t="shared" si="0"/>
        <v>124763793568.19678</v>
      </c>
      <c r="AG3" s="3">
        <f t="shared" si="0"/>
        <v>126190733456.86719</v>
      </c>
      <c r="AH3" s="3">
        <f t="shared" si="0"/>
        <v>127617673345.5376</v>
      </c>
      <c r="AI3" s="3">
        <f t="shared" si="0"/>
        <v>129044613234.20801</v>
      </c>
      <c r="AJ3" s="3">
        <f t="shared" si="0"/>
        <v>130471553122.87842</v>
      </c>
      <c r="AK3" s="3">
        <f t="shared" si="0"/>
        <v>131898493011.54883</v>
      </c>
    </row>
    <row r="4" spans="1:37">
      <c r="A4" s="1" t="s">
        <v>271</v>
      </c>
      <c r="B4" s="3">
        <f>'VFP-BCDT-freight'!B4/'AEO 49'!D72*'AEO 48'!D124</f>
        <v>1245003278.4553895</v>
      </c>
      <c r="C4" s="3">
        <f>'VFP-BCDT-freight'!C4/'AEO 49'!E72*'AEO 48'!E124</f>
        <v>1248134020.244828</v>
      </c>
      <c r="D4" s="3">
        <f>'VFP-BCDT-freight'!D4/'AEO 49'!F72*'AEO 48'!F124</f>
        <v>1246369059.5861795</v>
      </c>
      <c r="E4" s="3">
        <f>'VFP-BCDT-freight'!E4/'AEO 49'!G72*'AEO 48'!G124</f>
        <v>1234993020.6835649</v>
      </c>
      <c r="F4" s="3">
        <f>'VFP-BCDT-freight'!F4/'AEO 49'!H72*'AEO 48'!H124</f>
        <v>1237808504.2008555</v>
      </c>
      <c r="G4" s="3">
        <f>'VFP-BCDT-freight'!G4/'AEO 49'!I72*'AEO 48'!I124</f>
        <v>1255433326.6615386</v>
      </c>
      <c r="H4" s="3">
        <f>'VFP-BCDT-freight'!H4/'AEO 49'!J72*'AEO 48'!J124</f>
        <v>1264906813.5902927</v>
      </c>
      <c r="I4" s="3">
        <f>'VFP-BCDT-freight'!I4/'AEO 49'!K72*'AEO 48'!K124</f>
        <v>1286378007.0265243</v>
      </c>
      <c r="J4" s="3">
        <f>'VFP-BCDT-freight'!J4/'AEO 49'!L72*'AEO 48'!L124</f>
        <v>1320063952.2163627</v>
      </c>
      <c r="K4" s="3">
        <f>'VFP-BCDT-freight'!K4/'AEO 49'!M72*'AEO 48'!M124</f>
        <v>1352896782.0484962</v>
      </c>
      <c r="L4" s="3">
        <f>'VFP-BCDT-freight'!L4/'AEO 49'!N72*'AEO 48'!N124</f>
        <v>1366644831.8180616</v>
      </c>
      <c r="M4" s="3">
        <f>'VFP-BCDT-freight'!M4/'AEO 49'!O72*'AEO 48'!O124</f>
        <v>1378534264.0198822</v>
      </c>
      <c r="N4" s="3">
        <f>'VFP-BCDT-freight'!N4/'AEO 49'!P72*'AEO 48'!P124</f>
        <v>1392251501.1436496</v>
      </c>
      <c r="O4" s="3">
        <f>'VFP-BCDT-freight'!O4/'AEO 49'!Q72*'AEO 48'!Q124</f>
        <v>1408754514.7014892</v>
      </c>
      <c r="P4" s="3">
        <f>'VFP-BCDT-freight'!P4/'AEO 49'!R72*'AEO 48'!R124</f>
        <v>1424246250.0587964</v>
      </c>
      <c r="Q4" s="3">
        <f>'VFP-BCDT-freight'!Q4/'AEO 49'!S72*'AEO 48'!S124</f>
        <v>1439250684.2679</v>
      </c>
      <c r="R4" s="3">
        <f>'VFP-BCDT-freight'!R4/'AEO 49'!T72*'AEO 48'!T124</f>
        <v>1454892174.41135</v>
      </c>
      <c r="S4" s="3">
        <f>'VFP-BCDT-freight'!S4/'AEO 49'!U72*'AEO 48'!U124</f>
        <v>1472993477.9556735</v>
      </c>
      <c r="T4" s="3">
        <f>'VFP-BCDT-freight'!T4/'AEO 49'!V72*'AEO 48'!V124</f>
        <v>1491215899.7328863</v>
      </c>
      <c r="U4" s="3">
        <f>'VFP-BCDT-freight'!U4/'AEO 49'!W72*'AEO 48'!W124</f>
        <v>1510580372.9560378</v>
      </c>
      <c r="V4" s="3">
        <f>'VFP-BCDT-freight'!V4/'AEO 49'!X72*'AEO 48'!X124</f>
        <v>1529972963.0754981</v>
      </c>
      <c r="W4" s="3">
        <f>'VFP-BCDT-freight'!W4/'AEO 49'!Y72*'AEO 48'!Y124</f>
        <v>1545941273.0657125</v>
      </c>
      <c r="X4" s="3">
        <f>'VFP-BCDT-freight'!X4/'AEO 49'!Z72*'AEO 48'!Z124</f>
        <v>1564896542.4499395</v>
      </c>
      <c r="Y4" s="3">
        <f>'VFP-BCDT-freight'!Y4/'AEO 49'!AA72*'AEO 48'!AA124</f>
        <v>1579798647.907439</v>
      </c>
      <c r="Z4" s="3">
        <f>'VFP-BCDT-freight'!Z4/'AEO 49'!AB72*'AEO 48'!AB124</f>
        <v>1595016008.8325789</v>
      </c>
      <c r="AA4" s="3">
        <f>'VFP-BCDT-freight'!AA4/'AEO 49'!AC72*'AEO 48'!AC124</f>
        <v>1713989908.2601054</v>
      </c>
      <c r="AB4" s="3">
        <f t="shared" si="1"/>
        <v>1672858656.2021179</v>
      </c>
      <c r="AC4" s="3">
        <f t="shared" si="0"/>
        <v>1695936643.3543701</v>
      </c>
      <c r="AD4" s="3">
        <f t="shared" si="0"/>
        <v>1719014630.5066223</v>
      </c>
      <c r="AE4" s="3">
        <f t="shared" si="0"/>
        <v>1742092617.6588745</v>
      </c>
      <c r="AF4" s="3">
        <f t="shared" si="0"/>
        <v>1765170604.8111343</v>
      </c>
      <c r="AG4" s="3">
        <f t="shared" si="0"/>
        <v>1788248591.9633865</v>
      </c>
      <c r="AH4" s="3">
        <f t="shared" si="0"/>
        <v>1811326579.1156387</v>
      </c>
      <c r="AI4" s="3">
        <f t="shared" si="0"/>
        <v>1834404566.2678909</v>
      </c>
      <c r="AJ4" s="3">
        <f t="shared" si="0"/>
        <v>1857482553.4201431</v>
      </c>
      <c r="AK4" s="3">
        <f t="shared" si="0"/>
        <v>1880560540.5723953</v>
      </c>
    </row>
    <row r="5" spans="1:37">
      <c r="A5" s="1" t="s">
        <v>405</v>
      </c>
      <c r="B5" s="37">
        <v>0</v>
      </c>
      <c r="C5" s="37">
        <v>0</v>
      </c>
      <c r="D5" s="37">
        <v>0</v>
      </c>
      <c r="E5" s="37">
        <v>0</v>
      </c>
      <c r="F5" s="37">
        <v>0</v>
      </c>
      <c r="G5" s="37">
        <v>0</v>
      </c>
      <c r="H5" s="37">
        <v>0</v>
      </c>
      <c r="I5" s="37">
        <v>0</v>
      </c>
      <c r="J5" s="37">
        <v>0</v>
      </c>
      <c r="K5" s="37">
        <v>0</v>
      </c>
      <c r="L5" s="37">
        <v>0</v>
      </c>
      <c r="M5" s="37">
        <v>0</v>
      </c>
      <c r="N5" s="37">
        <v>0</v>
      </c>
      <c r="O5" s="37">
        <v>0</v>
      </c>
      <c r="P5" s="37">
        <v>0</v>
      </c>
      <c r="Q5" s="37">
        <v>0</v>
      </c>
      <c r="R5" s="37">
        <v>0</v>
      </c>
      <c r="S5" s="37">
        <v>0</v>
      </c>
      <c r="T5" s="37">
        <v>0</v>
      </c>
      <c r="U5" s="37">
        <v>0</v>
      </c>
      <c r="V5" s="37">
        <v>0</v>
      </c>
      <c r="W5" s="37">
        <v>0</v>
      </c>
      <c r="X5" s="37">
        <v>0</v>
      </c>
      <c r="Y5" s="37">
        <v>0</v>
      </c>
      <c r="Z5" s="37">
        <v>0</v>
      </c>
      <c r="AA5" s="37">
        <v>0</v>
      </c>
      <c r="AB5">
        <f t="shared" si="1"/>
        <v>0</v>
      </c>
      <c r="AC5">
        <f t="shared" si="0"/>
        <v>0</v>
      </c>
      <c r="AD5">
        <f t="shared" si="0"/>
        <v>0</v>
      </c>
      <c r="AE5">
        <f t="shared" si="0"/>
        <v>0</v>
      </c>
      <c r="AF5">
        <f t="shared" si="0"/>
        <v>0</v>
      </c>
      <c r="AG5">
        <f t="shared" si="0"/>
        <v>0</v>
      </c>
      <c r="AH5">
        <f t="shared" si="0"/>
        <v>0</v>
      </c>
      <c r="AI5">
        <f t="shared" si="0"/>
        <v>0</v>
      </c>
      <c r="AJ5">
        <f t="shared" si="0"/>
        <v>0</v>
      </c>
      <c r="AK5">
        <f t="shared" si="0"/>
        <v>0</v>
      </c>
    </row>
    <row r="6" spans="1:37">
      <c r="A6" s="38" t="s">
        <v>406</v>
      </c>
      <c r="B6" s="37">
        <v>0</v>
      </c>
      <c r="C6" s="37">
        <v>0</v>
      </c>
      <c r="D6" s="37">
        <v>0</v>
      </c>
      <c r="E6" s="37">
        <v>0</v>
      </c>
      <c r="F6" s="37">
        <v>0</v>
      </c>
      <c r="G6" s="37">
        <v>0</v>
      </c>
      <c r="H6" s="37">
        <v>0</v>
      </c>
      <c r="I6" s="37">
        <v>0</v>
      </c>
      <c r="J6" s="37">
        <v>0</v>
      </c>
      <c r="K6" s="37">
        <v>0</v>
      </c>
      <c r="L6" s="37">
        <v>0</v>
      </c>
      <c r="M6" s="37">
        <v>0</v>
      </c>
      <c r="N6" s="37">
        <v>0</v>
      </c>
      <c r="O6" s="37">
        <v>0</v>
      </c>
      <c r="P6" s="37">
        <v>0</v>
      </c>
      <c r="Q6" s="37">
        <v>0</v>
      </c>
      <c r="R6" s="37">
        <v>0</v>
      </c>
      <c r="S6" s="37">
        <v>0</v>
      </c>
      <c r="T6" s="37">
        <v>0</v>
      </c>
      <c r="U6" s="37">
        <v>0</v>
      </c>
      <c r="V6" s="37">
        <v>0</v>
      </c>
      <c r="W6" s="37">
        <v>0</v>
      </c>
      <c r="X6" s="37">
        <v>0</v>
      </c>
      <c r="Y6" s="37">
        <v>0</v>
      </c>
      <c r="Z6" s="37">
        <v>0</v>
      </c>
      <c r="AA6" s="37">
        <v>0</v>
      </c>
      <c r="AB6">
        <f t="shared" si="1"/>
        <v>0</v>
      </c>
      <c r="AC6">
        <f t="shared" si="0"/>
        <v>0</v>
      </c>
      <c r="AD6">
        <f t="shared" si="0"/>
        <v>0</v>
      </c>
      <c r="AE6">
        <f t="shared" si="0"/>
        <v>0</v>
      </c>
      <c r="AF6">
        <f t="shared" si="0"/>
        <v>0</v>
      </c>
      <c r="AG6">
        <f t="shared" si="0"/>
        <v>0</v>
      </c>
      <c r="AH6">
        <f t="shared" si="0"/>
        <v>0</v>
      </c>
      <c r="AI6">
        <f t="shared" si="0"/>
        <v>0</v>
      </c>
      <c r="AJ6">
        <f t="shared" si="0"/>
        <v>0</v>
      </c>
      <c r="AK6">
        <f t="shared" si="0"/>
        <v>0</v>
      </c>
    </row>
    <row r="7" spans="1:37">
      <c r="A7" s="1" t="s">
        <v>408</v>
      </c>
      <c r="B7" s="37">
        <v>0</v>
      </c>
      <c r="C7" s="37">
        <v>0</v>
      </c>
      <c r="D7" s="37">
        <v>0</v>
      </c>
      <c r="E7" s="37">
        <v>0</v>
      </c>
      <c r="F7" s="37">
        <v>0</v>
      </c>
      <c r="G7" s="37">
        <v>0</v>
      </c>
      <c r="H7" s="37">
        <v>0</v>
      </c>
      <c r="I7" s="37">
        <v>0</v>
      </c>
      <c r="J7" s="37">
        <v>0</v>
      </c>
      <c r="K7" s="37">
        <v>0</v>
      </c>
      <c r="L7" s="37">
        <v>0</v>
      </c>
      <c r="M7" s="37">
        <v>0</v>
      </c>
      <c r="N7" s="37">
        <v>0</v>
      </c>
      <c r="O7" s="37">
        <v>0</v>
      </c>
      <c r="P7" s="37">
        <v>0</v>
      </c>
      <c r="Q7" s="37">
        <v>0</v>
      </c>
      <c r="R7" s="37">
        <v>0</v>
      </c>
      <c r="S7" s="37">
        <v>0</v>
      </c>
      <c r="T7" s="37">
        <v>0</v>
      </c>
      <c r="U7" s="37">
        <v>0</v>
      </c>
      <c r="V7" s="37">
        <v>0</v>
      </c>
      <c r="W7" s="37">
        <v>0</v>
      </c>
      <c r="X7" s="37">
        <v>0</v>
      </c>
      <c r="Y7" s="37">
        <v>0</v>
      </c>
      <c r="Z7" s="37">
        <v>0</v>
      </c>
      <c r="AA7" s="37">
        <v>0</v>
      </c>
      <c r="AB7">
        <f t="shared" si="1"/>
        <v>0</v>
      </c>
      <c r="AC7">
        <f t="shared" si="0"/>
        <v>0</v>
      </c>
      <c r="AD7">
        <f t="shared" si="0"/>
        <v>0</v>
      </c>
      <c r="AE7">
        <f t="shared" si="0"/>
        <v>0</v>
      </c>
      <c r="AF7">
        <f t="shared" si="0"/>
        <v>0</v>
      </c>
      <c r="AG7">
        <f t="shared" si="0"/>
        <v>0</v>
      </c>
      <c r="AH7">
        <f t="shared" si="0"/>
        <v>0</v>
      </c>
      <c r="AI7">
        <f t="shared" si="0"/>
        <v>0</v>
      </c>
      <c r="AJ7">
        <f t="shared" si="0"/>
        <v>0</v>
      </c>
      <c r="AK7">
        <f t="shared" si="0"/>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7"/>
  <sheetViews>
    <sheetView workbookViewId="0">
      <pane xSplit="1" ySplit="1" topLeftCell="B2" activePane="bottomRight" state="frozen"/>
      <selection pane="topRight"/>
      <selection pane="bottomLeft"/>
      <selection pane="bottomRight"/>
    </sheetView>
  </sheetViews>
  <sheetFormatPr defaultRowHeight="15"/>
  <cols>
    <col min="1" max="1" width="40.140625" customWidth="1"/>
    <col min="2" max="27" width="9.5703125" bestFit="1" customWidth="1"/>
    <col min="28" max="37" width="9.5703125" customWidth="1"/>
  </cols>
  <sheetData>
    <row r="1" spans="1:37">
      <c r="A1" s="1" t="s">
        <v>64</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c r="A2" s="1" t="s">
        <v>398</v>
      </c>
      <c r="B2" s="3">
        <f>'VFP-BCDT-freight'!B2/('AEO 7'!D70*10^15)*('AEO 7'!D42/'AEO 7'!D43)</f>
        <v>9.4150207936310581E-4</v>
      </c>
      <c r="C2" s="3">
        <f>'VFP-BCDT-freight'!C2/('AEO 7'!E70*10^15)*('AEO 7'!E42/'AEO 7'!E43)</f>
        <v>9.556219301312894E-4</v>
      </c>
      <c r="D2" s="3">
        <f>'VFP-BCDT-freight'!D2/('AEO 7'!F70*10^15)*('AEO 7'!F42/'AEO 7'!F43)</f>
        <v>9.4944996986360034E-4</v>
      </c>
      <c r="E2" s="3">
        <f>'VFP-BCDT-freight'!E2/('AEO 7'!G70*10^15)*('AEO 7'!G42/'AEO 7'!G43)</f>
        <v>9.3909778386857298E-4</v>
      </c>
      <c r="F2" s="3">
        <f>'VFP-BCDT-freight'!F2/('AEO 7'!H70*10^15)*('AEO 7'!H42/'AEO 7'!H43)</f>
        <v>9.2440958323441807E-4</v>
      </c>
      <c r="G2" s="3">
        <f>'VFP-BCDT-freight'!G2/('AEO 7'!I70*10^15)*('AEO 7'!I42/'AEO 7'!I43)</f>
        <v>9.1947285372556968E-4</v>
      </c>
      <c r="H2" s="3">
        <f>'VFP-BCDT-freight'!H2/('AEO 7'!J70*10^15)*('AEO 7'!J42/'AEO 7'!J43)</f>
        <v>9.2678894989860433E-4</v>
      </c>
      <c r="I2" s="3">
        <f>'VFP-BCDT-freight'!I2/('AEO 7'!K70*10^15)*('AEO 7'!K42/'AEO 7'!K43)</f>
        <v>9.2769343951513733E-4</v>
      </c>
      <c r="J2" s="3">
        <f>'VFP-BCDT-freight'!J2/('AEO 7'!L70*10^15)*('AEO 7'!L42/'AEO 7'!L43)</f>
        <v>9.3919377983354036E-4</v>
      </c>
      <c r="K2" s="3">
        <f>'VFP-BCDT-freight'!K2/('AEO 7'!M70*10^15)*('AEO 7'!M42/'AEO 7'!M43)</f>
        <v>9.4726376507341277E-4</v>
      </c>
      <c r="L2" s="3">
        <f>'VFP-BCDT-freight'!L2/('AEO 7'!N70*10^15)*('AEO 7'!N42/'AEO 7'!N43)</f>
        <v>9.532640756132998E-4</v>
      </c>
      <c r="M2" s="3">
        <f>'VFP-BCDT-freight'!M2/('AEO 7'!O70*10^15)*('AEO 7'!O42/'AEO 7'!O43)</f>
        <v>9.2807675966476275E-4</v>
      </c>
      <c r="N2" s="3">
        <f>'VFP-BCDT-freight'!N2/('AEO 7'!P70*10^15)*('AEO 7'!P42/'AEO 7'!P43)</f>
        <v>9.0693395140071305E-4</v>
      </c>
      <c r="O2" s="3">
        <f>'VFP-BCDT-freight'!O2/('AEO 7'!Q70*10^15)*('AEO 7'!Q42/'AEO 7'!Q43)</f>
        <v>8.7793974645873857E-4</v>
      </c>
      <c r="P2" s="3">
        <f>'VFP-BCDT-freight'!P2/('AEO 7'!R70*10^15)*('AEO 7'!R42/'AEO 7'!R43)</f>
        <v>8.5869855557613433E-4</v>
      </c>
      <c r="Q2" s="3">
        <f>'VFP-BCDT-freight'!Q2/('AEO 7'!S70*10^15)*('AEO 7'!S42/'AEO 7'!S43)</f>
        <v>8.4461787013508744E-4</v>
      </c>
      <c r="R2" s="3">
        <f>'VFP-BCDT-freight'!R2/('AEO 7'!T70*10^15)*('AEO 7'!T42/'AEO 7'!T43)</f>
        <v>8.3290871766314239E-4</v>
      </c>
      <c r="S2" s="3">
        <f>'VFP-BCDT-freight'!S2/('AEO 7'!U70*10^15)*('AEO 7'!U42/'AEO 7'!U43)</f>
        <v>8.2251165031967349E-4</v>
      </c>
      <c r="T2" s="3">
        <f>'VFP-BCDT-freight'!T2/('AEO 7'!V70*10^15)*('AEO 7'!V42/'AEO 7'!V43)</f>
        <v>8.1183358857101959E-4</v>
      </c>
      <c r="U2" s="3">
        <f>'VFP-BCDT-freight'!U2/('AEO 7'!W70*10^15)*('AEO 7'!W42/'AEO 7'!W43)</f>
        <v>8.0000435801098131E-4</v>
      </c>
      <c r="V2" s="3">
        <f>'VFP-BCDT-freight'!V2/('AEO 7'!X70*10^15)*('AEO 7'!X42/'AEO 7'!X43)</f>
        <v>7.8656739277113892E-4</v>
      </c>
      <c r="W2" s="3">
        <f>'VFP-BCDT-freight'!W2/('AEO 7'!Y70*10^15)*('AEO 7'!Y42/'AEO 7'!Y43)</f>
        <v>7.7635440202553367E-4</v>
      </c>
      <c r="X2" s="3">
        <f>'VFP-BCDT-freight'!X2/('AEO 7'!Z70*10^15)*('AEO 7'!Z42/'AEO 7'!Z43)</f>
        <v>7.678356598739514E-4</v>
      </c>
      <c r="Y2" s="3">
        <f>'VFP-BCDT-freight'!Y2/('AEO 7'!AA70*10^15)*('AEO 7'!AA42/'AEO 7'!AA43)</f>
        <v>7.604126339647156E-4</v>
      </c>
      <c r="Z2" s="3">
        <f>'VFP-BCDT-freight'!Z2/('AEO 7'!AB70*10^15)*('AEO 7'!AB42/'AEO 7'!AB43)</f>
        <v>7.5283109454272741E-4</v>
      </c>
      <c r="AA2" s="3">
        <f>'VFP-BCDT-freight'!AA2/('AEO 7'!AC70*10^15)*('AEO 7'!AC42/'AEO 7'!AC43)</f>
        <v>7.4322681059537288E-4</v>
      </c>
      <c r="AB2" s="3">
        <f>TREND($R2:$AA2,$R$1:$AA$1,AB$1)</f>
        <v>7.3015780042593598E-4</v>
      </c>
      <c r="AC2" s="3">
        <f t="shared" ref="AC2:AK7" si="0">TREND($R2:$AA2,$R$1:$AA$1,AC$1)</f>
        <v>7.2010492216995764E-4</v>
      </c>
      <c r="AD2" s="3">
        <f t="shared" si="0"/>
        <v>7.1005204391397583E-4</v>
      </c>
      <c r="AE2" s="3">
        <f t="shared" si="0"/>
        <v>6.9999916565799403E-4</v>
      </c>
      <c r="AF2" s="3">
        <f t="shared" si="0"/>
        <v>6.8994628740201569E-4</v>
      </c>
      <c r="AG2" s="3">
        <f t="shared" si="0"/>
        <v>6.7989340914603388E-4</v>
      </c>
      <c r="AH2" s="3">
        <f t="shared" si="0"/>
        <v>6.6984053089005555E-4</v>
      </c>
      <c r="AI2" s="3">
        <f t="shared" si="0"/>
        <v>6.5978765263407374E-4</v>
      </c>
      <c r="AJ2" s="3">
        <f t="shared" si="0"/>
        <v>6.4973477437809193E-4</v>
      </c>
      <c r="AK2" s="3">
        <f t="shared" si="0"/>
        <v>6.396818961221136E-4</v>
      </c>
    </row>
    <row r="3" spans="1:37">
      <c r="A3" s="1" t="s">
        <v>399</v>
      </c>
      <c r="B3" s="3">
        <f>'VFP-BCDT-freight'!B3/('AEO 7'!D56*10^15)*('AEO 50'!D127/'AEO 50'!D83)</f>
        <v>4.3746107056372429E-4</v>
      </c>
      <c r="C3" s="3">
        <f>'VFP-BCDT-freight'!C3/('AEO 7'!E56*10^15)*('AEO 50'!E127/'AEO 50'!E83)</f>
        <v>4.3810463298244438E-4</v>
      </c>
      <c r="D3" s="3">
        <f>'VFP-BCDT-freight'!D3/('AEO 7'!F56*10^15)*('AEO 50'!F127/'AEO 50'!F83)</f>
        <v>4.3779177793645954E-4</v>
      </c>
      <c r="E3" s="3">
        <f>'VFP-BCDT-freight'!E3/('AEO 7'!G56*10^15)*('AEO 50'!G127/'AEO 50'!G83)</f>
        <v>4.3901680964179894E-4</v>
      </c>
      <c r="F3" s="3">
        <f>'VFP-BCDT-freight'!F3/('AEO 7'!H56*10^15)*('AEO 50'!H127/'AEO 50'!H83)</f>
        <v>4.3512386049672616E-4</v>
      </c>
      <c r="G3" s="3">
        <f>'VFP-BCDT-freight'!G3/('AEO 7'!I56*10^15)*('AEO 50'!I127/'AEO 50'!I83)</f>
        <v>4.3012052528040558E-4</v>
      </c>
      <c r="H3" s="3">
        <f>'VFP-BCDT-freight'!H3/('AEO 7'!J56*10^15)*('AEO 50'!J127/'AEO 50'!J83)</f>
        <v>4.2508306604851533E-4</v>
      </c>
      <c r="I3" s="3">
        <f>'VFP-BCDT-freight'!I3/('AEO 7'!K56*10^15)*('AEO 50'!K127/'AEO 50'!K83)</f>
        <v>4.188438765036249E-4</v>
      </c>
      <c r="J3" s="3">
        <f>'VFP-BCDT-freight'!J3/('AEO 7'!L56*10^15)*('AEO 50'!L127/'AEO 50'!L83)</f>
        <v>4.1372188682554657E-4</v>
      </c>
      <c r="K3" s="3">
        <f>'VFP-BCDT-freight'!K3/('AEO 7'!M56*10^15)*('AEO 50'!M127/'AEO 50'!M83)</f>
        <v>4.0658681559239691E-4</v>
      </c>
      <c r="L3" s="3">
        <f>'VFP-BCDT-freight'!L3/('AEO 7'!N56*10^15)*('AEO 50'!N127/'AEO 50'!N83)</f>
        <v>4.0244796365372003E-4</v>
      </c>
      <c r="M3" s="3">
        <f>'VFP-BCDT-freight'!M3/('AEO 7'!O56*10^15)*('AEO 50'!O127/'AEO 50'!O83)</f>
        <v>3.981011383671812E-4</v>
      </c>
      <c r="N3" s="3">
        <f>'VFP-BCDT-freight'!N3/('AEO 7'!P56*10^15)*('AEO 50'!P127/'AEO 50'!P83)</f>
        <v>3.946317654537761E-4</v>
      </c>
      <c r="O3" s="3">
        <f>'VFP-BCDT-freight'!O3/('AEO 7'!Q56*10^15)*('AEO 50'!Q127/'AEO 50'!Q83)</f>
        <v>3.910998492993502E-4</v>
      </c>
      <c r="P3" s="3">
        <f>'VFP-BCDT-freight'!P3/('AEO 7'!R56*10^15)*('AEO 50'!R127/'AEO 50'!R83)</f>
        <v>3.8741189933509906E-4</v>
      </c>
      <c r="Q3" s="3">
        <f>'VFP-BCDT-freight'!Q3/('AEO 7'!S56*10^15)*('AEO 50'!S127/'AEO 50'!S83)</f>
        <v>3.8425462509731489E-4</v>
      </c>
      <c r="R3" s="3">
        <f>'VFP-BCDT-freight'!R3/('AEO 7'!T56*10^15)*('AEO 50'!T127/'AEO 50'!T83)</f>
        <v>3.81433463009268E-4</v>
      </c>
      <c r="S3" s="3">
        <f>'VFP-BCDT-freight'!S3/('AEO 7'!U56*10^15)*('AEO 50'!U127/'AEO 50'!U83)</f>
        <v>3.7909794743024743E-4</v>
      </c>
      <c r="T3" s="3">
        <f>'VFP-BCDT-freight'!T3/('AEO 7'!V56*10^15)*('AEO 50'!V127/'AEO 50'!V83)</f>
        <v>3.7675465369961709E-4</v>
      </c>
      <c r="U3" s="3">
        <f>'VFP-BCDT-freight'!U3/('AEO 7'!W56*10^15)*('AEO 50'!W127/'AEO 50'!W83)</f>
        <v>3.7503451109000761E-4</v>
      </c>
      <c r="V3" s="3">
        <f>'VFP-BCDT-freight'!V3/('AEO 7'!X56*10^15)*('AEO 50'!X127/'AEO 50'!X83)</f>
        <v>3.733650094003342E-4</v>
      </c>
      <c r="W3" s="3">
        <f>'VFP-BCDT-freight'!W3/('AEO 7'!Y56*10^15)*('AEO 50'!Y127/'AEO 50'!Y83)</f>
        <v>3.723399325439544E-4</v>
      </c>
      <c r="X3" s="3">
        <f>'VFP-BCDT-freight'!X3/('AEO 7'!Z56*10^15)*('AEO 50'!Z127/'AEO 50'!Z83)</f>
        <v>3.7136906827052462E-4</v>
      </c>
      <c r="Y3" s="3">
        <f>'VFP-BCDT-freight'!Y3/('AEO 7'!AA56*10^15)*('AEO 50'!AA127/'AEO 50'!AA83)</f>
        <v>3.707516412302655E-4</v>
      </c>
      <c r="Z3" s="3">
        <f>'VFP-BCDT-freight'!Z3/('AEO 7'!AB56*10^15)*('AEO 50'!AB127/'AEO 50'!AB83)</f>
        <v>3.7001921367798754E-4</v>
      </c>
      <c r="AA3" s="3">
        <f>'VFP-BCDT-freight'!AA3/('AEO 7'!AC56*10^15)*('AEO 50'!AC127/'AEO 50'!AC83)</f>
        <v>3.6946622400154056E-4</v>
      </c>
      <c r="AB3" s="3">
        <f t="shared" ref="AB3:AB7" si="1">TREND($R3:$AA3,$R$1:$AA$1,AB$1)</f>
        <v>3.6685340793547608E-4</v>
      </c>
      <c r="AC3" s="3">
        <f t="shared" si="0"/>
        <v>3.6556072457185826E-4</v>
      </c>
      <c r="AD3" s="3">
        <f t="shared" si="0"/>
        <v>3.6426804120824044E-4</v>
      </c>
      <c r="AE3" s="3">
        <f t="shared" si="0"/>
        <v>3.6297535784462261E-4</v>
      </c>
      <c r="AF3" s="3">
        <f t="shared" si="0"/>
        <v>3.6168267448100479E-4</v>
      </c>
      <c r="AG3" s="3">
        <f t="shared" si="0"/>
        <v>3.6038999111738653E-4</v>
      </c>
      <c r="AH3" s="3">
        <f t="shared" si="0"/>
        <v>3.5909730775376871E-4</v>
      </c>
      <c r="AI3" s="3">
        <f t="shared" si="0"/>
        <v>3.5780462439015089E-4</v>
      </c>
      <c r="AJ3" s="3">
        <f t="shared" si="0"/>
        <v>3.5651194102653307E-4</v>
      </c>
      <c r="AK3" s="3">
        <f t="shared" si="0"/>
        <v>3.5521925766291524E-4</v>
      </c>
    </row>
    <row r="4" spans="1:37">
      <c r="A4" s="1" t="s">
        <v>388</v>
      </c>
      <c r="B4" s="3">
        <f>'VFP-BCDT-freight'!B4/('AEO 7'!D62*10^15*('AEO 49'!D184/'AEO 49'!D16))*('AEO 48'!D194/'AEO 48'!D199)</f>
        <v>1.3848451913120503E-4</v>
      </c>
      <c r="C4" s="3">
        <f>'VFP-BCDT-freight'!C4/('AEO 7'!E62*10^15*('AEO 49'!E184/'AEO 49'!E16))*('AEO 48'!E194/'AEO 48'!E199)</f>
        <v>1.4007377927526465E-4</v>
      </c>
      <c r="D4" s="3">
        <f>'VFP-BCDT-freight'!D4/('AEO 7'!F62*10^15*('AEO 49'!F184/'AEO 49'!F16))*('AEO 48'!F194/'AEO 48'!F199)</f>
        <v>1.3927517416410288E-4</v>
      </c>
      <c r="E4" s="3">
        <f>'VFP-BCDT-freight'!E4/('AEO 7'!G62*10^15*('AEO 49'!G184/'AEO 49'!G16))*('AEO 48'!G194/'AEO 48'!G199)</f>
        <v>1.3574871802229591E-4</v>
      </c>
      <c r="F4" s="3">
        <f>'VFP-BCDT-freight'!F4/('AEO 7'!H62*10^15*('AEO 49'!H184/'AEO 49'!H16))*('AEO 48'!H194/'AEO 48'!H199)</f>
        <v>1.3195289885927869E-4</v>
      </c>
      <c r="G4" s="3">
        <f>'VFP-BCDT-freight'!G4/('AEO 7'!I62*10^15*('AEO 49'!I184/'AEO 49'!I16))*('AEO 48'!I194/'AEO 48'!I199)</f>
        <v>1.3061169093924987E-4</v>
      </c>
      <c r="H4" s="3">
        <f>'VFP-BCDT-freight'!H4/('AEO 7'!J62*10^15*('AEO 49'!J184/'AEO 49'!J16))*('AEO 48'!J194/'AEO 48'!J199)</f>
        <v>1.3357676444603693E-4</v>
      </c>
      <c r="I4" s="3">
        <f>'VFP-BCDT-freight'!I4/('AEO 7'!K62*10^15*('AEO 49'!K184/'AEO 49'!K16))*('AEO 48'!K194/'AEO 48'!K199)</f>
        <v>1.3679414159602107E-4</v>
      </c>
      <c r="J4" s="3">
        <f>'VFP-BCDT-freight'!J4/('AEO 7'!L62*10^15*('AEO 49'!L184/'AEO 49'!L16))*('AEO 48'!L194/'AEO 48'!L199)</f>
        <v>1.4005862912099654E-4</v>
      </c>
      <c r="K4" s="3">
        <f>'VFP-BCDT-freight'!K4/('AEO 7'!M62*10^15*('AEO 49'!M184/'AEO 49'!M16))*('AEO 48'!M194/'AEO 48'!M199)</f>
        <v>1.4259196444432116E-4</v>
      </c>
      <c r="L4" s="3">
        <f>'VFP-BCDT-freight'!L4/('AEO 7'!N62*10^15*('AEO 49'!N184/'AEO 49'!N16))*('AEO 48'!N194/'AEO 48'!N199)</f>
        <v>1.4708488441794637E-4</v>
      </c>
      <c r="M4" s="3">
        <f>'VFP-BCDT-freight'!M4/('AEO 7'!O62*10^15*('AEO 49'!O184/'AEO 49'!O16))*('AEO 48'!O194/'AEO 48'!O199)</f>
        <v>1.4999114093595007E-4</v>
      </c>
      <c r="N4" s="3">
        <f>'VFP-BCDT-freight'!N4/('AEO 7'!P62*10^15*('AEO 49'!P184/'AEO 49'!P16))*('AEO 48'!P194/'AEO 48'!P199)</f>
        <v>1.5300165637856806E-4</v>
      </c>
      <c r="O4" s="3">
        <f>'VFP-BCDT-freight'!O4/('AEO 7'!Q62*10^15*('AEO 49'!Q184/'AEO 49'!Q16))*('AEO 48'!Q194/'AEO 48'!Q199)</f>
        <v>1.5748881320504284E-4</v>
      </c>
      <c r="P4" s="3">
        <f>'VFP-BCDT-freight'!P4/('AEO 7'!R62*10^15*('AEO 49'!R184/'AEO 49'!R16))*('AEO 48'!R194/'AEO 48'!R199)</f>
        <v>1.6078553855312783E-4</v>
      </c>
      <c r="Q4" s="3">
        <f>'VFP-BCDT-freight'!Q4/('AEO 7'!S62*10^15*('AEO 49'!S184/'AEO 49'!S16))*('AEO 48'!S194/'AEO 48'!S199)</f>
        <v>1.6381693696888061E-4</v>
      </c>
      <c r="R4" s="3">
        <f>'VFP-BCDT-freight'!R4/('AEO 7'!T62*10^15*('AEO 49'!T184/'AEO 49'!T16))*('AEO 48'!T194/'AEO 48'!T199)</f>
        <v>1.6706340408923875E-4</v>
      </c>
      <c r="S4" s="3">
        <f>'VFP-BCDT-freight'!S4/('AEO 7'!U62*10^15*('AEO 49'!U184/'AEO 49'!U16))*('AEO 48'!U194/'AEO 48'!U199)</f>
        <v>1.7059838734230796E-4</v>
      </c>
      <c r="T4" s="3">
        <f>'VFP-BCDT-freight'!T4/('AEO 7'!V62*10^15*('AEO 49'!V184/'AEO 49'!V16))*('AEO 48'!V194/'AEO 48'!V199)</f>
        <v>1.7366607347549384E-4</v>
      </c>
      <c r="U4" s="3">
        <f>'VFP-BCDT-freight'!U4/('AEO 7'!W62*10^15*('AEO 49'!W184/'AEO 49'!W16))*('AEO 48'!W194/'AEO 48'!W199)</f>
        <v>1.7667270925191792E-4</v>
      </c>
      <c r="V4" s="3">
        <f>'VFP-BCDT-freight'!V4/('AEO 7'!X62*10^15*('AEO 49'!X184/'AEO 49'!X16))*('AEO 48'!X194/'AEO 48'!X199)</f>
        <v>1.7811007462942047E-4</v>
      </c>
      <c r="W4" s="3">
        <f>'VFP-BCDT-freight'!W4/('AEO 7'!Y62*10^15*('AEO 49'!Y184/'AEO 49'!Y16))*('AEO 48'!Y194/'AEO 48'!Y199)</f>
        <v>1.8077182649530666E-4</v>
      </c>
      <c r="X4" s="3">
        <f>'VFP-BCDT-freight'!X4/('AEO 7'!Z62*10^15*('AEO 49'!Z184/'AEO 49'!Z16))*('AEO 48'!Z194/'AEO 48'!Z199)</f>
        <v>1.8327321920190602E-4</v>
      </c>
      <c r="Y4" s="3">
        <f>'VFP-BCDT-freight'!Y4/('AEO 7'!AA62*10^15*('AEO 49'!AA184/'AEO 49'!AA16))*('AEO 48'!AA194/'AEO 48'!AA199)</f>
        <v>1.853603446715013E-4</v>
      </c>
      <c r="Z4" s="3">
        <f>'VFP-BCDT-freight'!Z4/('AEO 7'!AB62*10^15*('AEO 49'!AB184/'AEO 49'!AB16))*('AEO 48'!AB194/'AEO 48'!AB199)</f>
        <v>1.8776146060115229E-4</v>
      </c>
      <c r="AA4" s="3">
        <f>'VFP-BCDT-freight'!AA4/('AEO 7'!AC62*10^15*('AEO 49'!AC184/'AEO 49'!AC16))*('AEO 48'!AC194/'AEO 48'!AC199)</f>
        <v>1.9010610250297814E-4</v>
      </c>
      <c r="AB4" s="3">
        <f t="shared" si="1"/>
        <v>1.929537081005045E-4</v>
      </c>
      <c r="AC4" s="3">
        <f t="shared" si="0"/>
        <v>1.9542922589584674E-4</v>
      </c>
      <c r="AD4" s="3">
        <f t="shared" si="0"/>
        <v>1.9790474369118898E-4</v>
      </c>
      <c r="AE4" s="3">
        <f t="shared" si="0"/>
        <v>2.0038026148653035E-4</v>
      </c>
      <c r="AF4" s="3">
        <f t="shared" si="0"/>
        <v>2.0285577928187259E-4</v>
      </c>
      <c r="AG4" s="3">
        <f t="shared" si="0"/>
        <v>2.0533129707721483E-4</v>
      </c>
      <c r="AH4" s="3">
        <f t="shared" si="0"/>
        <v>2.0780681487255707E-4</v>
      </c>
      <c r="AI4" s="3">
        <f t="shared" si="0"/>
        <v>2.1028233266789931E-4</v>
      </c>
      <c r="AJ4" s="3">
        <f t="shared" si="0"/>
        <v>2.1275785046324155E-4</v>
      </c>
      <c r="AK4" s="3">
        <f t="shared" si="0"/>
        <v>2.1523336825858379E-4</v>
      </c>
    </row>
    <row r="5" spans="1:37">
      <c r="A5" s="1" t="s">
        <v>389</v>
      </c>
      <c r="B5" s="3">
        <f>'VFP-BCDT-freight'!B5/('AEO 7'!D58*10^15)*('AEO 48'!D194/'AEO 48'!D199)</f>
        <v>3.5596657243673301E-3</v>
      </c>
      <c r="C5" s="3">
        <f>'VFP-BCDT-freight'!C5/('AEO 7'!E58*10^15)*('AEO 48'!E194/'AEO 48'!E199)</f>
        <v>3.580597095811234E-3</v>
      </c>
      <c r="D5" s="3">
        <f>'VFP-BCDT-freight'!D5/('AEO 7'!F58*10^15)*('AEO 48'!F194/'AEO 48'!F199)</f>
        <v>3.6010891957438305E-3</v>
      </c>
      <c r="E5" s="3">
        <f>'VFP-BCDT-freight'!E5/('AEO 7'!G58*10^15)*('AEO 48'!G194/'AEO 48'!G199)</f>
        <v>3.6206397218755031E-3</v>
      </c>
      <c r="F5" s="3">
        <f>'VFP-BCDT-freight'!F5/('AEO 7'!H58*10^15)*('AEO 48'!H194/'AEO 48'!H199)</f>
        <v>3.6376772507023219E-3</v>
      </c>
      <c r="G5" s="3">
        <f>'VFP-BCDT-freight'!G5/('AEO 7'!I58*10^15)*('AEO 48'!I194/'AEO 48'!I199)</f>
        <v>3.6649536547944204E-3</v>
      </c>
      <c r="H5" s="3">
        <f>'VFP-BCDT-freight'!H5/('AEO 7'!J58*10^15)*('AEO 48'!J194/'AEO 48'!J199)</f>
        <v>3.691376913482904E-3</v>
      </c>
      <c r="I5" s="3">
        <f>'VFP-BCDT-freight'!I5/('AEO 7'!K58*10^15)*('AEO 48'!K194/'AEO 48'!K199)</f>
        <v>3.7169390631881984E-3</v>
      </c>
      <c r="J5" s="3">
        <f>'VFP-BCDT-freight'!J5/('AEO 7'!L58*10^15)*('AEO 48'!L194/'AEO 48'!L199)</f>
        <v>3.742845491568266E-3</v>
      </c>
      <c r="K5" s="3">
        <f>'VFP-BCDT-freight'!K5/('AEO 7'!M58*10^15)*('AEO 48'!M194/'AEO 48'!M199)</f>
        <v>3.7691962975747329E-3</v>
      </c>
      <c r="L5" s="3">
        <f>'VFP-BCDT-freight'!L5/('AEO 7'!N58*10^15)*('AEO 48'!N194/'AEO 48'!N199)</f>
        <v>3.8459249559837112E-3</v>
      </c>
      <c r="M5" s="3">
        <f>'VFP-BCDT-freight'!M5/('AEO 7'!O58*10^15)*('AEO 48'!O194/'AEO 48'!O199)</f>
        <v>3.8786836486504666E-3</v>
      </c>
      <c r="N5" s="3">
        <f>'VFP-BCDT-freight'!N5/('AEO 7'!P58*10^15)*('AEO 48'!P194/'AEO 48'!P199)</f>
        <v>3.9107919195018465E-3</v>
      </c>
      <c r="O5" s="3">
        <f>'VFP-BCDT-freight'!O5/('AEO 7'!Q58*10^15)*('AEO 48'!Q194/'AEO 48'!Q199)</f>
        <v>3.9459505533409279E-3</v>
      </c>
      <c r="P5" s="3">
        <f>'VFP-BCDT-freight'!P5/('AEO 7'!R58*10^15)*('AEO 48'!R194/'AEO 48'!R199)</f>
        <v>3.9772783855269401E-3</v>
      </c>
      <c r="Q5" s="3">
        <f>'VFP-BCDT-freight'!Q5/('AEO 7'!S58*10^15)*('AEO 48'!S194/'AEO 48'!S199)</f>
        <v>4.0154308195796381E-3</v>
      </c>
      <c r="R5" s="3">
        <f>'VFP-BCDT-freight'!R5/('AEO 7'!T58*10^15)*('AEO 48'!T194/'AEO 48'!T199)</f>
        <v>4.0546932243951759E-3</v>
      </c>
      <c r="S5" s="3">
        <f>'VFP-BCDT-freight'!S5/('AEO 7'!U58*10^15)*('AEO 48'!U194/'AEO 48'!U199)</f>
        <v>4.0929785629807511E-3</v>
      </c>
      <c r="T5" s="3">
        <f>'VFP-BCDT-freight'!T5/('AEO 7'!V58*10^15)*('AEO 48'!V194/'AEO 48'!V199)</f>
        <v>4.1336610992928659E-3</v>
      </c>
      <c r="U5" s="3">
        <f>'VFP-BCDT-freight'!U5/('AEO 7'!W58*10^15)*('AEO 48'!W194/'AEO 48'!W199)</f>
        <v>4.1694965467792616E-3</v>
      </c>
      <c r="V5" s="3">
        <f>'VFP-BCDT-freight'!V5/('AEO 7'!X58*10^15)*('AEO 48'!X194/'AEO 48'!X199)</f>
        <v>4.1677418998776437E-3</v>
      </c>
      <c r="W5" s="3">
        <f>'VFP-BCDT-freight'!W5/('AEO 7'!Y58*10^15)*('AEO 48'!Y194/'AEO 48'!Y199)</f>
        <v>4.2068387037214206E-3</v>
      </c>
      <c r="X5" s="3">
        <f>'VFP-BCDT-freight'!X5/('AEO 7'!Z58*10^15)*('AEO 48'!Z194/'AEO 48'!Z199)</f>
        <v>4.2436801561617239E-3</v>
      </c>
      <c r="Y5" s="3">
        <f>'VFP-BCDT-freight'!Y5/('AEO 7'!AA58*10^15)*('AEO 48'!AA194/'AEO 48'!AA199)</f>
        <v>4.2799369304984619E-3</v>
      </c>
      <c r="Z5" s="3">
        <f>'VFP-BCDT-freight'!Z5/('AEO 7'!AB58*10^15)*('AEO 48'!AB194/'AEO 48'!AB199)</f>
        <v>4.3158621642549249E-3</v>
      </c>
      <c r="AA5" s="3">
        <f>'VFP-BCDT-freight'!AA5/('AEO 7'!AC58*10^15)*('AEO 48'!AC194/'AEO 48'!AC199)</f>
        <v>4.3510237695929994E-3</v>
      </c>
      <c r="AB5" s="3">
        <f t="shared" si="1"/>
        <v>4.3755975358794746E-3</v>
      </c>
      <c r="AC5" s="3">
        <f t="shared" si="0"/>
        <v>4.4072350322656578E-3</v>
      </c>
      <c r="AD5" s="3">
        <f t="shared" si="0"/>
        <v>4.4388725286518271E-3</v>
      </c>
      <c r="AE5" s="3">
        <f t="shared" si="0"/>
        <v>4.4705100250380103E-3</v>
      </c>
      <c r="AF5" s="3">
        <f t="shared" si="0"/>
        <v>4.5021475214241796E-3</v>
      </c>
      <c r="AG5" s="3">
        <f t="shared" si="0"/>
        <v>4.5337850178103489E-3</v>
      </c>
      <c r="AH5" s="3">
        <f t="shared" si="0"/>
        <v>4.5654225141965321E-3</v>
      </c>
      <c r="AI5" s="3">
        <f t="shared" si="0"/>
        <v>4.5970600105827014E-3</v>
      </c>
      <c r="AJ5" s="3">
        <f t="shared" si="0"/>
        <v>4.6286975069688707E-3</v>
      </c>
      <c r="AK5" s="3">
        <f t="shared" si="0"/>
        <v>4.6603350033550539E-3</v>
      </c>
    </row>
    <row r="6" spans="1:37">
      <c r="A6" s="1" t="s">
        <v>390</v>
      </c>
      <c r="B6" s="3">
        <f>'VFP-BCDT-freight'!B6/(SUM('AEO 7'!D59:D60)*10^15)*('AEO 48'!D194/'AEO 48'!D199)</f>
        <v>4.6120161086587548E-3</v>
      </c>
      <c r="C6" s="3">
        <f>'VFP-BCDT-freight'!C6/(SUM('AEO 7'!E59:E60)*10^15)*('AEO 48'!E194/'AEO 48'!E199)</f>
        <v>4.6631542210225415E-3</v>
      </c>
      <c r="D6" s="3">
        <f>'VFP-BCDT-freight'!D6/(SUM('AEO 7'!F59:F60)*10^15)*('AEO 48'!F194/'AEO 48'!F199)</f>
        <v>4.7020295061689591E-3</v>
      </c>
      <c r="E6" s="3">
        <f>'VFP-BCDT-freight'!E6/(SUM('AEO 7'!G59:G60)*10^15)*('AEO 48'!G194/'AEO 48'!G199)</f>
        <v>4.7268314470423432E-3</v>
      </c>
      <c r="F6" s="3">
        <f>'VFP-BCDT-freight'!F6/(SUM('AEO 7'!H59:H60)*10^15)*('AEO 48'!H194/'AEO 48'!H199)</f>
        <v>4.7467635295973913E-3</v>
      </c>
      <c r="G6" s="3">
        <f>'VFP-BCDT-freight'!G6/(SUM('AEO 7'!I59:I60)*10^15)*('AEO 48'!I194/'AEO 48'!I199)</f>
        <v>4.7681458443036085E-3</v>
      </c>
      <c r="H6" s="3">
        <f>'VFP-BCDT-freight'!H6/(SUM('AEO 7'!J59:J60)*10^15)*('AEO 48'!J194/'AEO 48'!J199)</f>
        <v>4.80333639920513E-3</v>
      </c>
      <c r="I6" s="3">
        <f>'VFP-BCDT-freight'!I6/(SUM('AEO 7'!K59:K60)*10^15)*('AEO 48'!K194/'AEO 48'!K199)</f>
        <v>4.8372296431566089E-3</v>
      </c>
      <c r="J6" s="3">
        <f>'VFP-BCDT-freight'!J6/(SUM('AEO 7'!L59:L60)*10^15)*('AEO 48'!L194/'AEO 48'!L199)</f>
        <v>4.870344089745909E-3</v>
      </c>
      <c r="K6" s="3">
        <f>'VFP-BCDT-freight'!K6/(SUM('AEO 7'!M59:M60)*10^15)*('AEO 48'!M194/'AEO 48'!M199)</f>
        <v>4.9046646305195745E-3</v>
      </c>
      <c r="L6" s="3">
        <f>'VFP-BCDT-freight'!L6/(SUM('AEO 7'!N59:N60)*10^15)*('AEO 48'!N194/'AEO 48'!N199)</f>
        <v>5.0051778029669477E-3</v>
      </c>
      <c r="M6" s="3">
        <f>'VFP-BCDT-freight'!M6/(SUM('AEO 7'!O59:O60)*10^15)*('AEO 48'!O194/'AEO 48'!O199)</f>
        <v>5.0499657182554985E-3</v>
      </c>
      <c r="N6" s="3">
        <f>'VFP-BCDT-freight'!N6/(SUM('AEO 7'!P59:P60)*10^15)*('AEO 48'!P194/'AEO 48'!P199)</f>
        <v>5.0933560359674524E-3</v>
      </c>
      <c r="O6" s="3">
        <f>'VFP-BCDT-freight'!O6/(SUM('AEO 7'!Q59:Q60)*10^15)*('AEO 48'!Q194/'AEO 48'!Q199)</f>
        <v>5.1402761976087064E-3</v>
      </c>
      <c r="P6" s="3">
        <f>'VFP-BCDT-freight'!P6/(SUM('AEO 7'!R59:R60)*10^15)*('AEO 48'!R194/'AEO 48'!R199)</f>
        <v>5.1829529815510395E-3</v>
      </c>
      <c r="Q6" s="3">
        <f>'VFP-BCDT-freight'!Q6/(SUM('AEO 7'!S59:S60)*10^15)*('AEO 48'!S194/'AEO 48'!S199)</f>
        <v>5.2337985148870579E-3</v>
      </c>
      <c r="R6" s="3">
        <f>'VFP-BCDT-freight'!R6/(SUM('AEO 7'!T59:T60)*10^15)*('AEO 48'!T194/'AEO 48'!T199)</f>
        <v>5.2860678432791602E-3</v>
      </c>
      <c r="S6" s="3">
        <f>'VFP-BCDT-freight'!S6/(SUM('AEO 7'!U59:U60)*10^15)*('AEO 48'!U194/'AEO 48'!U199)</f>
        <v>5.3373016731411618E-3</v>
      </c>
      <c r="T6" s="3">
        <f>'VFP-BCDT-freight'!T6/(SUM('AEO 7'!V59:V60)*10^15)*('AEO 48'!V194/'AEO 48'!V199)</f>
        <v>5.3919168698088934E-3</v>
      </c>
      <c r="U6" s="3">
        <f>'VFP-BCDT-freight'!U6/(SUM('AEO 7'!W59:W60)*10^15)*('AEO 48'!W194/'AEO 48'!W199)</f>
        <v>5.440476939745204E-3</v>
      </c>
      <c r="V6" s="3">
        <f>'VFP-BCDT-freight'!V6/(SUM('AEO 7'!X59:X60)*10^15)*('AEO 48'!X194/'AEO 48'!X199)</f>
        <v>5.4395853513096908E-3</v>
      </c>
      <c r="W6" s="3">
        <f>'VFP-BCDT-freight'!W6/(SUM('AEO 7'!Y59:Y60)*10^15)*('AEO 48'!Y194/'AEO 48'!Y199)</f>
        <v>5.492647690664966E-3</v>
      </c>
      <c r="X6" s="3">
        <f>'VFP-BCDT-freight'!X6/(SUM('AEO 7'!Z59:Z60)*10^15)*('AEO 48'!Z194/'AEO 48'!Z199)</f>
        <v>5.5427159968435176E-3</v>
      </c>
      <c r="Y6" s="3">
        <f>'VFP-BCDT-freight'!Y6/(SUM('AEO 7'!AA59:AA60)*10^15)*('AEO 48'!AA194/'AEO 48'!AA199)</f>
        <v>5.5927808565903545E-3</v>
      </c>
      <c r="Z6" s="3">
        <f>'VFP-BCDT-freight'!Z6/(SUM('AEO 7'!AB59:AB60)*10^15)*('AEO 48'!AB194/'AEO 48'!AB199)</f>
        <v>5.641898525034255E-3</v>
      </c>
      <c r="AA6" s="3">
        <f>'VFP-BCDT-freight'!AA6/(SUM('AEO 7'!AC59:AC60)*10^15)*('AEO 48'!AC194/'AEO 48'!AC199)</f>
        <v>5.6902853978919535E-3</v>
      </c>
      <c r="AB6" s="3">
        <f t="shared" si="1"/>
        <v>5.7233755610750642E-3</v>
      </c>
      <c r="AC6" s="3">
        <f t="shared" si="0"/>
        <v>5.7666133513740031E-3</v>
      </c>
      <c r="AD6" s="3">
        <f t="shared" si="0"/>
        <v>5.8098511416729282E-3</v>
      </c>
      <c r="AE6" s="3">
        <f t="shared" si="0"/>
        <v>5.8530889319718671E-3</v>
      </c>
      <c r="AF6" s="3">
        <f t="shared" si="0"/>
        <v>5.896326722270806E-3</v>
      </c>
      <c r="AG6" s="3">
        <f t="shared" si="0"/>
        <v>5.9395645125697449E-3</v>
      </c>
      <c r="AH6" s="3">
        <f t="shared" si="0"/>
        <v>5.98280230286867E-3</v>
      </c>
      <c r="AI6" s="3">
        <f t="shared" si="0"/>
        <v>6.0260400931676089E-3</v>
      </c>
      <c r="AJ6" s="3">
        <f t="shared" si="0"/>
        <v>6.0692778834665478E-3</v>
      </c>
      <c r="AK6" s="3">
        <f t="shared" si="0"/>
        <v>6.1125156737654729E-3</v>
      </c>
    </row>
    <row r="7" spans="1:37">
      <c r="A7" s="1" t="s">
        <v>408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f t="shared" si="1"/>
        <v>0</v>
      </c>
      <c r="AC7">
        <f t="shared" si="0"/>
        <v>0</v>
      </c>
      <c r="AD7">
        <f t="shared" si="0"/>
        <v>0</v>
      </c>
      <c r="AE7">
        <f t="shared" si="0"/>
        <v>0</v>
      </c>
      <c r="AF7">
        <f t="shared" si="0"/>
        <v>0</v>
      </c>
      <c r="AG7">
        <f t="shared" si="0"/>
        <v>0</v>
      </c>
      <c r="AH7">
        <f t="shared" si="0"/>
        <v>0</v>
      </c>
      <c r="AI7">
        <f t="shared" si="0"/>
        <v>0</v>
      </c>
      <c r="AJ7">
        <f t="shared" si="0"/>
        <v>0</v>
      </c>
      <c r="AK7">
        <f t="shared" si="0"/>
        <v>0</v>
      </c>
    </row>
  </sheetData>
  <pageMargins left="0.7" right="0.7" top="0.75" bottom="0.75" header="0.3" footer="0.3"/>
  <ignoredErrors>
    <ignoredError sqref="B6 C6:AA6"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style="57" hidden="1" customWidth="1"/>
    <col min="2" max="2" width="45.7109375" style="57" customWidth="1"/>
    <col min="3" max="16384" width="9.140625" style="57"/>
  </cols>
  <sheetData>
    <row r="1" spans="1:30" ht="15" customHeight="1" thickBot="1">
      <c r="B1" s="70" t="s">
        <v>610</v>
      </c>
      <c r="C1" s="68">
        <v>2014</v>
      </c>
      <c r="D1" s="68">
        <v>2015</v>
      </c>
      <c r="E1" s="68">
        <v>2016</v>
      </c>
      <c r="F1" s="68">
        <v>2017</v>
      </c>
      <c r="G1" s="68">
        <v>2018</v>
      </c>
      <c r="H1" s="68">
        <v>2019</v>
      </c>
      <c r="I1" s="68">
        <v>2020</v>
      </c>
      <c r="J1" s="68">
        <v>2021</v>
      </c>
      <c r="K1" s="68">
        <v>2022</v>
      </c>
      <c r="L1" s="68">
        <v>2023</v>
      </c>
      <c r="M1" s="68">
        <v>2024</v>
      </c>
      <c r="N1" s="68">
        <v>2025</v>
      </c>
      <c r="O1" s="68">
        <v>2026</v>
      </c>
      <c r="P1" s="68">
        <v>2027</v>
      </c>
      <c r="Q1" s="68">
        <v>2028</v>
      </c>
      <c r="R1" s="68">
        <v>2029</v>
      </c>
      <c r="S1" s="68">
        <v>2030</v>
      </c>
      <c r="T1" s="68">
        <v>2031</v>
      </c>
      <c r="U1" s="68">
        <v>2032</v>
      </c>
      <c r="V1" s="68">
        <v>2033</v>
      </c>
      <c r="W1" s="68">
        <v>2034</v>
      </c>
      <c r="X1" s="68">
        <v>2035</v>
      </c>
      <c r="Y1" s="68">
        <v>2036</v>
      </c>
      <c r="Z1" s="68">
        <v>2037</v>
      </c>
      <c r="AA1" s="68">
        <v>2038</v>
      </c>
      <c r="AB1" s="68">
        <v>2039</v>
      </c>
      <c r="AC1" s="68">
        <v>2040</v>
      </c>
    </row>
    <row r="2" spans="1:30" ht="15" customHeight="1" thickTop="1"/>
    <row r="3" spans="1:30" ht="15" customHeight="1">
      <c r="C3" s="72" t="s">
        <v>609</v>
      </c>
      <c r="D3" s="72" t="s">
        <v>608</v>
      </c>
      <c r="E3" s="72"/>
      <c r="F3" s="72"/>
      <c r="G3" s="72"/>
    </row>
    <row r="4" spans="1:30" ht="15" customHeight="1">
      <c r="C4" s="72" t="s">
        <v>607</v>
      </c>
      <c r="D4" s="72" t="s">
        <v>606</v>
      </c>
      <c r="E4" s="72"/>
      <c r="F4" s="72"/>
      <c r="G4" s="72" t="s">
        <v>605</v>
      </c>
    </row>
    <row r="5" spans="1:30" ht="15" customHeight="1">
      <c r="C5" s="72" t="s">
        <v>604</v>
      </c>
      <c r="D5" s="72" t="s">
        <v>603</v>
      </c>
      <c r="E5" s="72"/>
      <c r="F5" s="72"/>
      <c r="G5" s="72"/>
    </row>
    <row r="6" spans="1:30" ht="15" customHeight="1">
      <c r="C6" s="72" t="s">
        <v>602</v>
      </c>
      <c r="D6" s="72"/>
      <c r="E6" s="72" t="s">
        <v>601</v>
      </c>
      <c r="F6" s="72"/>
      <c r="G6" s="72"/>
    </row>
    <row r="10" spans="1:30" ht="15" customHeight="1">
      <c r="A10" s="62" t="s">
        <v>600</v>
      </c>
      <c r="B10" s="71" t="s">
        <v>3</v>
      </c>
    </row>
    <row r="11" spans="1:30" ht="15" customHeight="1">
      <c r="B11" s="70" t="s">
        <v>4</v>
      </c>
    </row>
    <row r="12" spans="1:30" ht="15" customHeight="1">
      <c r="B12" s="70" t="s">
        <v>4</v>
      </c>
      <c r="C12" s="69" t="s">
        <v>4</v>
      </c>
      <c r="D12" s="69" t="s">
        <v>4</v>
      </c>
      <c r="E12" s="69" t="s">
        <v>4</v>
      </c>
      <c r="F12" s="69" t="s">
        <v>4</v>
      </c>
      <c r="G12" s="69" t="s">
        <v>4</v>
      </c>
      <c r="H12" s="69" t="s">
        <v>4</v>
      </c>
      <c r="I12" s="69" t="s">
        <v>4</v>
      </c>
      <c r="J12" s="69" t="s">
        <v>4</v>
      </c>
      <c r="K12" s="69" t="s">
        <v>4</v>
      </c>
      <c r="L12" s="69" t="s">
        <v>4</v>
      </c>
      <c r="M12" s="69" t="s">
        <v>4</v>
      </c>
      <c r="N12" s="69" t="s">
        <v>4</v>
      </c>
      <c r="O12" s="69" t="s">
        <v>4</v>
      </c>
      <c r="P12" s="69" t="s">
        <v>4</v>
      </c>
      <c r="Q12" s="69" t="s">
        <v>4</v>
      </c>
      <c r="R12" s="69" t="s">
        <v>4</v>
      </c>
      <c r="S12" s="69" t="s">
        <v>4</v>
      </c>
      <c r="T12" s="69" t="s">
        <v>4</v>
      </c>
      <c r="U12" s="69" t="s">
        <v>4</v>
      </c>
      <c r="V12" s="69" t="s">
        <v>4</v>
      </c>
      <c r="W12" s="69" t="s">
        <v>4</v>
      </c>
      <c r="X12" s="69" t="s">
        <v>4</v>
      </c>
      <c r="Y12" s="69" t="s">
        <v>4</v>
      </c>
      <c r="Z12" s="69" t="s">
        <v>4</v>
      </c>
      <c r="AA12" s="69" t="s">
        <v>4</v>
      </c>
      <c r="AB12" s="69" t="s">
        <v>4</v>
      </c>
      <c r="AC12" s="69" t="s">
        <v>4</v>
      </c>
      <c r="AD12" s="69" t="s">
        <v>599</v>
      </c>
    </row>
    <row r="13" spans="1:30" ht="15" customHeight="1" thickBot="1">
      <c r="B13" s="68" t="s">
        <v>5</v>
      </c>
      <c r="C13" s="68">
        <v>2014</v>
      </c>
      <c r="D13" s="68">
        <v>2015</v>
      </c>
      <c r="E13" s="68">
        <v>2016</v>
      </c>
      <c r="F13" s="68">
        <v>2017</v>
      </c>
      <c r="G13" s="68">
        <v>2018</v>
      </c>
      <c r="H13" s="68">
        <v>2019</v>
      </c>
      <c r="I13" s="68">
        <v>2020</v>
      </c>
      <c r="J13" s="68">
        <v>2021</v>
      </c>
      <c r="K13" s="68">
        <v>2022</v>
      </c>
      <c r="L13" s="68">
        <v>2023</v>
      </c>
      <c r="M13" s="68">
        <v>2024</v>
      </c>
      <c r="N13" s="68">
        <v>2025</v>
      </c>
      <c r="O13" s="68">
        <v>2026</v>
      </c>
      <c r="P13" s="68">
        <v>2027</v>
      </c>
      <c r="Q13" s="68">
        <v>2028</v>
      </c>
      <c r="R13" s="68">
        <v>2029</v>
      </c>
      <c r="S13" s="68">
        <v>2030</v>
      </c>
      <c r="T13" s="68">
        <v>2031</v>
      </c>
      <c r="U13" s="68">
        <v>2032</v>
      </c>
      <c r="V13" s="68">
        <v>2033</v>
      </c>
      <c r="W13" s="68">
        <v>2034</v>
      </c>
      <c r="X13" s="68">
        <v>2035</v>
      </c>
      <c r="Y13" s="68">
        <v>2036</v>
      </c>
      <c r="Z13" s="68">
        <v>2037</v>
      </c>
      <c r="AA13" s="68">
        <v>2038</v>
      </c>
      <c r="AB13" s="68">
        <v>2039</v>
      </c>
      <c r="AC13" s="68">
        <v>2040</v>
      </c>
      <c r="AD13" s="68">
        <v>2040</v>
      </c>
    </row>
    <row r="14" spans="1:30" ht="15" customHeight="1" thickTop="1"/>
    <row r="15" spans="1:30" ht="15" customHeight="1">
      <c r="B15" s="61" t="s">
        <v>6</v>
      </c>
    </row>
    <row r="16" spans="1:30" ht="15" customHeight="1">
      <c r="B16" s="61" t="s">
        <v>7</v>
      </c>
    </row>
    <row r="17" spans="1:30" ht="15" customHeight="1">
      <c r="B17" s="61" t="s">
        <v>8</v>
      </c>
    </row>
    <row r="18" spans="1:30" ht="15" customHeight="1">
      <c r="A18" s="62" t="s">
        <v>598</v>
      </c>
      <c r="B18" s="65" t="s">
        <v>9</v>
      </c>
      <c r="C18" s="67">
        <v>2664.8059079999998</v>
      </c>
      <c r="D18" s="67">
        <v>2751.9343260000001</v>
      </c>
      <c r="E18" s="67">
        <v>2851.4399410000001</v>
      </c>
      <c r="F18" s="67">
        <v>2923.782471</v>
      </c>
      <c r="G18" s="67">
        <v>2972.6289059999999</v>
      </c>
      <c r="H18" s="67">
        <v>3004.5771479999999</v>
      </c>
      <c r="I18" s="67">
        <v>3030.6010740000002</v>
      </c>
      <c r="J18" s="67">
        <v>3047.196289</v>
      </c>
      <c r="K18" s="67">
        <v>3064.6091310000002</v>
      </c>
      <c r="L18" s="67">
        <v>3083.6127929999998</v>
      </c>
      <c r="M18" s="67">
        <v>3104.7534179999998</v>
      </c>
      <c r="N18" s="67">
        <v>3126.2282709999999</v>
      </c>
      <c r="O18" s="67">
        <v>3145.9729000000002</v>
      </c>
      <c r="P18" s="67">
        <v>3166.1286620000001</v>
      </c>
      <c r="Q18" s="67">
        <v>3188.070557</v>
      </c>
      <c r="R18" s="67">
        <v>3209.4128420000002</v>
      </c>
      <c r="S18" s="67">
        <v>3231.9309079999998</v>
      </c>
      <c r="T18" s="67">
        <v>3252.95874</v>
      </c>
      <c r="U18" s="67">
        <v>3273.9409179999998</v>
      </c>
      <c r="V18" s="67">
        <v>3294.1313479999999</v>
      </c>
      <c r="W18" s="67">
        <v>3314.4731449999999</v>
      </c>
      <c r="X18" s="67">
        <v>3335.5920409999999</v>
      </c>
      <c r="Y18" s="67">
        <v>3356.358643</v>
      </c>
      <c r="Z18" s="67">
        <v>3377.2866210000002</v>
      </c>
      <c r="AA18" s="67">
        <v>3397.4733890000002</v>
      </c>
      <c r="AB18" s="67">
        <v>3417.7338869999999</v>
      </c>
      <c r="AC18" s="67">
        <v>3438.3703609999998</v>
      </c>
      <c r="AD18" s="63">
        <v>8.9470000000000001E-3</v>
      </c>
    </row>
    <row r="19" spans="1:30" ht="15" customHeight="1">
      <c r="A19" s="62" t="s">
        <v>597</v>
      </c>
      <c r="B19" s="65" t="s">
        <v>10</v>
      </c>
      <c r="C19" s="67">
        <v>94.177077999999995</v>
      </c>
      <c r="D19" s="67">
        <v>96.090423999999999</v>
      </c>
      <c r="E19" s="67">
        <v>99.874138000000002</v>
      </c>
      <c r="F19" s="67">
        <v>103.308784</v>
      </c>
      <c r="G19" s="67">
        <v>105.54393</v>
      </c>
      <c r="H19" s="67">
        <v>107.68600499999999</v>
      </c>
      <c r="I19" s="67">
        <v>109.556091</v>
      </c>
      <c r="J19" s="67">
        <v>111.232574</v>
      </c>
      <c r="K19" s="67">
        <v>112.64821600000001</v>
      </c>
      <c r="L19" s="67">
        <v>114.67280599999999</v>
      </c>
      <c r="M19" s="67">
        <v>116.478554</v>
      </c>
      <c r="N19" s="67">
        <v>117.975876</v>
      </c>
      <c r="O19" s="67">
        <v>119.27965500000001</v>
      </c>
      <c r="P19" s="67">
        <v>120.605789</v>
      </c>
      <c r="Q19" s="67">
        <v>121.871048</v>
      </c>
      <c r="R19" s="67">
        <v>123.24438499999999</v>
      </c>
      <c r="S19" s="67">
        <v>124.926193</v>
      </c>
      <c r="T19" s="67">
        <v>126.431389</v>
      </c>
      <c r="U19" s="67">
        <v>127.837784</v>
      </c>
      <c r="V19" s="67">
        <v>129.58908099999999</v>
      </c>
      <c r="W19" s="67">
        <v>131.433685</v>
      </c>
      <c r="X19" s="67">
        <v>133.282791</v>
      </c>
      <c r="Y19" s="67">
        <v>135.08467099999999</v>
      </c>
      <c r="Z19" s="67">
        <v>137.001846</v>
      </c>
      <c r="AA19" s="67">
        <v>139.046234</v>
      </c>
      <c r="AB19" s="67">
        <v>140.86540199999999</v>
      </c>
      <c r="AC19" s="67">
        <v>142.89918499999999</v>
      </c>
      <c r="AD19" s="63">
        <v>1.6001000000000001E-2</v>
      </c>
    </row>
    <row r="20" spans="1:30" ht="15" customHeight="1">
      <c r="A20" s="62" t="s">
        <v>596</v>
      </c>
      <c r="B20" s="65" t="s">
        <v>11</v>
      </c>
      <c r="C20" s="67">
        <v>269.51297</v>
      </c>
      <c r="D20" s="67">
        <v>279.810699</v>
      </c>
      <c r="E20" s="67">
        <v>284.83386200000001</v>
      </c>
      <c r="F20" s="67">
        <v>289.09307899999999</v>
      </c>
      <c r="G20" s="67">
        <v>294.15194700000001</v>
      </c>
      <c r="H20" s="67">
        <v>299.42111199999999</v>
      </c>
      <c r="I20" s="67">
        <v>304.24569700000001</v>
      </c>
      <c r="J20" s="67">
        <v>308.60913099999999</v>
      </c>
      <c r="K20" s="67">
        <v>312.59033199999999</v>
      </c>
      <c r="L20" s="67">
        <v>318.53692599999999</v>
      </c>
      <c r="M20" s="67">
        <v>323.72579999999999</v>
      </c>
      <c r="N20" s="67">
        <v>328.74374399999999</v>
      </c>
      <c r="O20" s="67">
        <v>333.04785199999998</v>
      </c>
      <c r="P20" s="67">
        <v>336.65081800000002</v>
      </c>
      <c r="Q20" s="67">
        <v>340.18667599999998</v>
      </c>
      <c r="R20" s="67">
        <v>344.43734699999999</v>
      </c>
      <c r="S20" s="67">
        <v>348.861603</v>
      </c>
      <c r="T20" s="67">
        <v>353.58197000000001</v>
      </c>
      <c r="U20" s="67">
        <v>358.29202299999997</v>
      </c>
      <c r="V20" s="67">
        <v>363.70336900000001</v>
      </c>
      <c r="W20" s="67">
        <v>369.42501800000002</v>
      </c>
      <c r="X20" s="67">
        <v>375.304169</v>
      </c>
      <c r="Y20" s="67">
        <v>381.14141799999999</v>
      </c>
      <c r="Z20" s="67">
        <v>387.43649299999998</v>
      </c>
      <c r="AA20" s="67">
        <v>394.001892</v>
      </c>
      <c r="AB20" s="67">
        <v>400.03231799999998</v>
      </c>
      <c r="AC20" s="67">
        <v>406.83139</v>
      </c>
      <c r="AD20" s="63">
        <v>1.5084E-2</v>
      </c>
    </row>
    <row r="21" spans="1:30" ht="15" customHeight="1">
      <c r="B21" s="61" t="s">
        <v>12</v>
      </c>
    </row>
    <row r="22" spans="1:30" ht="15" customHeight="1">
      <c r="A22" s="62" t="s">
        <v>595</v>
      </c>
      <c r="B22" s="65" t="s">
        <v>13</v>
      </c>
      <c r="C22" s="67">
        <v>1052.6782229999999</v>
      </c>
      <c r="D22" s="67">
        <v>1069.5279539999999</v>
      </c>
      <c r="E22" s="67">
        <v>1089.153442</v>
      </c>
      <c r="F22" s="67">
        <v>1109.491211</v>
      </c>
      <c r="G22" s="67">
        <v>1130.534668</v>
      </c>
      <c r="H22" s="67">
        <v>1150.4979249999999</v>
      </c>
      <c r="I22" s="67">
        <v>1168.127808</v>
      </c>
      <c r="J22" s="67">
        <v>1184.197876</v>
      </c>
      <c r="K22" s="67">
        <v>1201.3706050000001</v>
      </c>
      <c r="L22" s="67">
        <v>1219.701294</v>
      </c>
      <c r="M22" s="67">
        <v>1239.5146480000001</v>
      </c>
      <c r="N22" s="67">
        <v>1260.636475</v>
      </c>
      <c r="O22" s="67">
        <v>1282.5108640000001</v>
      </c>
      <c r="P22" s="67">
        <v>1305.278198</v>
      </c>
      <c r="Q22" s="67">
        <v>1326.2957759999999</v>
      </c>
      <c r="R22" s="67">
        <v>1345.5758060000001</v>
      </c>
      <c r="S22" s="67">
        <v>1364.0306399999999</v>
      </c>
      <c r="T22" s="67">
        <v>1381.6092530000001</v>
      </c>
      <c r="U22" s="67">
        <v>1399.236572</v>
      </c>
      <c r="V22" s="67">
        <v>1416.6829829999999</v>
      </c>
      <c r="W22" s="67">
        <v>1434.303101</v>
      </c>
      <c r="X22" s="67">
        <v>1451.8038329999999</v>
      </c>
      <c r="Y22" s="67">
        <v>1468.613159</v>
      </c>
      <c r="Z22" s="67">
        <v>1484.9320070000001</v>
      </c>
      <c r="AA22" s="67">
        <v>1500.9708250000001</v>
      </c>
      <c r="AB22" s="67">
        <v>1516.314697</v>
      </c>
      <c r="AC22" s="67">
        <v>1531.407471</v>
      </c>
      <c r="AD22" s="63">
        <v>1.4461999999999999E-2</v>
      </c>
    </row>
    <row r="23" spans="1:30" ht="15" customHeight="1">
      <c r="B23" s="61" t="s">
        <v>14</v>
      </c>
    </row>
    <row r="24" spans="1:30" ht="15" customHeight="1">
      <c r="A24" s="62" t="s">
        <v>594</v>
      </c>
      <c r="B24" s="65" t="s">
        <v>15</v>
      </c>
      <c r="C24" s="67">
        <v>1689.8779300000001</v>
      </c>
      <c r="D24" s="67">
        <v>1689.6267089999999</v>
      </c>
      <c r="E24" s="67">
        <v>1674.189697</v>
      </c>
      <c r="F24" s="67">
        <v>1683.6160890000001</v>
      </c>
      <c r="G24" s="67">
        <v>1705.3579099999999</v>
      </c>
      <c r="H24" s="67">
        <v>1765.198975</v>
      </c>
      <c r="I24" s="67">
        <v>1810.078491</v>
      </c>
      <c r="J24" s="67">
        <v>1839.775879</v>
      </c>
      <c r="K24" s="67">
        <v>1882.114624</v>
      </c>
      <c r="L24" s="67">
        <v>1914.086182</v>
      </c>
      <c r="M24" s="67">
        <v>1925.4582519999999</v>
      </c>
      <c r="N24" s="67">
        <v>1956.1982419999999</v>
      </c>
      <c r="O24" s="67">
        <v>1961.7392580000001</v>
      </c>
      <c r="P24" s="67">
        <v>1976.53772</v>
      </c>
      <c r="Q24" s="67">
        <v>1981.630981</v>
      </c>
      <c r="R24" s="67">
        <v>1992.6552730000001</v>
      </c>
      <c r="S24" s="67">
        <v>2006.1445309999999</v>
      </c>
      <c r="T24" s="67">
        <v>2012.560669</v>
      </c>
      <c r="U24" s="67">
        <v>2012.88501</v>
      </c>
      <c r="V24" s="67">
        <v>2028.049438</v>
      </c>
      <c r="W24" s="67">
        <v>2036.9104</v>
      </c>
      <c r="X24" s="67">
        <v>2054.1965329999998</v>
      </c>
      <c r="Y24" s="67">
        <v>2065.4353030000002</v>
      </c>
      <c r="Z24" s="67">
        <v>2081.3271479999999</v>
      </c>
      <c r="AA24" s="67">
        <v>2094.0532229999999</v>
      </c>
      <c r="AB24" s="67">
        <v>2119.9741210000002</v>
      </c>
      <c r="AC24" s="67">
        <v>2127.6916500000002</v>
      </c>
      <c r="AD24" s="63">
        <v>9.2639999999999997E-3</v>
      </c>
    </row>
    <row r="25" spans="1:30" ht="15" customHeight="1">
      <c r="A25" s="62" t="s">
        <v>593</v>
      </c>
      <c r="B25" s="65" t="s">
        <v>16</v>
      </c>
      <c r="C25" s="67">
        <v>497.28604100000001</v>
      </c>
      <c r="D25" s="67">
        <v>481.69042999999999</v>
      </c>
      <c r="E25" s="67">
        <v>475.47421300000002</v>
      </c>
      <c r="F25" s="67">
        <v>468.71945199999999</v>
      </c>
      <c r="G25" s="67">
        <v>464.53414900000001</v>
      </c>
      <c r="H25" s="67">
        <v>459.03298999999998</v>
      </c>
      <c r="I25" s="67">
        <v>452.65216099999998</v>
      </c>
      <c r="J25" s="67">
        <v>443.94464099999999</v>
      </c>
      <c r="K25" s="67">
        <v>435.71130399999998</v>
      </c>
      <c r="L25" s="67">
        <v>431.560608</v>
      </c>
      <c r="M25" s="67">
        <v>427.38146999999998</v>
      </c>
      <c r="N25" s="67">
        <v>422.92309599999999</v>
      </c>
      <c r="O25" s="67">
        <v>417.90081800000002</v>
      </c>
      <c r="P25" s="67">
        <v>412.80825800000002</v>
      </c>
      <c r="Q25" s="67">
        <v>408.39529399999998</v>
      </c>
      <c r="R25" s="67">
        <v>405.67553700000002</v>
      </c>
      <c r="S25" s="67">
        <v>403.64581299999998</v>
      </c>
      <c r="T25" s="67">
        <v>402.31585699999999</v>
      </c>
      <c r="U25" s="67">
        <v>400.86660799999999</v>
      </c>
      <c r="V25" s="67">
        <v>400.54046599999998</v>
      </c>
      <c r="W25" s="67">
        <v>400.94921900000003</v>
      </c>
      <c r="X25" s="67">
        <v>401.73941000000002</v>
      </c>
      <c r="Y25" s="67">
        <v>401.891144</v>
      </c>
      <c r="Z25" s="67">
        <v>402.60449199999999</v>
      </c>
      <c r="AA25" s="67">
        <v>403.84027099999997</v>
      </c>
      <c r="AB25" s="67">
        <v>404.733429</v>
      </c>
      <c r="AC25" s="67">
        <v>406.86798099999999</v>
      </c>
      <c r="AD25" s="63">
        <v>-6.7299999999999999E-3</v>
      </c>
    </row>
    <row r="27" spans="1:30" ht="15" customHeight="1">
      <c r="B27" s="61" t="s">
        <v>17</v>
      </c>
    </row>
    <row r="28" spans="1:30" ht="15" customHeight="1">
      <c r="B28" s="61" t="s">
        <v>18</v>
      </c>
    </row>
    <row r="29" spans="1:30" ht="15" customHeight="1">
      <c r="A29" s="62" t="s">
        <v>592</v>
      </c>
      <c r="B29" s="65" t="s">
        <v>19</v>
      </c>
      <c r="C29" s="66">
        <v>30.920774000000002</v>
      </c>
      <c r="D29" s="66">
        <v>31.525535999999999</v>
      </c>
      <c r="E29" s="66">
        <v>32.532673000000003</v>
      </c>
      <c r="F29" s="66">
        <v>33.113205000000001</v>
      </c>
      <c r="G29" s="66">
        <v>33.716056999999999</v>
      </c>
      <c r="H29" s="66">
        <v>34.777740000000001</v>
      </c>
      <c r="I29" s="66">
        <v>36.219585000000002</v>
      </c>
      <c r="J29" s="66">
        <v>38.327174999999997</v>
      </c>
      <c r="K29" s="66">
        <v>40.143470999999998</v>
      </c>
      <c r="L29" s="66">
        <v>42.108134999999997</v>
      </c>
      <c r="M29" s="66">
        <v>43.775337</v>
      </c>
      <c r="N29" s="66">
        <v>46.062199</v>
      </c>
      <c r="O29" s="66">
        <v>46.106098000000003</v>
      </c>
      <c r="P29" s="66">
        <v>46.206814000000001</v>
      </c>
      <c r="Q29" s="66">
        <v>46.269699000000003</v>
      </c>
      <c r="R29" s="66">
        <v>46.328239000000004</v>
      </c>
      <c r="S29" s="66">
        <v>46.370238999999998</v>
      </c>
      <c r="T29" s="66">
        <v>46.424191</v>
      </c>
      <c r="U29" s="66">
        <v>46.482562999999999</v>
      </c>
      <c r="V29" s="66">
        <v>46.541145</v>
      </c>
      <c r="W29" s="66">
        <v>46.599499000000002</v>
      </c>
      <c r="X29" s="66">
        <v>46.627411000000002</v>
      </c>
      <c r="Y29" s="66">
        <v>46.677498</v>
      </c>
      <c r="Z29" s="66">
        <v>46.712966999999999</v>
      </c>
      <c r="AA29" s="66">
        <v>46.768089000000003</v>
      </c>
      <c r="AB29" s="66">
        <v>46.821316000000003</v>
      </c>
      <c r="AC29" s="66">
        <v>46.877307999999999</v>
      </c>
      <c r="AD29" s="63">
        <v>1.5996E-2</v>
      </c>
    </row>
    <row r="30" spans="1:30" ht="15" customHeight="1">
      <c r="A30" s="62" t="s">
        <v>591</v>
      </c>
      <c r="B30" s="65" t="s">
        <v>20</v>
      </c>
      <c r="C30" s="66">
        <v>34.927993999999998</v>
      </c>
      <c r="D30" s="66">
        <v>36.001350000000002</v>
      </c>
      <c r="E30" s="66">
        <v>37.631664000000001</v>
      </c>
      <c r="F30" s="66">
        <v>39.451163999999999</v>
      </c>
      <c r="G30" s="66">
        <v>40.298583999999998</v>
      </c>
      <c r="H30" s="66">
        <v>41.976208</v>
      </c>
      <c r="I30" s="66">
        <v>43.725951999999999</v>
      </c>
      <c r="J30" s="66">
        <v>45.682963999999998</v>
      </c>
      <c r="K30" s="66">
        <v>47.824612000000002</v>
      </c>
      <c r="L30" s="66">
        <v>50.194201999999997</v>
      </c>
      <c r="M30" s="66">
        <v>51.590786000000001</v>
      </c>
      <c r="N30" s="66">
        <v>54.336235000000002</v>
      </c>
      <c r="O30" s="66">
        <v>54.348396000000001</v>
      </c>
      <c r="P30" s="66">
        <v>54.348396000000001</v>
      </c>
      <c r="Q30" s="66">
        <v>54.348396000000001</v>
      </c>
      <c r="R30" s="66">
        <v>54.348396000000001</v>
      </c>
      <c r="S30" s="66">
        <v>54.348396000000001</v>
      </c>
      <c r="T30" s="66">
        <v>54.348396000000001</v>
      </c>
      <c r="U30" s="66">
        <v>54.348404000000002</v>
      </c>
      <c r="V30" s="66">
        <v>54.348407999999999</v>
      </c>
      <c r="W30" s="66">
        <v>54.348407999999999</v>
      </c>
      <c r="X30" s="66">
        <v>54.348407999999999</v>
      </c>
      <c r="Y30" s="66">
        <v>54.348407999999999</v>
      </c>
      <c r="Z30" s="66">
        <v>54.348407999999999</v>
      </c>
      <c r="AA30" s="66">
        <v>54.349342</v>
      </c>
      <c r="AB30" s="66">
        <v>54.349342</v>
      </c>
      <c r="AC30" s="66">
        <v>54.349342</v>
      </c>
      <c r="AD30" s="63">
        <v>1.6611000000000001E-2</v>
      </c>
    </row>
    <row r="31" spans="1:30" ht="15" customHeight="1">
      <c r="A31" s="62" t="s">
        <v>590</v>
      </c>
      <c r="B31" s="65" t="s">
        <v>21</v>
      </c>
      <c r="C31" s="66">
        <v>26.874376000000002</v>
      </c>
      <c r="D31" s="66">
        <v>27.885386</v>
      </c>
      <c r="E31" s="66">
        <v>29.108270999999998</v>
      </c>
      <c r="F31" s="66">
        <v>29.124638000000001</v>
      </c>
      <c r="G31" s="66">
        <v>29.478891000000001</v>
      </c>
      <c r="H31" s="66">
        <v>29.92024</v>
      </c>
      <c r="I31" s="66">
        <v>30.920458</v>
      </c>
      <c r="J31" s="66">
        <v>32.892283999999997</v>
      </c>
      <c r="K31" s="66">
        <v>34.338436000000002</v>
      </c>
      <c r="L31" s="66">
        <v>35.905033000000003</v>
      </c>
      <c r="M31" s="66">
        <v>37.617019999999997</v>
      </c>
      <c r="N31" s="66">
        <v>39.467151999999999</v>
      </c>
      <c r="O31" s="66">
        <v>39.467162999999999</v>
      </c>
      <c r="P31" s="66">
        <v>39.467193999999999</v>
      </c>
      <c r="Q31" s="66">
        <v>39.467224000000002</v>
      </c>
      <c r="R31" s="66">
        <v>39.467224000000002</v>
      </c>
      <c r="S31" s="66">
        <v>39.467224000000002</v>
      </c>
      <c r="T31" s="66">
        <v>39.467224000000002</v>
      </c>
      <c r="U31" s="66">
        <v>39.467224000000002</v>
      </c>
      <c r="V31" s="66">
        <v>39.467224000000002</v>
      </c>
      <c r="W31" s="66">
        <v>39.467224000000002</v>
      </c>
      <c r="X31" s="66">
        <v>39.467227999999999</v>
      </c>
      <c r="Y31" s="66">
        <v>39.467227999999999</v>
      </c>
      <c r="Z31" s="66">
        <v>39.467227999999999</v>
      </c>
      <c r="AA31" s="66">
        <v>39.467227999999999</v>
      </c>
      <c r="AB31" s="66">
        <v>39.467227999999999</v>
      </c>
      <c r="AC31" s="66">
        <v>39.467227999999999</v>
      </c>
      <c r="AD31" s="63">
        <v>1.3991999999999999E-2</v>
      </c>
    </row>
    <row r="32" spans="1:30" ht="15" customHeight="1">
      <c r="A32" s="62" t="s">
        <v>589</v>
      </c>
      <c r="B32" s="65" t="s">
        <v>22</v>
      </c>
      <c r="C32" s="66">
        <v>31.646839</v>
      </c>
      <c r="D32" s="66">
        <v>31.713131000000001</v>
      </c>
      <c r="E32" s="66">
        <v>32.971611000000003</v>
      </c>
      <c r="F32" s="66">
        <v>33.997954999999997</v>
      </c>
      <c r="G32" s="66">
        <v>34.700294</v>
      </c>
      <c r="H32" s="66">
        <v>35.698509000000001</v>
      </c>
      <c r="I32" s="66">
        <v>36.953772999999998</v>
      </c>
      <c r="J32" s="66">
        <v>38.869838999999999</v>
      </c>
      <c r="K32" s="66">
        <v>40.744892</v>
      </c>
      <c r="L32" s="66">
        <v>42.729824000000001</v>
      </c>
      <c r="M32" s="66">
        <v>44.423015999999997</v>
      </c>
      <c r="N32" s="66">
        <v>46.542656000000001</v>
      </c>
      <c r="O32" s="66">
        <v>46.750027000000003</v>
      </c>
      <c r="P32" s="66">
        <v>46.981323000000003</v>
      </c>
      <c r="Q32" s="66">
        <v>47.061798000000003</v>
      </c>
      <c r="R32" s="66">
        <v>47.159832000000002</v>
      </c>
      <c r="S32" s="66">
        <v>47.239105000000002</v>
      </c>
      <c r="T32" s="66">
        <v>47.338551000000002</v>
      </c>
      <c r="U32" s="66">
        <v>47.432338999999999</v>
      </c>
      <c r="V32" s="66">
        <v>47.510959999999997</v>
      </c>
      <c r="W32" s="66">
        <v>47.576908000000003</v>
      </c>
      <c r="X32" s="66">
        <v>47.589993</v>
      </c>
      <c r="Y32" s="66">
        <v>47.63335</v>
      </c>
      <c r="Z32" s="66">
        <v>47.653835000000001</v>
      </c>
      <c r="AA32" s="66">
        <v>47.687668000000002</v>
      </c>
      <c r="AB32" s="66">
        <v>47.728138000000001</v>
      </c>
      <c r="AC32" s="66">
        <v>47.775604000000001</v>
      </c>
      <c r="AD32" s="63">
        <v>1.6525999999999999E-2</v>
      </c>
    </row>
    <row r="33" spans="1:30" ht="15" customHeight="1">
      <c r="A33" s="62" t="s">
        <v>588</v>
      </c>
      <c r="B33" s="65" t="s">
        <v>23</v>
      </c>
      <c r="C33" s="66">
        <v>36.043968</v>
      </c>
      <c r="D33" s="66">
        <v>36.322777000000002</v>
      </c>
      <c r="E33" s="66">
        <v>38.222712999999999</v>
      </c>
      <c r="F33" s="66">
        <v>39.872402000000001</v>
      </c>
      <c r="G33" s="66">
        <v>40.734436000000002</v>
      </c>
      <c r="H33" s="66">
        <v>42.359734000000003</v>
      </c>
      <c r="I33" s="66">
        <v>44.199333000000003</v>
      </c>
      <c r="J33" s="66">
        <v>46.197730999999997</v>
      </c>
      <c r="K33" s="66">
        <v>48.510998000000001</v>
      </c>
      <c r="L33" s="66">
        <v>50.765403999999997</v>
      </c>
      <c r="M33" s="66">
        <v>52.272835000000001</v>
      </c>
      <c r="N33" s="66">
        <v>54.595173000000003</v>
      </c>
      <c r="O33" s="66">
        <v>54.816639000000002</v>
      </c>
      <c r="P33" s="66">
        <v>54.938755</v>
      </c>
      <c r="Q33" s="66">
        <v>55.001240000000003</v>
      </c>
      <c r="R33" s="66">
        <v>55.069191000000004</v>
      </c>
      <c r="S33" s="66">
        <v>55.092823000000003</v>
      </c>
      <c r="T33" s="66">
        <v>55.13702</v>
      </c>
      <c r="U33" s="66">
        <v>55.167121999999999</v>
      </c>
      <c r="V33" s="66">
        <v>55.186680000000003</v>
      </c>
      <c r="W33" s="66">
        <v>55.186622999999997</v>
      </c>
      <c r="X33" s="66">
        <v>55.163634999999999</v>
      </c>
      <c r="Y33" s="66">
        <v>55.157302999999999</v>
      </c>
      <c r="Z33" s="66">
        <v>55.140774</v>
      </c>
      <c r="AA33" s="66">
        <v>55.117161000000003</v>
      </c>
      <c r="AB33" s="66">
        <v>55.111877</v>
      </c>
      <c r="AC33" s="66">
        <v>55.112220999999998</v>
      </c>
      <c r="AD33" s="63">
        <v>1.6816999999999999E-2</v>
      </c>
    </row>
    <row r="34" spans="1:30" ht="15" customHeight="1">
      <c r="A34" s="62" t="s">
        <v>587</v>
      </c>
      <c r="B34" s="65" t="s">
        <v>24</v>
      </c>
      <c r="C34" s="66">
        <v>27.279350000000001</v>
      </c>
      <c r="D34" s="66">
        <v>27.984152000000002</v>
      </c>
      <c r="E34" s="66">
        <v>29.457879999999999</v>
      </c>
      <c r="F34" s="66">
        <v>30.204516999999999</v>
      </c>
      <c r="G34" s="66">
        <v>30.698678999999998</v>
      </c>
      <c r="H34" s="66">
        <v>31.072678</v>
      </c>
      <c r="I34" s="66">
        <v>31.756689000000001</v>
      </c>
      <c r="J34" s="66">
        <v>33.428589000000002</v>
      </c>
      <c r="K34" s="66">
        <v>34.869244000000002</v>
      </c>
      <c r="L34" s="66">
        <v>36.5289</v>
      </c>
      <c r="M34" s="66">
        <v>38.220402</v>
      </c>
      <c r="N34" s="66">
        <v>40.058841999999999</v>
      </c>
      <c r="O34" s="66">
        <v>40.190109</v>
      </c>
      <c r="P34" s="66">
        <v>40.323535999999997</v>
      </c>
      <c r="Q34" s="66">
        <v>40.314177999999998</v>
      </c>
      <c r="R34" s="66">
        <v>40.335293</v>
      </c>
      <c r="S34" s="66">
        <v>40.380462999999999</v>
      </c>
      <c r="T34" s="66">
        <v>40.425964</v>
      </c>
      <c r="U34" s="66">
        <v>40.464531000000001</v>
      </c>
      <c r="V34" s="66">
        <v>40.485210000000002</v>
      </c>
      <c r="W34" s="66">
        <v>40.498840000000001</v>
      </c>
      <c r="X34" s="66">
        <v>40.490799000000003</v>
      </c>
      <c r="Y34" s="66">
        <v>40.485188000000001</v>
      </c>
      <c r="Z34" s="66">
        <v>40.472706000000002</v>
      </c>
      <c r="AA34" s="66">
        <v>40.455897999999998</v>
      </c>
      <c r="AB34" s="66">
        <v>40.439548000000002</v>
      </c>
      <c r="AC34" s="66">
        <v>40.426189000000001</v>
      </c>
      <c r="AD34" s="63">
        <v>1.4822E-2</v>
      </c>
    </row>
    <row r="35" spans="1:30" ht="15" customHeight="1">
      <c r="A35" s="62" t="s">
        <v>586</v>
      </c>
      <c r="B35" s="65" t="s">
        <v>25</v>
      </c>
      <c r="C35" s="66">
        <v>30.761658000000001</v>
      </c>
      <c r="D35" s="66">
        <v>30.918704999999999</v>
      </c>
      <c r="E35" s="66">
        <v>32.278927000000003</v>
      </c>
      <c r="F35" s="66">
        <v>33.431643999999999</v>
      </c>
      <c r="G35" s="66">
        <v>34.287685000000003</v>
      </c>
      <c r="H35" s="66">
        <v>35.488430000000001</v>
      </c>
      <c r="I35" s="66">
        <v>36.947853000000002</v>
      </c>
      <c r="J35" s="66">
        <v>38.863410999999999</v>
      </c>
      <c r="K35" s="66">
        <v>40.738007000000003</v>
      </c>
      <c r="L35" s="66">
        <v>42.722275000000003</v>
      </c>
      <c r="M35" s="66">
        <v>44.414783</v>
      </c>
      <c r="N35" s="66">
        <v>46.534111000000003</v>
      </c>
      <c r="O35" s="66">
        <v>46.740890999999998</v>
      </c>
      <c r="P35" s="66">
        <v>46.971867000000003</v>
      </c>
      <c r="Q35" s="66">
        <v>47.052154999999999</v>
      </c>
      <c r="R35" s="66">
        <v>47.149994</v>
      </c>
      <c r="S35" s="66">
        <v>47.229098999999998</v>
      </c>
      <c r="T35" s="66">
        <v>47.328296999999999</v>
      </c>
      <c r="U35" s="66">
        <v>47.421802999999997</v>
      </c>
      <c r="V35" s="66">
        <v>47.500174999999999</v>
      </c>
      <c r="W35" s="66">
        <v>47.565807</v>
      </c>
      <c r="X35" s="66">
        <v>47.578719999999997</v>
      </c>
      <c r="Y35" s="66">
        <v>47.621760999999999</v>
      </c>
      <c r="Z35" s="66">
        <v>47.641987</v>
      </c>
      <c r="AA35" s="66">
        <v>47.67548</v>
      </c>
      <c r="AB35" s="66">
        <v>47.715575999999999</v>
      </c>
      <c r="AC35" s="66">
        <v>47.762633999999998</v>
      </c>
      <c r="AD35" s="63">
        <v>1.7547E-2</v>
      </c>
    </row>
    <row r="36" spans="1:30" ht="15" customHeight="1">
      <c r="A36" s="62" t="s">
        <v>585</v>
      </c>
      <c r="B36" s="65" t="s">
        <v>26</v>
      </c>
      <c r="C36" s="66">
        <v>35.643120000000003</v>
      </c>
      <c r="D36" s="66">
        <v>35.911911000000003</v>
      </c>
      <c r="E36" s="66">
        <v>37.785015000000001</v>
      </c>
      <c r="F36" s="66">
        <v>39.418621000000002</v>
      </c>
      <c r="G36" s="66">
        <v>40.332123000000003</v>
      </c>
      <c r="H36" s="66">
        <v>42.157127000000003</v>
      </c>
      <c r="I36" s="66">
        <v>44.196250999999997</v>
      </c>
      <c r="J36" s="66">
        <v>46.194180000000003</v>
      </c>
      <c r="K36" s="66">
        <v>48.506981000000003</v>
      </c>
      <c r="L36" s="66">
        <v>50.760956</v>
      </c>
      <c r="M36" s="66">
        <v>52.267792</v>
      </c>
      <c r="N36" s="66">
        <v>54.589793999999998</v>
      </c>
      <c r="O36" s="66">
        <v>54.810951000000003</v>
      </c>
      <c r="P36" s="66">
        <v>54.932819000000002</v>
      </c>
      <c r="Q36" s="66">
        <v>54.995196999999997</v>
      </c>
      <c r="R36" s="66">
        <v>55.063060999999998</v>
      </c>
      <c r="S36" s="66">
        <v>55.086620000000003</v>
      </c>
      <c r="T36" s="66">
        <v>55.130718000000002</v>
      </c>
      <c r="U36" s="66">
        <v>55.16066</v>
      </c>
      <c r="V36" s="66">
        <v>55.180076999999997</v>
      </c>
      <c r="W36" s="66">
        <v>55.179859</v>
      </c>
      <c r="X36" s="66">
        <v>55.156726999999997</v>
      </c>
      <c r="Y36" s="66">
        <v>55.150272000000001</v>
      </c>
      <c r="Z36" s="66">
        <v>55.133586999999999</v>
      </c>
      <c r="AA36" s="66">
        <v>55.109820999999997</v>
      </c>
      <c r="AB36" s="66">
        <v>55.104331999999999</v>
      </c>
      <c r="AC36" s="66">
        <v>55.104472999999999</v>
      </c>
      <c r="AD36" s="63">
        <v>1.7274000000000001E-2</v>
      </c>
    </row>
    <row r="37" spans="1:30" ht="15" customHeight="1">
      <c r="A37" s="62" t="s">
        <v>584</v>
      </c>
      <c r="B37" s="65" t="s">
        <v>27</v>
      </c>
      <c r="C37" s="66">
        <v>26.075039</v>
      </c>
      <c r="D37" s="66">
        <v>26.979852999999999</v>
      </c>
      <c r="E37" s="66">
        <v>28.653648</v>
      </c>
      <c r="F37" s="66">
        <v>29.599378999999999</v>
      </c>
      <c r="G37" s="66">
        <v>30.292791000000001</v>
      </c>
      <c r="H37" s="66">
        <v>30.866092999999999</v>
      </c>
      <c r="I37" s="66">
        <v>31.749545999999999</v>
      </c>
      <c r="J37" s="66">
        <v>33.420864000000002</v>
      </c>
      <c r="K37" s="66">
        <v>34.861080000000001</v>
      </c>
      <c r="L37" s="66">
        <v>36.519942999999998</v>
      </c>
      <c r="M37" s="66">
        <v>38.210636000000001</v>
      </c>
      <c r="N37" s="66">
        <v>40.048752</v>
      </c>
      <c r="O37" s="66">
        <v>40.179248999999999</v>
      </c>
      <c r="P37" s="66">
        <v>40.312275</v>
      </c>
      <c r="Q37" s="66">
        <v>40.302658000000001</v>
      </c>
      <c r="R37" s="66">
        <v>40.323498000000001</v>
      </c>
      <c r="S37" s="66">
        <v>40.368408000000002</v>
      </c>
      <c r="T37" s="66">
        <v>40.413544000000002</v>
      </c>
      <c r="U37" s="66">
        <v>40.451714000000003</v>
      </c>
      <c r="V37" s="66">
        <v>40.472034000000001</v>
      </c>
      <c r="W37" s="66">
        <v>40.485225999999997</v>
      </c>
      <c r="X37" s="66">
        <v>40.476970999999999</v>
      </c>
      <c r="Y37" s="66">
        <v>40.470886</v>
      </c>
      <c r="Z37" s="66">
        <v>40.458053999999997</v>
      </c>
      <c r="AA37" s="66">
        <v>40.440734999999997</v>
      </c>
      <c r="AB37" s="66">
        <v>40.423870000000001</v>
      </c>
      <c r="AC37" s="66">
        <v>40.409916000000003</v>
      </c>
      <c r="AD37" s="63">
        <v>1.6291E-2</v>
      </c>
    </row>
    <row r="38" spans="1:30" ht="15" customHeight="1">
      <c r="A38" s="62" t="s">
        <v>583</v>
      </c>
      <c r="B38" s="65" t="s">
        <v>28</v>
      </c>
      <c r="C38" s="66">
        <v>24.867356999999998</v>
      </c>
      <c r="D38" s="66">
        <v>24.969618000000001</v>
      </c>
      <c r="E38" s="66">
        <v>26.044958000000001</v>
      </c>
      <c r="F38" s="66">
        <v>26.971381999999998</v>
      </c>
      <c r="G38" s="66">
        <v>27.666281000000001</v>
      </c>
      <c r="H38" s="66">
        <v>28.641773000000001</v>
      </c>
      <c r="I38" s="66">
        <v>29.824621</v>
      </c>
      <c r="J38" s="66">
        <v>31.376228000000001</v>
      </c>
      <c r="K38" s="66">
        <v>32.892722999999997</v>
      </c>
      <c r="L38" s="66">
        <v>34.498252999999998</v>
      </c>
      <c r="M38" s="66">
        <v>35.869171000000001</v>
      </c>
      <c r="N38" s="66">
        <v>37.584274000000001</v>
      </c>
      <c r="O38" s="66">
        <v>37.753155</v>
      </c>
      <c r="P38" s="66">
        <v>37.945126000000002</v>
      </c>
      <c r="Q38" s="66">
        <v>38.012970000000003</v>
      </c>
      <c r="R38" s="66">
        <v>38.094912999999998</v>
      </c>
      <c r="S38" s="66">
        <v>38.161136999999997</v>
      </c>
      <c r="T38" s="66">
        <v>38.244152</v>
      </c>
      <c r="U38" s="66">
        <v>38.322837999999997</v>
      </c>
      <c r="V38" s="66">
        <v>38.389256000000003</v>
      </c>
      <c r="W38" s="66">
        <v>38.445427000000002</v>
      </c>
      <c r="X38" s="66">
        <v>38.457358999999997</v>
      </c>
      <c r="Y38" s="66">
        <v>38.494765999999998</v>
      </c>
      <c r="Z38" s="66">
        <v>38.512977999999997</v>
      </c>
      <c r="AA38" s="66">
        <v>38.542923000000002</v>
      </c>
      <c r="AB38" s="66">
        <v>38.578063999999998</v>
      </c>
      <c r="AC38" s="66">
        <v>38.618983999999998</v>
      </c>
      <c r="AD38" s="63">
        <v>1.7596000000000001E-2</v>
      </c>
    </row>
    <row r="39" spans="1:30" ht="15" customHeight="1">
      <c r="A39" s="62" t="s">
        <v>582</v>
      </c>
      <c r="B39" s="65" t="s">
        <v>29</v>
      </c>
      <c r="C39" s="66">
        <v>29.114191000000002</v>
      </c>
      <c r="D39" s="66">
        <v>29.333746000000001</v>
      </c>
      <c r="E39" s="66">
        <v>30.863745000000002</v>
      </c>
      <c r="F39" s="66">
        <v>32.198112000000002</v>
      </c>
      <c r="G39" s="66">
        <v>32.944285999999998</v>
      </c>
      <c r="H39" s="66">
        <v>34.434994000000003</v>
      </c>
      <c r="I39" s="66">
        <v>36.100600999999997</v>
      </c>
      <c r="J39" s="66">
        <v>37.732559000000002</v>
      </c>
      <c r="K39" s="66">
        <v>39.621712000000002</v>
      </c>
      <c r="L39" s="66">
        <v>41.462817999999999</v>
      </c>
      <c r="M39" s="66">
        <v>42.693638</v>
      </c>
      <c r="N39" s="66">
        <v>44.590305000000001</v>
      </c>
      <c r="O39" s="66">
        <v>44.770954000000003</v>
      </c>
      <c r="P39" s="66">
        <v>44.870499000000002</v>
      </c>
      <c r="Q39" s="66">
        <v>44.921452000000002</v>
      </c>
      <c r="R39" s="66">
        <v>44.976883000000001</v>
      </c>
      <c r="S39" s="66">
        <v>44.996127999999999</v>
      </c>
      <c r="T39" s="66">
        <v>45.032145999999997</v>
      </c>
      <c r="U39" s="66">
        <v>45.056606000000002</v>
      </c>
      <c r="V39" s="66">
        <v>45.072463999999997</v>
      </c>
      <c r="W39" s="66">
        <v>45.072288999999998</v>
      </c>
      <c r="X39" s="66">
        <v>45.053390999999998</v>
      </c>
      <c r="Y39" s="66">
        <v>45.048119</v>
      </c>
      <c r="Z39" s="66">
        <v>45.034492</v>
      </c>
      <c r="AA39" s="66">
        <v>45.015079</v>
      </c>
      <c r="AB39" s="66">
        <v>45.010593</v>
      </c>
      <c r="AC39" s="66">
        <v>45.010708000000001</v>
      </c>
      <c r="AD39" s="63">
        <v>1.7274000000000001E-2</v>
      </c>
    </row>
    <row r="40" spans="1:30" ht="15" customHeight="1">
      <c r="A40" s="62" t="s">
        <v>581</v>
      </c>
      <c r="B40" s="65" t="s">
        <v>30</v>
      </c>
      <c r="C40" s="66">
        <v>20.871765</v>
      </c>
      <c r="D40" s="66">
        <v>21.596024</v>
      </c>
      <c r="E40" s="66">
        <v>22.935814000000001</v>
      </c>
      <c r="F40" s="66">
        <v>23.692823000000001</v>
      </c>
      <c r="G40" s="66">
        <v>24.247865999999998</v>
      </c>
      <c r="H40" s="66">
        <v>24.706764</v>
      </c>
      <c r="I40" s="66">
        <v>25.413924999999999</v>
      </c>
      <c r="J40" s="66">
        <v>26.751732000000001</v>
      </c>
      <c r="K40" s="66">
        <v>27.904551999999999</v>
      </c>
      <c r="L40" s="66">
        <v>29.232389000000001</v>
      </c>
      <c r="M40" s="66">
        <v>30.585705000000001</v>
      </c>
      <c r="N40" s="66">
        <v>32.057026</v>
      </c>
      <c r="O40" s="66">
        <v>32.161479999999997</v>
      </c>
      <c r="P40" s="66">
        <v>32.267963000000002</v>
      </c>
      <c r="Q40" s="66">
        <v>32.260264999999997</v>
      </c>
      <c r="R40" s="66">
        <v>32.276943000000003</v>
      </c>
      <c r="S40" s="66">
        <v>32.312893000000003</v>
      </c>
      <c r="T40" s="66">
        <v>32.349021999999998</v>
      </c>
      <c r="U40" s="66">
        <v>32.379573999999998</v>
      </c>
      <c r="V40" s="66">
        <v>32.39584</v>
      </c>
      <c r="W40" s="66">
        <v>32.406399</v>
      </c>
      <c r="X40" s="66">
        <v>32.399791999999998</v>
      </c>
      <c r="Y40" s="66">
        <v>32.394919999999999</v>
      </c>
      <c r="Z40" s="66">
        <v>32.384650999999998</v>
      </c>
      <c r="AA40" s="66">
        <v>32.370789000000002</v>
      </c>
      <c r="AB40" s="66">
        <v>32.357287999999997</v>
      </c>
      <c r="AC40" s="66">
        <v>32.346119000000002</v>
      </c>
      <c r="AD40" s="63">
        <v>1.6291E-2</v>
      </c>
    </row>
    <row r="41" spans="1:30" ht="15" customHeight="1">
      <c r="A41" s="62" t="s">
        <v>580</v>
      </c>
      <c r="B41" s="65" t="s">
        <v>31</v>
      </c>
      <c r="C41" s="66">
        <v>21.375382999999999</v>
      </c>
      <c r="D41" s="66">
        <v>21.711338000000001</v>
      </c>
      <c r="E41" s="66">
        <v>22.114746</v>
      </c>
      <c r="F41" s="66">
        <v>22.569056</v>
      </c>
      <c r="G41" s="66">
        <v>23.044053999999999</v>
      </c>
      <c r="H41" s="66">
        <v>23.545594999999999</v>
      </c>
      <c r="I41" s="66">
        <v>24.077010999999999</v>
      </c>
      <c r="J41" s="66">
        <v>24.670252000000001</v>
      </c>
      <c r="K41" s="66">
        <v>25.320588999999998</v>
      </c>
      <c r="L41" s="66">
        <v>26.03801</v>
      </c>
      <c r="M41" s="66">
        <v>26.800664999999999</v>
      </c>
      <c r="N41" s="66">
        <v>27.627367</v>
      </c>
      <c r="O41" s="66">
        <v>28.442335</v>
      </c>
      <c r="P41" s="66">
        <v>29.247252</v>
      </c>
      <c r="Q41" s="66">
        <v>30.026219999999999</v>
      </c>
      <c r="R41" s="66">
        <v>30.771042000000001</v>
      </c>
      <c r="S41" s="66">
        <v>31.481788999999999</v>
      </c>
      <c r="T41" s="66">
        <v>32.154812</v>
      </c>
      <c r="U41" s="66">
        <v>32.788176999999997</v>
      </c>
      <c r="V41" s="66">
        <v>33.381782999999999</v>
      </c>
      <c r="W41" s="66">
        <v>33.93647</v>
      </c>
      <c r="X41" s="66">
        <v>34.446136000000003</v>
      </c>
      <c r="Y41" s="66">
        <v>34.911861000000002</v>
      </c>
      <c r="Z41" s="66">
        <v>35.331828999999999</v>
      </c>
      <c r="AA41" s="66">
        <v>35.709698000000003</v>
      </c>
      <c r="AB41" s="66">
        <v>36.045521000000001</v>
      </c>
      <c r="AC41" s="66">
        <v>36.343986999999998</v>
      </c>
      <c r="AD41" s="63">
        <v>2.0822E-2</v>
      </c>
    </row>
    <row r="42" spans="1:30" ht="15" customHeight="1">
      <c r="A42" s="62" t="s">
        <v>579</v>
      </c>
      <c r="B42" s="65" t="s">
        <v>32</v>
      </c>
      <c r="C42" s="66">
        <v>16.962309000000001</v>
      </c>
      <c r="D42" s="66">
        <v>17.339264</v>
      </c>
      <c r="E42" s="66">
        <v>18.052313000000002</v>
      </c>
      <c r="F42" s="66">
        <v>18.504380999999999</v>
      </c>
      <c r="G42" s="66">
        <v>18.840546</v>
      </c>
      <c r="H42" s="66">
        <v>19.131775000000001</v>
      </c>
      <c r="I42" s="66">
        <v>19.541477</v>
      </c>
      <c r="J42" s="66">
        <v>20.350615000000001</v>
      </c>
      <c r="K42" s="66">
        <v>21.069531999999999</v>
      </c>
      <c r="L42" s="66">
        <v>21.917641</v>
      </c>
      <c r="M42" s="66">
        <v>22.811197</v>
      </c>
      <c r="N42" s="66">
        <v>23.734408999999999</v>
      </c>
      <c r="O42" s="66">
        <v>23.822723</v>
      </c>
      <c r="P42" s="66">
        <v>23.909839999999999</v>
      </c>
      <c r="Q42" s="66">
        <v>23.900580999999999</v>
      </c>
      <c r="R42" s="66">
        <v>23.916236999999999</v>
      </c>
      <c r="S42" s="66">
        <v>23.95093</v>
      </c>
      <c r="T42" s="66">
        <v>23.986353000000001</v>
      </c>
      <c r="U42" s="66">
        <v>24.021284000000001</v>
      </c>
      <c r="V42" s="66">
        <v>24.046430999999998</v>
      </c>
      <c r="W42" s="66">
        <v>24.064163000000001</v>
      </c>
      <c r="X42" s="66">
        <v>24.070053000000001</v>
      </c>
      <c r="Y42" s="66">
        <v>24.071114999999999</v>
      </c>
      <c r="Z42" s="66">
        <v>24.063496000000001</v>
      </c>
      <c r="AA42" s="66">
        <v>24.056137</v>
      </c>
      <c r="AB42" s="66">
        <v>24.049441999999999</v>
      </c>
      <c r="AC42" s="66">
        <v>24.042210000000001</v>
      </c>
      <c r="AD42" s="63">
        <v>1.3159000000000001E-2</v>
      </c>
    </row>
    <row r="43" spans="1:30" ht="15" customHeight="1">
      <c r="A43" s="62" t="s">
        <v>578</v>
      </c>
      <c r="B43" s="65" t="s">
        <v>33</v>
      </c>
      <c r="C43" s="66">
        <v>14.772498000000001</v>
      </c>
      <c r="D43" s="66">
        <v>15.040482000000001</v>
      </c>
      <c r="E43" s="66">
        <v>15.326525</v>
      </c>
      <c r="F43" s="66">
        <v>15.682171</v>
      </c>
      <c r="G43" s="66">
        <v>15.982904</v>
      </c>
      <c r="H43" s="66">
        <v>16.330303000000001</v>
      </c>
      <c r="I43" s="66">
        <v>16.611484999999998</v>
      </c>
      <c r="J43" s="66">
        <v>17.008759999999999</v>
      </c>
      <c r="K43" s="66">
        <v>17.444063</v>
      </c>
      <c r="L43" s="66">
        <v>17.776092999999999</v>
      </c>
      <c r="M43" s="66">
        <v>18.220362000000002</v>
      </c>
      <c r="N43" s="66">
        <v>18.722449999999998</v>
      </c>
      <c r="O43" s="66">
        <v>19.198848999999999</v>
      </c>
      <c r="P43" s="66">
        <v>19.617609000000002</v>
      </c>
      <c r="Q43" s="66">
        <v>20.154150000000001</v>
      </c>
      <c r="R43" s="66">
        <v>20.529758000000001</v>
      </c>
      <c r="S43" s="66">
        <v>20.817647999999998</v>
      </c>
      <c r="T43" s="66">
        <v>21.064378999999999</v>
      </c>
      <c r="U43" s="66">
        <v>21.292090999999999</v>
      </c>
      <c r="V43" s="66">
        <v>21.535405999999998</v>
      </c>
      <c r="W43" s="66">
        <v>21.817551000000002</v>
      </c>
      <c r="X43" s="66">
        <v>22.153542000000002</v>
      </c>
      <c r="Y43" s="66">
        <v>22.404163</v>
      </c>
      <c r="Z43" s="66">
        <v>22.605309999999999</v>
      </c>
      <c r="AA43" s="66">
        <v>22.777501999999998</v>
      </c>
      <c r="AB43" s="66">
        <v>22.958435000000001</v>
      </c>
      <c r="AC43" s="66">
        <v>23.204284999999999</v>
      </c>
      <c r="AD43" s="63">
        <v>1.7495E-2</v>
      </c>
    </row>
    <row r="44" spans="1:30" ht="15" customHeight="1">
      <c r="A44" s="62" t="s">
        <v>577</v>
      </c>
      <c r="B44" s="65" t="s">
        <v>34</v>
      </c>
      <c r="C44" s="66">
        <v>6.8654479999999998</v>
      </c>
      <c r="D44" s="66">
        <v>6.9031969999999996</v>
      </c>
      <c r="E44" s="66">
        <v>6.9582740000000003</v>
      </c>
      <c r="F44" s="66">
        <v>7.026103</v>
      </c>
      <c r="G44" s="66">
        <v>7.1040359999999998</v>
      </c>
      <c r="H44" s="66">
        <v>7.1810179999999999</v>
      </c>
      <c r="I44" s="66">
        <v>7.2561369999999998</v>
      </c>
      <c r="J44" s="66">
        <v>7.3297140000000001</v>
      </c>
      <c r="K44" s="66">
        <v>7.3984889999999996</v>
      </c>
      <c r="L44" s="66">
        <v>7.4634999999999998</v>
      </c>
      <c r="M44" s="66">
        <v>7.5197079999999996</v>
      </c>
      <c r="N44" s="66">
        <v>7.57104</v>
      </c>
      <c r="O44" s="66">
        <v>7.6165409999999998</v>
      </c>
      <c r="P44" s="66">
        <v>7.6590780000000001</v>
      </c>
      <c r="Q44" s="66">
        <v>7.6991129999999997</v>
      </c>
      <c r="R44" s="66">
        <v>7.7359229999999997</v>
      </c>
      <c r="S44" s="66">
        <v>7.769819</v>
      </c>
      <c r="T44" s="66">
        <v>7.8001259999999997</v>
      </c>
      <c r="U44" s="66">
        <v>7.8271059999999997</v>
      </c>
      <c r="V44" s="66">
        <v>7.8500949999999996</v>
      </c>
      <c r="W44" s="66">
        <v>7.8706430000000003</v>
      </c>
      <c r="X44" s="66">
        <v>7.8879989999999998</v>
      </c>
      <c r="Y44" s="66">
        <v>7.9031880000000001</v>
      </c>
      <c r="Z44" s="66">
        <v>7.9164279999999998</v>
      </c>
      <c r="AA44" s="66">
        <v>7.9290909999999997</v>
      </c>
      <c r="AB44" s="66">
        <v>7.9417960000000001</v>
      </c>
      <c r="AC44" s="66">
        <v>7.9548860000000001</v>
      </c>
      <c r="AD44" s="63">
        <v>5.6880000000000003E-3</v>
      </c>
    </row>
    <row r="45" spans="1:30" ht="15" customHeight="1">
      <c r="B45" s="61" t="s">
        <v>35</v>
      </c>
    </row>
    <row r="46" spans="1:30" ht="15" customHeight="1">
      <c r="A46" s="62" t="s">
        <v>576</v>
      </c>
      <c r="B46" s="65" t="s">
        <v>36</v>
      </c>
      <c r="C46" s="66">
        <v>65.884536999999995</v>
      </c>
      <c r="D46" s="66">
        <v>66.105391999999995</v>
      </c>
      <c r="E46" s="66">
        <v>66.334427000000005</v>
      </c>
      <c r="F46" s="66">
        <v>66.574584999999999</v>
      </c>
      <c r="G46" s="66">
        <v>66.834823999999998</v>
      </c>
      <c r="H46" s="66">
        <v>67.142685</v>
      </c>
      <c r="I46" s="66">
        <v>67.451415999999995</v>
      </c>
      <c r="J46" s="66">
        <v>67.696655000000007</v>
      </c>
      <c r="K46" s="66">
        <v>67.961410999999998</v>
      </c>
      <c r="L46" s="66">
        <v>68.223602</v>
      </c>
      <c r="M46" s="66">
        <v>68.481460999999996</v>
      </c>
      <c r="N46" s="66">
        <v>68.727737000000005</v>
      </c>
      <c r="O46" s="66">
        <v>68.987319999999997</v>
      </c>
      <c r="P46" s="66">
        <v>69.262039000000001</v>
      </c>
      <c r="Q46" s="66">
        <v>69.543182000000002</v>
      </c>
      <c r="R46" s="66">
        <v>69.836760999999996</v>
      </c>
      <c r="S46" s="66">
        <v>70.148314999999997</v>
      </c>
      <c r="T46" s="66">
        <v>70.463318000000001</v>
      </c>
      <c r="U46" s="66">
        <v>70.799132999999998</v>
      </c>
      <c r="V46" s="66">
        <v>71.179824999999994</v>
      </c>
      <c r="W46" s="66">
        <v>71.565094000000002</v>
      </c>
      <c r="X46" s="66">
        <v>71.945250999999999</v>
      </c>
      <c r="Y46" s="66">
        <v>72.324370999999999</v>
      </c>
      <c r="Z46" s="66">
        <v>72.745682000000002</v>
      </c>
      <c r="AA46" s="66">
        <v>73.180176000000003</v>
      </c>
      <c r="AB46" s="66">
        <v>73.623733999999999</v>
      </c>
      <c r="AC46" s="66">
        <v>74.083663999999999</v>
      </c>
      <c r="AD46" s="63">
        <v>4.568E-3</v>
      </c>
    </row>
    <row r="47" spans="1:30" ht="15" customHeight="1">
      <c r="B47" s="61" t="s">
        <v>37</v>
      </c>
    </row>
    <row r="48" spans="1:30" ht="15" customHeight="1">
      <c r="A48" s="62" t="s">
        <v>575</v>
      </c>
      <c r="B48" s="65" t="s">
        <v>15</v>
      </c>
      <c r="C48" s="66">
        <v>3.4812050000000001</v>
      </c>
      <c r="D48" s="66">
        <v>3.5066850000000001</v>
      </c>
      <c r="E48" s="66">
        <v>3.5323519999999999</v>
      </c>
      <c r="F48" s="66">
        <v>3.5582069999999999</v>
      </c>
      <c r="G48" s="66">
        <v>3.5842510000000001</v>
      </c>
      <c r="H48" s="66">
        <v>3.6104850000000002</v>
      </c>
      <c r="I48" s="66">
        <v>3.6369120000000001</v>
      </c>
      <c r="J48" s="66">
        <v>3.663532</v>
      </c>
      <c r="K48" s="66">
        <v>3.690347</v>
      </c>
      <c r="L48" s="66">
        <v>3.7173579999999999</v>
      </c>
      <c r="M48" s="66">
        <v>3.744567</v>
      </c>
      <c r="N48" s="66">
        <v>3.7719749999999999</v>
      </c>
      <c r="O48" s="66">
        <v>3.7995830000000002</v>
      </c>
      <c r="P48" s="66">
        <v>3.827394</v>
      </c>
      <c r="Q48" s="66">
        <v>3.8554080000000002</v>
      </c>
      <c r="R48" s="66">
        <v>3.8836270000000002</v>
      </c>
      <c r="S48" s="66">
        <v>3.9120529999999998</v>
      </c>
      <c r="T48" s="66">
        <v>3.9406870000000001</v>
      </c>
      <c r="U48" s="66">
        <v>3.9695299999999998</v>
      </c>
      <c r="V48" s="66">
        <v>3.9985849999999998</v>
      </c>
      <c r="W48" s="66">
        <v>4.0278520000000002</v>
      </c>
      <c r="X48" s="66">
        <v>4.0573329999999999</v>
      </c>
      <c r="Y48" s="66">
        <v>4.0870309999999996</v>
      </c>
      <c r="Z48" s="66">
        <v>4.1169450000000003</v>
      </c>
      <c r="AA48" s="66">
        <v>4.1470789999999997</v>
      </c>
      <c r="AB48" s="66">
        <v>4.1774329999999997</v>
      </c>
      <c r="AC48" s="66">
        <v>4.2080089999999997</v>
      </c>
      <c r="AD48" s="63">
        <v>7.319E-3</v>
      </c>
    </row>
    <row r="49" spans="1:30" ht="15" customHeight="1">
      <c r="A49" s="62" t="s">
        <v>574</v>
      </c>
      <c r="B49" s="65" t="s">
        <v>16</v>
      </c>
      <c r="C49" s="66">
        <v>4.7543410000000002</v>
      </c>
      <c r="D49" s="66">
        <v>4.7915710000000002</v>
      </c>
      <c r="E49" s="66">
        <v>4.8290920000000002</v>
      </c>
      <c r="F49" s="66">
        <v>4.8669060000000002</v>
      </c>
      <c r="G49" s="66">
        <v>4.905017</v>
      </c>
      <c r="H49" s="66">
        <v>4.9434259999999997</v>
      </c>
      <c r="I49" s="66">
        <v>4.9821359999999997</v>
      </c>
      <c r="J49" s="66">
        <v>5.0211480000000002</v>
      </c>
      <c r="K49" s="66">
        <v>5.060467</v>
      </c>
      <c r="L49" s="66">
        <v>5.1000930000000002</v>
      </c>
      <c r="M49" s="66">
        <v>5.1400300000000003</v>
      </c>
      <c r="N49" s="66">
        <v>5.1802789999999996</v>
      </c>
      <c r="O49" s="66">
        <v>5.2208439999999996</v>
      </c>
      <c r="P49" s="66">
        <v>5.2617260000000003</v>
      </c>
      <c r="Q49" s="66">
        <v>5.3029279999999996</v>
      </c>
      <c r="R49" s="66">
        <v>5.3444529999999997</v>
      </c>
      <c r="S49" s="66">
        <v>5.3863029999999998</v>
      </c>
      <c r="T49" s="66">
        <v>5.4284809999999997</v>
      </c>
      <c r="U49" s="66">
        <v>5.4709890000000003</v>
      </c>
      <c r="V49" s="66">
        <v>5.5138299999999996</v>
      </c>
      <c r="W49" s="66">
        <v>5.5570069999999996</v>
      </c>
      <c r="X49" s="66">
        <v>5.6005209999999996</v>
      </c>
      <c r="Y49" s="66">
        <v>5.6443760000000003</v>
      </c>
      <c r="Z49" s="66">
        <v>5.6885750000000002</v>
      </c>
      <c r="AA49" s="66">
        <v>5.7331200000000004</v>
      </c>
      <c r="AB49" s="66">
        <v>5.7780129999999996</v>
      </c>
      <c r="AC49" s="66">
        <v>5.8232590000000002</v>
      </c>
      <c r="AD49" s="63">
        <v>7.8309999999999994E-3</v>
      </c>
    </row>
    <row r="51" spans="1:30" ht="15" customHeight="1">
      <c r="B51" s="61" t="s">
        <v>38</v>
      </c>
    </row>
    <row r="52" spans="1:30" ht="15" customHeight="1">
      <c r="B52" s="61" t="s">
        <v>39</v>
      </c>
    </row>
    <row r="53" spans="1:30" ht="15" customHeight="1">
      <c r="A53" s="62" t="s">
        <v>573</v>
      </c>
      <c r="B53" s="65" t="s">
        <v>40</v>
      </c>
      <c r="C53" s="64">
        <v>15.596087000000001</v>
      </c>
      <c r="D53" s="64">
        <v>15.855696</v>
      </c>
      <c r="E53" s="64">
        <v>16.126097000000001</v>
      </c>
      <c r="F53" s="64">
        <v>16.197939000000002</v>
      </c>
      <c r="G53" s="64">
        <v>16.126944999999999</v>
      </c>
      <c r="H53" s="64">
        <v>15.949825000000001</v>
      </c>
      <c r="I53" s="64">
        <v>15.729704999999999</v>
      </c>
      <c r="J53" s="64">
        <v>15.430835</v>
      </c>
      <c r="K53" s="64">
        <v>15.115273</v>
      </c>
      <c r="L53" s="64">
        <v>14.784806</v>
      </c>
      <c r="M53" s="64">
        <v>14.458359</v>
      </c>
      <c r="N53" s="64">
        <v>14.119560999999999</v>
      </c>
      <c r="O53" s="64">
        <v>13.80123</v>
      </c>
      <c r="P53" s="64">
        <v>13.509311</v>
      </c>
      <c r="Q53" s="64">
        <v>13.253769999999999</v>
      </c>
      <c r="R53" s="64">
        <v>13.022707</v>
      </c>
      <c r="S53" s="64">
        <v>12.82109</v>
      </c>
      <c r="T53" s="64">
        <v>12.636941</v>
      </c>
      <c r="U53" s="64">
        <v>12.475148000000001</v>
      </c>
      <c r="V53" s="64">
        <v>12.330870000000001</v>
      </c>
      <c r="W53" s="64">
        <v>12.206025</v>
      </c>
      <c r="X53" s="64">
        <v>12.103718000000001</v>
      </c>
      <c r="Y53" s="64">
        <v>12.01815</v>
      </c>
      <c r="Z53" s="64">
        <v>11.950692</v>
      </c>
      <c r="AA53" s="64">
        <v>11.896126000000001</v>
      </c>
      <c r="AB53" s="64">
        <v>11.856633</v>
      </c>
      <c r="AC53" s="64">
        <v>11.831166</v>
      </c>
      <c r="AD53" s="63">
        <v>-1.1643000000000001E-2</v>
      </c>
    </row>
    <row r="54" spans="1:30" ht="15" customHeight="1">
      <c r="A54" s="62" t="s">
        <v>572</v>
      </c>
      <c r="B54" s="65" t="s">
        <v>41</v>
      </c>
      <c r="C54" s="64">
        <v>0.79735100000000003</v>
      </c>
      <c r="D54" s="64">
        <v>0.79905499999999996</v>
      </c>
      <c r="E54" s="64">
        <v>0.81501800000000002</v>
      </c>
      <c r="F54" s="64">
        <v>0.82392799999999999</v>
      </c>
      <c r="G54" s="64">
        <v>0.82591599999999998</v>
      </c>
      <c r="H54" s="64">
        <v>0.82475100000000001</v>
      </c>
      <c r="I54" s="64">
        <v>0.82487100000000002</v>
      </c>
      <c r="J54" s="64">
        <v>0.81793199999999999</v>
      </c>
      <c r="K54" s="64">
        <v>0.80767100000000003</v>
      </c>
      <c r="L54" s="64">
        <v>0.80683000000000005</v>
      </c>
      <c r="M54" s="64">
        <v>0.79955299999999996</v>
      </c>
      <c r="N54" s="64">
        <v>0.78811299999999995</v>
      </c>
      <c r="O54" s="64">
        <v>0.77705100000000005</v>
      </c>
      <c r="P54" s="64">
        <v>0.76891900000000002</v>
      </c>
      <c r="Q54" s="64">
        <v>0.75629999999999997</v>
      </c>
      <c r="R54" s="64">
        <v>0.75083</v>
      </c>
      <c r="S54" s="64">
        <v>0.75055099999999997</v>
      </c>
      <c r="T54" s="64">
        <v>0.75069600000000003</v>
      </c>
      <c r="U54" s="64">
        <v>0.75092899999999996</v>
      </c>
      <c r="V54" s="64">
        <v>0.75261599999999995</v>
      </c>
      <c r="W54" s="64">
        <v>0.75345700000000004</v>
      </c>
      <c r="X54" s="64">
        <v>0.75246999999999997</v>
      </c>
      <c r="Y54" s="64">
        <v>0.75411099999999998</v>
      </c>
      <c r="Z54" s="64">
        <v>0.75800800000000002</v>
      </c>
      <c r="AA54" s="64">
        <v>0.76350399999999996</v>
      </c>
      <c r="AB54" s="64">
        <v>0.767397</v>
      </c>
      <c r="AC54" s="64">
        <v>0.77022900000000005</v>
      </c>
      <c r="AD54" s="63">
        <v>-1.469E-3</v>
      </c>
    </row>
    <row r="55" spans="1:30" ht="15" customHeight="1">
      <c r="A55" s="62" t="s">
        <v>571</v>
      </c>
      <c r="B55" s="65" t="s">
        <v>42</v>
      </c>
      <c r="C55" s="64">
        <v>0.26118999999999998</v>
      </c>
      <c r="D55" s="64">
        <v>0.26280100000000001</v>
      </c>
      <c r="E55" s="64">
        <v>0.26461099999999999</v>
      </c>
      <c r="F55" s="64">
        <v>0.26644400000000001</v>
      </c>
      <c r="G55" s="64">
        <v>0.268293</v>
      </c>
      <c r="H55" s="64">
        <v>0.27015800000000001</v>
      </c>
      <c r="I55" s="64">
        <v>0.272034</v>
      </c>
      <c r="J55" s="64">
        <v>0.27391799999999999</v>
      </c>
      <c r="K55" s="64">
        <v>0.27580500000000002</v>
      </c>
      <c r="L55" s="64">
        <v>0.27769300000000002</v>
      </c>
      <c r="M55" s="64">
        <v>0.27957900000000002</v>
      </c>
      <c r="N55" s="64">
        <v>0.28145999999999999</v>
      </c>
      <c r="O55" s="64">
        <v>0.283335</v>
      </c>
      <c r="P55" s="64">
        <v>0.28519699999999998</v>
      </c>
      <c r="Q55" s="64">
        <v>0.28704400000000002</v>
      </c>
      <c r="R55" s="64">
        <v>0.28887499999999999</v>
      </c>
      <c r="S55" s="64">
        <v>0.29068500000000003</v>
      </c>
      <c r="T55" s="64">
        <v>0.29247400000000001</v>
      </c>
      <c r="U55" s="64">
        <v>0.29424099999999997</v>
      </c>
      <c r="V55" s="64">
        <v>0.29598600000000003</v>
      </c>
      <c r="W55" s="64">
        <v>0.29770799999999997</v>
      </c>
      <c r="X55" s="64">
        <v>0.29940899999999998</v>
      </c>
      <c r="Y55" s="64">
        <v>0.30109200000000003</v>
      </c>
      <c r="Z55" s="64">
        <v>0.302755</v>
      </c>
      <c r="AA55" s="64">
        <v>0.30439899999999998</v>
      </c>
      <c r="AB55" s="64">
        <v>0.30602699999999999</v>
      </c>
      <c r="AC55" s="64">
        <v>0.30763699999999999</v>
      </c>
      <c r="AD55" s="63">
        <v>6.3210000000000002E-3</v>
      </c>
    </row>
    <row r="56" spans="1:30" ht="15" customHeight="1">
      <c r="A56" s="62" t="s">
        <v>570</v>
      </c>
      <c r="B56" s="65" t="s">
        <v>43</v>
      </c>
      <c r="C56" s="64">
        <v>5.3885040000000002</v>
      </c>
      <c r="D56" s="64">
        <v>5.5651289999999998</v>
      </c>
      <c r="E56" s="64">
        <v>5.6215529999999996</v>
      </c>
      <c r="F56" s="64">
        <v>5.6516190000000002</v>
      </c>
      <c r="G56" s="64">
        <v>5.6880569999999997</v>
      </c>
      <c r="H56" s="64">
        <v>5.7279600000000004</v>
      </c>
      <c r="I56" s="64">
        <v>5.7596550000000004</v>
      </c>
      <c r="J56" s="64">
        <v>5.7829629999999996</v>
      </c>
      <c r="K56" s="64">
        <v>5.8022830000000001</v>
      </c>
      <c r="L56" s="64">
        <v>5.8602509999999999</v>
      </c>
      <c r="M56" s="64">
        <v>5.9104840000000003</v>
      </c>
      <c r="N56" s="64">
        <v>5.9608970000000001</v>
      </c>
      <c r="O56" s="64">
        <v>6.0023949999999999</v>
      </c>
      <c r="P56" s="64">
        <v>6.0331859999999997</v>
      </c>
      <c r="Q56" s="64">
        <v>6.064273</v>
      </c>
      <c r="R56" s="64">
        <v>6.1101599999999996</v>
      </c>
      <c r="S56" s="64">
        <v>6.1608720000000003</v>
      </c>
      <c r="T56" s="64">
        <v>6.2189889999999997</v>
      </c>
      <c r="U56" s="64">
        <v>6.2788170000000001</v>
      </c>
      <c r="V56" s="64">
        <v>6.3531709999999997</v>
      </c>
      <c r="W56" s="64">
        <v>6.4341100000000004</v>
      </c>
      <c r="X56" s="64">
        <v>6.5189919999999999</v>
      </c>
      <c r="Y56" s="64">
        <v>6.6042129999999997</v>
      </c>
      <c r="Z56" s="64">
        <v>6.6980529999999998</v>
      </c>
      <c r="AA56" s="64">
        <v>6.7962020000000001</v>
      </c>
      <c r="AB56" s="64">
        <v>6.8844130000000003</v>
      </c>
      <c r="AC56" s="64">
        <v>6.9849329999999998</v>
      </c>
      <c r="AD56" s="63">
        <v>9.1310000000000002E-3</v>
      </c>
    </row>
    <row r="57" spans="1:30" ht="15" customHeight="1">
      <c r="A57" s="62" t="s">
        <v>569</v>
      </c>
      <c r="B57" s="65" t="s">
        <v>44</v>
      </c>
      <c r="C57" s="64">
        <v>5.1226000000000001E-2</v>
      </c>
      <c r="D57" s="64">
        <v>5.0784000000000003E-2</v>
      </c>
      <c r="E57" s="64">
        <v>5.0063999999999997E-2</v>
      </c>
      <c r="F57" s="64">
        <v>4.9963E-2</v>
      </c>
      <c r="G57" s="64">
        <v>5.0437999999999997E-2</v>
      </c>
      <c r="H57" s="64">
        <v>5.1178000000000001E-2</v>
      </c>
      <c r="I57" s="64">
        <v>5.1963000000000002E-2</v>
      </c>
      <c r="J57" s="64">
        <v>5.2692999999999997E-2</v>
      </c>
      <c r="K57" s="64">
        <v>5.3346999999999999E-2</v>
      </c>
      <c r="L57" s="64">
        <v>5.3962999999999997E-2</v>
      </c>
      <c r="M57" s="64">
        <v>5.4550000000000001E-2</v>
      </c>
      <c r="N57" s="64">
        <v>5.5100999999999997E-2</v>
      </c>
      <c r="O57" s="64">
        <v>5.5663999999999998E-2</v>
      </c>
      <c r="P57" s="64">
        <v>5.6247999999999999E-2</v>
      </c>
      <c r="Q57" s="64">
        <v>5.6763000000000001E-2</v>
      </c>
      <c r="R57" s="64">
        <v>5.7244999999999997E-2</v>
      </c>
      <c r="S57" s="64">
        <v>5.7708000000000002E-2</v>
      </c>
      <c r="T57" s="64">
        <v>5.8195999999999998E-2</v>
      </c>
      <c r="U57" s="64">
        <v>5.8715999999999997E-2</v>
      </c>
      <c r="V57" s="64">
        <v>5.9258999999999999E-2</v>
      </c>
      <c r="W57" s="64">
        <v>5.9823000000000001E-2</v>
      </c>
      <c r="X57" s="64">
        <v>6.0329000000000001E-2</v>
      </c>
      <c r="Y57" s="64">
        <v>6.0951999999999999E-2</v>
      </c>
      <c r="Z57" s="64">
        <v>6.164E-2</v>
      </c>
      <c r="AA57" s="64">
        <v>6.2383000000000001E-2</v>
      </c>
      <c r="AB57" s="64">
        <v>6.3150999999999999E-2</v>
      </c>
      <c r="AC57" s="64">
        <v>6.3949000000000006E-2</v>
      </c>
      <c r="AD57" s="63">
        <v>9.2619999999999994E-3</v>
      </c>
    </row>
    <row r="58" spans="1:30" ht="15" customHeight="1">
      <c r="A58" s="62" t="s">
        <v>568</v>
      </c>
      <c r="B58" s="65" t="s">
        <v>45</v>
      </c>
      <c r="C58" s="64">
        <v>0.485429</v>
      </c>
      <c r="D58" s="64">
        <v>0.48182999999999998</v>
      </c>
      <c r="E58" s="64">
        <v>0.47395900000000002</v>
      </c>
      <c r="F58" s="64">
        <v>0.47316399999999997</v>
      </c>
      <c r="G58" s="64">
        <v>0.47579199999999999</v>
      </c>
      <c r="H58" s="64">
        <v>0.48890899999999998</v>
      </c>
      <c r="I58" s="64">
        <v>0.497697</v>
      </c>
      <c r="J58" s="64">
        <v>0.50218600000000002</v>
      </c>
      <c r="K58" s="64">
        <v>0.51000999999999996</v>
      </c>
      <c r="L58" s="64">
        <v>0.51490499999999995</v>
      </c>
      <c r="M58" s="64">
        <v>0.51420100000000002</v>
      </c>
      <c r="N58" s="64">
        <v>0.51861400000000002</v>
      </c>
      <c r="O58" s="64">
        <v>0.51630399999999999</v>
      </c>
      <c r="P58" s="64">
        <v>0.51641899999999996</v>
      </c>
      <c r="Q58" s="64">
        <v>0.51398699999999997</v>
      </c>
      <c r="R58" s="64">
        <v>0.51309099999999996</v>
      </c>
      <c r="S58" s="64">
        <v>0.51281100000000002</v>
      </c>
      <c r="T58" s="64">
        <v>0.51071299999999997</v>
      </c>
      <c r="U58" s="64">
        <v>0.50708399999999998</v>
      </c>
      <c r="V58" s="64">
        <v>0.50719199999999998</v>
      </c>
      <c r="W58" s="64">
        <v>0.50570599999999999</v>
      </c>
      <c r="X58" s="64">
        <v>0.50629199999999996</v>
      </c>
      <c r="Y58" s="64">
        <v>0.50536300000000001</v>
      </c>
      <c r="Z58" s="64">
        <v>0.50555099999999997</v>
      </c>
      <c r="AA58" s="64">
        <v>0.50494700000000003</v>
      </c>
      <c r="AB58" s="64">
        <v>0.50748300000000002</v>
      </c>
      <c r="AC58" s="64">
        <v>0.505629</v>
      </c>
      <c r="AD58" s="63">
        <v>1.9300000000000001E-3</v>
      </c>
    </row>
    <row r="59" spans="1:30" ht="15" customHeight="1">
      <c r="A59" s="62" t="s">
        <v>567</v>
      </c>
      <c r="B59" s="65" t="s">
        <v>46</v>
      </c>
      <c r="C59" s="64">
        <v>0.106612</v>
      </c>
      <c r="D59" s="64">
        <v>0.10177700000000001</v>
      </c>
      <c r="E59" s="64">
        <v>9.9534999999999998E-2</v>
      </c>
      <c r="F59" s="64">
        <v>9.7309999999999994E-2</v>
      </c>
      <c r="G59" s="64">
        <v>9.5763000000000001E-2</v>
      </c>
      <c r="H59" s="64">
        <v>9.4020999999999993E-2</v>
      </c>
      <c r="I59" s="64">
        <v>9.1993000000000005E-2</v>
      </c>
      <c r="J59" s="64">
        <v>8.9520000000000002E-2</v>
      </c>
      <c r="K59" s="64">
        <v>8.7178000000000005E-2</v>
      </c>
      <c r="L59" s="64">
        <v>8.5677000000000003E-2</v>
      </c>
      <c r="M59" s="64">
        <v>8.4187999999999999E-2</v>
      </c>
      <c r="N59" s="64">
        <v>8.2660999999999998E-2</v>
      </c>
      <c r="O59" s="64">
        <v>8.1045000000000006E-2</v>
      </c>
      <c r="P59" s="64">
        <v>7.9436999999999994E-2</v>
      </c>
      <c r="Q59" s="64">
        <v>7.7978000000000006E-2</v>
      </c>
      <c r="R59" s="64">
        <v>7.6855999999999994E-2</v>
      </c>
      <c r="S59" s="64">
        <v>7.5875999999999999E-2</v>
      </c>
      <c r="T59" s="64">
        <v>7.5035000000000004E-2</v>
      </c>
      <c r="U59" s="64">
        <v>7.4181999999999998E-2</v>
      </c>
      <c r="V59" s="64">
        <v>7.3542999999999997E-2</v>
      </c>
      <c r="W59" s="64">
        <v>7.3042999999999997E-2</v>
      </c>
      <c r="X59" s="64">
        <v>7.2616E-2</v>
      </c>
      <c r="Y59" s="64">
        <v>7.2080000000000005E-2</v>
      </c>
      <c r="Z59" s="64">
        <v>7.1646000000000001E-2</v>
      </c>
      <c r="AA59" s="64">
        <v>7.1304999999999993E-2</v>
      </c>
      <c r="AB59" s="64">
        <v>7.0903999999999995E-2</v>
      </c>
      <c r="AC59" s="64">
        <v>7.0722999999999994E-2</v>
      </c>
      <c r="AD59" s="63">
        <v>-1.4455000000000001E-2</v>
      </c>
    </row>
    <row r="60" spans="1:30" ht="15" customHeight="1">
      <c r="A60" s="62" t="s">
        <v>566</v>
      </c>
      <c r="B60" s="65" t="s">
        <v>47</v>
      </c>
      <c r="C60" s="64">
        <v>0.63895900000000005</v>
      </c>
      <c r="D60" s="64">
        <v>0.72601300000000002</v>
      </c>
      <c r="E60" s="64">
        <v>0.65490199999999998</v>
      </c>
      <c r="F60" s="64">
        <v>0.64199099999999998</v>
      </c>
      <c r="G60" s="64">
        <v>0.65635100000000002</v>
      </c>
      <c r="H60" s="64">
        <v>0.67567299999999997</v>
      </c>
      <c r="I60" s="64">
        <v>0.64116700000000004</v>
      </c>
      <c r="J60" s="64">
        <v>0.64500199999999996</v>
      </c>
      <c r="K60" s="64">
        <v>0.64858300000000002</v>
      </c>
      <c r="L60" s="64">
        <v>0.65856499999999996</v>
      </c>
      <c r="M60" s="64">
        <v>0.66909099999999999</v>
      </c>
      <c r="N60" s="64">
        <v>0.67594900000000002</v>
      </c>
      <c r="O60" s="64">
        <v>0.67835299999999998</v>
      </c>
      <c r="P60" s="64">
        <v>0.681612</v>
      </c>
      <c r="Q60" s="64">
        <v>0.68524700000000005</v>
      </c>
      <c r="R60" s="64">
        <v>0.68943600000000005</v>
      </c>
      <c r="S60" s="64">
        <v>0.69568200000000002</v>
      </c>
      <c r="T60" s="64">
        <v>0.70317099999999999</v>
      </c>
      <c r="U60" s="64">
        <v>0.71005200000000002</v>
      </c>
      <c r="V60" s="64">
        <v>0.71572499999999994</v>
      </c>
      <c r="W60" s="64">
        <v>0.72139600000000004</v>
      </c>
      <c r="X60" s="64">
        <v>0.72764300000000004</v>
      </c>
      <c r="Y60" s="64">
        <v>0.73173100000000002</v>
      </c>
      <c r="Z60" s="64">
        <v>0.73505100000000001</v>
      </c>
      <c r="AA60" s="64">
        <v>0.73654699999999995</v>
      </c>
      <c r="AB60" s="64">
        <v>0.74089700000000003</v>
      </c>
      <c r="AC60" s="64">
        <v>0.74495599999999995</v>
      </c>
      <c r="AD60" s="63">
        <v>1.031E-3</v>
      </c>
    </row>
    <row r="61" spans="1:30" ht="15" customHeight="1">
      <c r="A61" s="62" t="s">
        <v>565</v>
      </c>
      <c r="B61" s="65" t="s">
        <v>48</v>
      </c>
      <c r="C61" s="64">
        <v>0.24271100000000001</v>
      </c>
      <c r="D61" s="64">
        <v>0.24761900000000001</v>
      </c>
      <c r="E61" s="64">
        <v>0.253251</v>
      </c>
      <c r="F61" s="64">
        <v>0.25750299999999998</v>
      </c>
      <c r="G61" s="64">
        <v>0.26136300000000001</v>
      </c>
      <c r="H61" s="64">
        <v>0.26437899999999998</v>
      </c>
      <c r="I61" s="64">
        <v>0.26708599999999999</v>
      </c>
      <c r="J61" s="64">
        <v>0.26950099999999999</v>
      </c>
      <c r="K61" s="64">
        <v>0.27187800000000001</v>
      </c>
      <c r="L61" s="64">
        <v>0.27422299999999999</v>
      </c>
      <c r="M61" s="64">
        <v>0.27656900000000001</v>
      </c>
      <c r="N61" s="64">
        <v>0.278866</v>
      </c>
      <c r="O61" s="64">
        <v>0.28103099999999998</v>
      </c>
      <c r="P61" s="64">
        <v>0.28313199999999999</v>
      </c>
      <c r="Q61" s="64">
        <v>0.28509400000000001</v>
      </c>
      <c r="R61" s="64">
        <v>0.286852</v>
      </c>
      <c r="S61" s="64">
        <v>0.28853499999999999</v>
      </c>
      <c r="T61" s="64">
        <v>0.29002</v>
      </c>
      <c r="U61" s="64">
        <v>0.29136699999999999</v>
      </c>
      <c r="V61" s="64">
        <v>0.292574</v>
      </c>
      <c r="W61" s="64">
        <v>0.293651</v>
      </c>
      <c r="X61" s="64">
        <v>0.29476999999999998</v>
      </c>
      <c r="Y61" s="64">
        <v>0.295707</v>
      </c>
      <c r="Z61" s="64">
        <v>0.29663600000000001</v>
      </c>
      <c r="AA61" s="64">
        <v>0.29738599999999998</v>
      </c>
      <c r="AB61" s="64">
        <v>0.29802299999999998</v>
      </c>
      <c r="AC61" s="64">
        <v>0.298545</v>
      </c>
      <c r="AD61" s="63">
        <v>7.509E-3</v>
      </c>
    </row>
    <row r="62" spans="1:30" ht="15" customHeight="1">
      <c r="A62" s="62" t="s">
        <v>564</v>
      </c>
      <c r="B62" s="65" t="s">
        <v>49</v>
      </c>
      <c r="C62" s="64">
        <v>2.348373</v>
      </c>
      <c r="D62" s="64">
        <v>2.3738359999999998</v>
      </c>
      <c r="E62" s="64">
        <v>2.405176</v>
      </c>
      <c r="F62" s="64">
        <v>2.4359419999999998</v>
      </c>
      <c r="G62" s="64">
        <v>2.4661819999999999</v>
      </c>
      <c r="H62" s="64">
        <v>2.49308</v>
      </c>
      <c r="I62" s="64">
        <v>2.5170050000000002</v>
      </c>
      <c r="J62" s="64">
        <v>2.54176</v>
      </c>
      <c r="K62" s="64">
        <v>2.5685310000000001</v>
      </c>
      <c r="L62" s="64">
        <v>2.5984590000000001</v>
      </c>
      <c r="M62" s="64">
        <v>2.6305550000000002</v>
      </c>
      <c r="N62" s="64">
        <v>2.6647270000000001</v>
      </c>
      <c r="O62" s="64">
        <v>2.6994899999999999</v>
      </c>
      <c r="P62" s="64">
        <v>2.7355879999999999</v>
      </c>
      <c r="Q62" s="64">
        <v>2.7679109999999998</v>
      </c>
      <c r="R62" s="64">
        <v>2.7957049999999999</v>
      </c>
      <c r="S62" s="64">
        <v>2.8210229999999998</v>
      </c>
      <c r="T62" s="64">
        <v>2.8444400000000001</v>
      </c>
      <c r="U62" s="64">
        <v>2.8669929999999999</v>
      </c>
      <c r="V62" s="64">
        <v>2.8871639999999998</v>
      </c>
      <c r="W62" s="64">
        <v>2.9070879999999999</v>
      </c>
      <c r="X62" s="64">
        <v>2.9266260000000002</v>
      </c>
      <c r="Y62" s="64">
        <v>2.9443869999999999</v>
      </c>
      <c r="Z62" s="64">
        <v>2.9595479999999998</v>
      </c>
      <c r="AA62" s="64">
        <v>2.973112</v>
      </c>
      <c r="AB62" s="64">
        <v>2.9847950000000001</v>
      </c>
      <c r="AC62" s="64">
        <v>2.9951699999999999</v>
      </c>
      <c r="AD62" s="63">
        <v>9.3430000000000006E-3</v>
      </c>
    </row>
    <row r="63" spans="1:30" ht="15" customHeight="1">
      <c r="A63" s="62" t="s">
        <v>563</v>
      </c>
      <c r="B63" s="65" t="s">
        <v>50</v>
      </c>
      <c r="C63" s="64">
        <v>0.65066400000000002</v>
      </c>
      <c r="D63" s="64">
        <v>0.64639999999999997</v>
      </c>
      <c r="E63" s="64">
        <v>0.66200800000000004</v>
      </c>
      <c r="F63" s="64">
        <v>0.66089600000000004</v>
      </c>
      <c r="G63" s="64">
        <v>0.65705899999999995</v>
      </c>
      <c r="H63" s="64">
        <v>0.65467399999999998</v>
      </c>
      <c r="I63" s="64">
        <v>0.65351800000000004</v>
      </c>
      <c r="J63" s="64">
        <v>0.65270700000000004</v>
      </c>
      <c r="K63" s="64">
        <v>0.65321300000000004</v>
      </c>
      <c r="L63" s="64">
        <v>0.65413699999999997</v>
      </c>
      <c r="M63" s="64">
        <v>0.65494300000000005</v>
      </c>
      <c r="N63" s="64">
        <v>0.65572900000000001</v>
      </c>
      <c r="O63" s="64">
        <v>0.66004600000000002</v>
      </c>
      <c r="P63" s="64">
        <v>0.66677200000000003</v>
      </c>
      <c r="Q63" s="64">
        <v>0.67387799999999998</v>
      </c>
      <c r="R63" s="64">
        <v>0.68132000000000004</v>
      </c>
      <c r="S63" s="64">
        <v>0.68909500000000001</v>
      </c>
      <c r="T63" s="64">
        <v>0.69716299999999998</v>
      </c>
      <c r="U63" s="64">
        <v>0.705592</v>
      </c>
      <c r="V63" s="64">
        <v>0.71433199999999997</v>
      </c>
      <c r="W63" s="64">
        <v>0.723414</v>
      </c>
      <c r="X63" s="64">
        <v>0.73282800000000003</v>
      </c>
      <c r="Y63" s="64">
        <v>0.74252399999999996</v>
      </c>
      <c r="Z63" s="64">
        <v>0.75260499999999997</v>
      </c>
      <c r="AA63" s="64">
        <v>0.76296900000000001</v>
      </c>
      <c r="AB63" s="64">
        <v>0.77360099999999998</v>
      </c>
      <c r="AC63" s="64">
        <v>0.78450500000000001</v>
      </c>
      <c r="AD63" s="63">
        <v>7.7749999999999998E-3</v>
      </c>
    </row>
    <row r="64" spans="1:30" ht="15" customHeight="1">
      <c r="A64" s="62" t="s">
        <v>562</v>
      </c>
      <c r="B64" s="65" t="s">
        <v>51</v>
      </c>
      <c r="C64" s="64">
        <v>0.13200200000000001</v>
      </c>
      <c r="D64" s="64">
        <v>0.133883</v>
      </c>
      <c r="E64" s="64">
        <v>0.135523</v>
      </c>
      <c r="F64" s="64">
        <v>0.136933</v>
      </c>
      <c r="G64" s="64">
        <v>0.13769600000000001</v>
      </c>
      <c r="H64" s="64">
        <v>0.13800599999999999</v>
      </c>
      <c r="I64" s="64">
        <v>0.13764699999999999</v>
      </c>
      <c r="J64" s="64">
        <v>0.137125</v>
      </c>
      <c r="K64" s="64">
        <v>0.136602</v>
      </c>
      <c r="L64" s="64">
        <v>0.136494</v>
      </c>
      <c r="M64" s="64">
        <v>0.136522</v>
      </c>
      <c r="N64" s="64">
        <v>0.13672100000000001</v>
      </c>
      <c r="O64" s="64">
        <v>0.13687199999999999</v>
      </c>
      <c r="P64" s="64">
        <v>0.1371</v>
      </c>
      <c r="Q64" s="64">
        <v>0.137327</v>
      </c>
      <c r="R64" s="64">
        <v>0.137516</v>
      </c>
      <c r="S64" s="64">
        <v>0.13766400000000001</v>
      </c>
      <c r="T64" s="64">
        <v>0.13778199999999999</v>
      </c>
      <c r="U64" s="64">
        <v>0.137909</v>
      </c>
      <c r="V64" s="64">
        <v>0.138021</v>
      </c>
      <c r="W64" s="64">
        <v>0.138211</v>
      </c>
      <c r="X64" s="64">
        <v>0.13844500000000001</v>
      </c>
      <c r="Y64" s="64">
        <v>0.13871900000000001</v>
      </c>
      <c r="Z64" s="64">
        <v>0.138964</v>
      </c>
      <c r="AA64" s="64">
        <v>0.13930500000000001</v>
      </c>
      <c r="AB64" s="64">
        <v>0.139598</v>
      </c>
      <c r="AC64" s="64">
        <v>0.139927</v>
      </c>
      <c r="AD64" s="63">
        <v>1.768E-3</v>
      </c>
    </row>
    <row r="65" spans="1:30" ht="15" customHeight="1">
      <c r="A65" s="62" t="s">
        <v>561</v>
      </c>
      <c r="B65" s="65" t="s">
        <v>52</v>
      </c>
      <c r="C65" s="64">
        <v>0.86518099999999998</v>
      </c>
      <c r="D65" s="64">
        <v>0.89151499999999995</v>
      </c>
      <c r="E65" s="64">
        <v>0.90491999999999995</v>
      </c>
      <c r="F65" s="64">
        <v>0.91438399999999997</v>
      </c>
      <c r="G65" s="64">
        <v>0.86958500000000005</v>
      </c>
      <c r="H65" s="64">
        <v>0.82686499999999996</v>
      </c>
      <c r="I65" s="64">
        <v>0.833789</v>
      </c>
      <c r="J65" s="64">
        <v>0.83604900000000004</v>
      </c>
      <c r="K65" s="64">
        <v>0.84836100000000003</v>
      </c>
      <c r="L65" s="64">
        <v>0.86741800000000002</v>
      </c>
      <c r="M65" s="64">
        <v>0.88170300000000001</v>
      </c>
      <c r="N65" s="64">
        <v>0.89049900000000004</v>
      </c>
      <c r="O65" s="64">
        <v>0.89592700000000003</v>
      </c>
      <c r="P65" s="64">
        <v>0.90706900000000001</v>
      </c>
      <c r="Q65" s="64">
        <v>0.91503199999999996</v>
      </c>
      <c r="R65" s="64">
        <v>0.928531</v>
      </c>
      <c r="S65" s="64">
        <v>0.94095300000000004</v>
      </c>
      <c r="T65" s="64">
        <v>0.95031200000000005</v>
      </c>
      <c r="U65" s="64">
        <v>0.958955</v>
      </c>
      <c r="V65" s="64">
        <v>0.96998600000000001</v>
      </c>
      <c r="W65" s="64">
        <v>0.98372800000000005</v>
      </c>
      <c r="X65" s="64">
        <v>0.99770800000000004</v>
      </c>
      <c r="Y65" s="64">
        <v>1.013717</v>
      </c>
      <c r="Z65" s="64">
        <v>1.0234239999999999</v>
      </c>
      <c r="AA65" s="64">
        <v>1.0373019999999999</v>
      </c>
      <c r="AB65" s="64">
        <v>1.0534859999999999</v>
      </c>
      <c r="AC65" s="64">
        <v>1.0691919999999999</v>
      </c>
      <c r="AD65" s="63">
        <v>7.2960000000000004E-3</v>
      </c>
    </row>
    <row r="66" spans="1:30" ht="15" customHeight="1">
      <c r="A66" s="62" t="s">
        <v>560</v>
      </c>
      <c r="B66" s="61" t="s">
        <v>53</v>
      </c>
      <c r="C66" s="60">
        <v>27.564288999999999</v>
      </c>
      <c r="D66" s="60">
        <v>28.136339</v>
      </c>
      <c r="E66" s="60">
        <v>28.466618</v>
      </c>
      <c r="F66" s="60">
        <v>28.608015000000002</v>
      </c>
      <c r="G66" s="60">
        <v>28.579439000000001</v>
      </c>
      <c r="H66" s="60">
        <v>28.459482000000001</v>
      </c>
      <c r="I66" s="60">
        <v>28.278130000000001</v>
      </c>
      <c r="J66" s="60">
        <v>28.03219</v>
      </c>
      <c r="K66" s="60">
        <v>27.778735999999999</v>
      </c>
      <c r="L66" s="60">
        <v>27.573422999999998</v>
      </c>
      <c r="M66" s="60">
        <v>27.350297999999999</v>
      </c>
      <c r="N66" s="60">
        <v>27.108899999999998</v>
      </c>
      <c r="O66" s="60">
        <v>26.868744</v>
      </c>
      <c r="P66" s="60">
        <v>26.659986</v>
      </c>
      <c r="Q66" s="60">
        <v>26.474602000000001</v>
      </c>
      <c r="R66" s="60">
        <v>26.339123000000001</v>
      </c>
      <c r="S66" s="60">
        <v>26.242542</v>
      </c>
      <c r="T66" s="60">
        <v>26.165932000000002</v>
      </c>
      <c r="U66" s="60">
        <v>26.109985000000002</v>
      </c>
      <c r="V66" s="60">
        <v>26.090439</v>
      </c>
      <c r="W66" s="60">
        <v>26.097360999999999</v>
      </c>
      <c r="X66" s="60">
        <v>26.131844999999998</v>
      </c>
      <c r="Y66" s="60">
        <v>26.182746999999999</v>
      </c>
      <c r="Z66" s="60">
        <v>26.254574000000002</v>
      </c>
      <c r="AA66" s="60">
        <v>26.345483999999999</v>
      </c>
      <c r="AB66" s="60">
        <v>26.446407000000001</v>
      </c>
      <c r="AC66" s="60">
        <v>26.566559000000002</v>
      </c>
      <c r="AD66" s="59">
        <v>-2.294E-3</v>
      </c>
    </row>
    <row r="68" spans="1:30" ht="15" customHeight="1">
      <c r="B68" s="61" t="s">
        <v>54</v>
      </c>
    </row>
    <row r="69" spans="1:30" ht="15" customHeight="1">
      <c r="A69" s="62" t="s">
        <v>559</v>
      </c>
      <c r="B69" s="65" t="s">
        <v>40</v>
      </c>
      <c r="C69" s="64">
        <v>8.4543119999999998</v>
      </c>
      <c r="D69" s="64">
        <v>8.5976160000000004</v>
      </c>
      <c r="E69" s="64">
        <v>8.747071</v>
      </c>
      <c r="F69" s="64">
        <v>8.7856819999999995</v>
      </c>
      <c r="G69" s="64">
        <v>8.7377420000000008</v>
      </c>
      <c r="H69" s="64">
        <v>8.6434460000000009</v>
      </c>
      <c r="I69" s="64">
        <v>8.5215820000000004</v>
      </c>
      <c r="J69" s="64">
        <v>8.3590680000000006</v>
      </c>
      <c r="K69" s="64">
        <v>8.1896509999999996</v>
      </c>
      <c r="L69" s="64">
        <v>8.0116689999999995</v>
      </c>
      <c r="M69" s="64">
        <v>7.8376549999999998</v>
      </c>
      <c r="N69" s="64">
        <v>7.6594280000000001</v>
      </c>
      <c r="O69" s="64">
        <v>7.4909850000000002</v>
      </c>
      <c r="P69" s="64">
        <v>7.3366369999999996</v>
      </c>
      <c r="Q69" s="64">
        <v>7.2027650000000003</v>
      </c>
      <c r="R69" s="64">
        <v>7.0817889999999997</v>
      </c>
      <c r="S69" s="64">
        <v>6.975422</v>
      </c>
      <c r="T69" s="64">
        <v>6.8793350000000002</v>
      </c>
      <c r="U69" s="64">
        <v>6.7941219999999998</v>
      </c>
      <c r="V69" s="64">
        <v>6.7178060000000004</v>
      </c>
      <c r="W69" s="64">
        <v>6.653613</v>
      </c>
      <c r="X69" s="64">
        <v>6.6009209999999996</v>
      </c>
      <c r="Y69" s="64">
        <v>6.5594140000000003</v>
      </c>
      <c r="Z69" s="64">
        <v>6.5264430000000004</v>
      </c>
      <c r="AA69" s="64">
        <v>6.5003440000000001</v>
      </c>
      <c r="AB69" s="64">
        <v>6.4848699999999999</v>
      </c>
      <c r="AC69" s="64">
        <v>6.4749590000000001</v>
      </c>
      <c r="AD69" s="63">
        <v>-1.1278E-2</v>
      </c>
    </row>
    <row r="70" spans="1:30" ht="15" customHeight="1">
      <c r="A70" s="62" t="s">
        <v>558</v>
      </c>
      <c r="B70" s="65" t="s">
        <v>41</v>
      </c>
      <c r="C70" s="64">
        <v>0.41537299999999999</v>
      </c>
      <c r="D70" s="64">
        <v>0.41584700000000002</v>
      </c>
      <c r="E70" s="64">
        <v>0.42357299999999998</v>
      </c>
      <c r="F70" s="64">
        <v>0.427593</v>
      </c>
      <c r="G70" s="64">
        <v>0.42817100000000002</v>
      </c>
      <c r="H70" s="64">
        <v>0.427064</v>
      </c>
      <c r="I70" s="64">
        <v>0.42672700000000002</v>
      </c>
      <c r="J70" s="64">
        <v>0.422682</v>
      </c>
      <c r="K70" s="64">
        <v>0.41701700000000003</v>
      </c>
      <c r="L70" s="64">
        <v>0.41639100000000001</v>
      </c>
      <c r="M70" s="64">
        <v>0.41231200000000001</v>
      </c>
      <c r="N70" s="64">
        <v>0.40615800000000002</v>
      </c>
      <c r="O70" s="64">
        <v>0.40020600000000001</v>
      </c>
      <c r="P70" s="64">
        <v>0.395839</v>
      </c>
      <c r="Q70" s="64">
        <v>0.38930700000000001</v>
      </c>
      <c r="R70" s="64">
        <v>0.38632899999999998</v>
      </c>
      <c r="S70" s="64">
        <v>0.38606400000000002</v>
      </c>
      <c r="T70" s="64">
        <v>0.38604699999999997</v>
      </c>
      <c r="U70" s="64">
        <v>0.38609399999999999</v>
      </c>
      <c r="V70" s="64">
        <v>0.38689099999999998</v>
      </c>
      <c r="W70" s="64">
        <v>0.38723999999999997</v>
      </c>
      <c r="X70" s="64">
        <v>0.38661600000000002</v>
      </c>
      <c r="Y70" s="64">
        <v>0.387436</v>
      </c>
      <c r="Z70" s="64">
        <v>0.38947900000000002</v>
      </c>
      <c r="AA70" s="64">
        <v>0.39239000000000002</v>
      </c>
      <c r="AB70" s="64">
        <v>0.39448100000000003</v>
      </c>
      <c r="AC70" s="64">
        <v>0.396032</v>
      </c>
      <c r="AD70" s="63">
        <v>-1.951E-3</v>
      </c>
    </row>
    <row r="71" spans="1:30" ht="15" customHeight="1">
      <c r="A71" s="62" t="s">
        <v>557</v>
      </c>
      <c r="B71" s="65" t="s">
        <v>42</v>
      </c>
      <c r="C71" s="64">
        <v>0.12554299999999999</v>
      </c>
      <c r="D71" s="64">
        <v>0.12631700000000001</v>
      </c>
      <c r="E71" s="64">
        <v>0.12719800000000001</v>
      </c>
      <c r="F71" s="64">
        <v>0.12808600000000001</v>
      </c>
      <c r="G71" s="64">
        <v>0.128998</v>
      </c>
      <c r="H71" s="64">
        <v>0.12990299999999999</v>
      </c>
      <c r="I71" s="64">
        <v>0.13081499999999999</v>
      </c>
      <c r="J71" s="64">
        <v>0.13173000000000001</v>
      </c>
      <c r="K71" s="64">
        <v>0.13264899999999999</v>
      </c>
      <c r="L71" s="64">
        <v>0.13356999999999999</v>
      </c>
      <c r="M71" s="64">
        <v>0.13445399999999999</v>
      </c>
      <c r="N71" s="64">
        <v>0.13535700000000001</v>
      </c>
      <c r="O71" s="64">
        <v>0.136237</v>
      </c>
      <c r="P71" s="64">
        <v>0.13712099999999999</v>
      </c>
      <c r="Q71" s="64">
        <v>0.13802</v>
      </c>
      <c r="R71" s="64">
        <v>0.138878</v>
      </c>
      <c r="S71" s="64">
        <v>0.13974600000000001</v>
      </c>
      <c r="T71" s="64">
        <v>0.14060600000000001</v>
      </c>
      <c r="U71" s="64">
        <v>0.141456</v>
      </c>
      <c r="V71" s="64">
        <v>0.14229600000000001</v>
      </c>
      <c r="W71" s="64">
        <v>0.143125</v>
      </c>
      <c r="X71" s="64">
        <v>0.14394599999999999</v>
      </c>
      <c r="Y71" s="64">
        <v>0.14475499999999999</v>
      </c>
      <c r="Z71" s="64">
        <v>0.145562</v>
      </c>
      <c r="AA71" s="64">
        <v>0.146366</v>
      </c>
      <c r="AB71" s="64">
        <v>0.14715200000000001</v>
      </c>
      <c r="AC71" s="64">
        <v>0.14793400000000001</v>
      </c>
      <c r="AD71" s="63">
        <v>6.339E-3</v>
      </c>
    </row>
    <row r="72" spans="1:30" ht="15" customHeight="1">
      <c r="A72" s="62" t="s">
        <v>556</v>
      </c>
      <c r="B72" s="65" t="s">
        <v>43</v>
      </c>
      <c r="C72" s="64">
        <v>2.5880269999999999</v>
      </c>
      <c r="D72" s="64">
        <v>2.6720199999999998</v>
      </c>
      <c r="E72" s="64">
        <v>2.6985839999999999</v>
      </c>
      <c r="F72" s="64">
        <v>2.712609</v>
      </c>
      <c r="G72" s="64">
        <v>2.7303709999999999</v>
      </c>
      <c r="H72" s="64">
        <v>2.7498300000000002</v>
      </c>
      <c r="I72" s="64">
        <v>2.765641</v>
      </c>
      <c r="J72" s="64">
        <v>2.7776169999999998</v>
      </c>
      <c r="K72" s="64">
        <v>2.7878620000000001</v>
      </c>
      <c r="L72" s="64">
        <v>2.8167360000000001</v>
      </c>
      <c r="M72" s="64">
        <v>2.8409360000000001</v>
      </c>
      <c r="N72" s="64">
        <v>2.8655750000000002</v>
      </c>
      <c r="O72" s="64">
        <v>2.885402</v>
      </c>
      <c r="P72" s="64">
        <v>2.9003199999999998</v>
      </c>
      <c r="Q72" s="64">
        <v>2.915934</v>
      </c>
      <c r="R72" s="64">
        <v>2.9378920000000002</v>
      </c>
      <c r="S72" s="64">
        <v>2.9626320000000002</v>
      </c>
      <c r="T72" s="64">
        <v>2.9909690000000002</v>
      </c>
      <c r="U72" s="64">
        <v>3.0201820000000001</v>
      </c>
      <c r="V72" s="64">
        <v>3.0564230000000001</v>
      </c>
      <c r="W72" s="64">
        <v>3.0957880000000002</v>
      </c>
      <c r="X72" s="64">
        <v>3.1370640000000001</v>
      </c>
      <c r="Y72" s="64">
        <v>3.178382</v>
      </c>
      <c r="Z72" s="64">
        <v>3.224056</v>
      </c>
      <c r="AA72" s="64">
        <v>3.2719420000000001</v>
      </c>
      <c r="AB72" s="64">
        <v>3.3148559999999998</v>
      </c>
      <c r="AC72" s="64">
        <v>3.3638180000000002</v>
      </c>
      <c r="AD72" s="63">
        <v>9.2519999999999998E-3</v>
      </c>
    </row>
    <row r="73" spans="1:30" ht="15" customHeight="1">
      <c r="A73" s="62" t="s">
        <v>555</v>
      </c>
      <c r="B73" s="65" t="s">
        <v>44</v>
      </c>
      <c r="C73" s="64">
        <v>2.4249E-2</v>
      </c>
      <c r="D73" s="64">
        <v>2.4039000000000001E-2</v>
      </c>
      <c r="E73" s="64">
        <v>2.3699000000000001E-2</v>
      </c>
      <c r="F73" s="64">
        <v>2.3650999999999998E-2</v>
      </c>
      <c r="G73" s="64">
        <v>2.3879000000000001E-2</v>
      </c>
      <c r="H73" s="64">
        <v>2.4230999999999999E-2</v>
      </c>
      <c r="I73" s="64">
        <v>2.4604000000000001E-2</v>
      </c>
      <c r="J73" s="64">
        <v>2.4951999999999998E-2</v>
      </c>
      <c r="K73" s="64">
        <v>2.5264000000000002E-2</v>
      </c>
      <c r="L73" s="64">
        <v>2.5558000000000001E-2</v>
      </c>
      <c r="M73" s="64">
        <v>2.5833999999999999E-2</v>
      </c>
      <c r="N73" s="64">
        <v>2.6093999999999999E-2</v>
      </c>
      <c r="O73" s="64">
        <v>2.6357999999999999E-2</v>
      </c>
      <c r="P73" s="64">
        <v>2.6634000000000001E-2</v>
      </c>
      <c r="Q73" s="64">
        <v>2.6879E-2</v>
      </c>
      <c r="R73" s="64">
        <v>2.7105000000000001E-2</v>
      </c>
      <c r="S73" s="64">
        <v>2.7324000000000001E-2</v>
      </c>
      <c r="T73" s="64">
        <v>2.7555E-2</v>
      </c>
      <c r="U73" s="64">
        <v>2.7802E-2</v>
      </c>
      <c r="V73" s="64">
        <v>2.8060000000000002E-2</v>
      </c>
      <c r="W73" s="64">
        <v>2.8327000000000001E-2</v>
      </c>
      <c r="X73" s="64">
        <v>2.8566999999999999E-2</v>
      </c>
      <c r="Y73" s="64">
        <v>2.8861999999999999E-2</v>
      </c>
      <c r="Z73" s="64">
        <v>2.9187999999999999E-2</v>
      </c>
      <c r="AA73" s="64">
        <v>2.9541000000000001E-2</v>
      </c>
      <c r="AB73" s="64">
        <v>2.9905000000000001E-2</v>
      </c>
      <c r="AC73" s="64">
        <v>3.0283000000000001E-2</v>
      </c>
      <c r="AD73" s="63">
        <v>9.2779999999999998E-3</v>
      </c>
    </row>
    <row r="74" spans="1:30" ht="15" customHeight="1">
      <c r="A74" s="62" t="s">
        <v>554</v>
      </c>
      <c r="B74" s="65" t="s">
        <v>45</v>
      </c>
      <c r="C74" s="64">
        <v>0.23017899999999999</v>
      </c>
      <c r="D74" s="64">
        <v>0.22848299999999999</v>
      </c>
      <c r="E74" s="64">
        <v>0.22478000000000001</v>
      </c>
      <c r="F74" s="64">
        <v>0.22442300000000001</v>
      </c>
      <c r="G74" s="64">
        <v>0.22572500000000001</v>
      </c>
      <c r="H74" s="64">
        <v>0.23197499999999999</v>
      </c>
      <c r="I74" s="64">
        <v>0.23617299999999999</v>
      </c>
      <c r="J74" s="64">
        <v>0.23833199999999999</v>
      </c>
      <c r="K74" s="64">
        <v>0.24207999999999999</v>
      </c>
      <c r="L74" s="64">
        <v>0.24443899999999999</v>
      </c>
      <c r="M74" s="64">
        <v>0.244059</v>
      </c>
      <c r="N74" s="64">
        <v>0.246143</v>
      </c>
      <c r="O74" s="64">
        <v>0.24498700000000001</v>
      </c>
      <c r="P74" s="64">
        <v>0.245002</v>
      </c>
      <c r="Q74" s="64">
        <v>0.24385799999999999</v>
      </c>
      <c r="R74" s="64">
        <v>0.24337</v>
      </c>
      <c r="S74" s="64">
        <v>0.24321499999999999</v>
      </c>
      <c r="T74" s="64">
        <v>0.242202</v>
      </c>
      <c r="U74" s="64">
        <v>0.24046300000000001</v>
      </c>
      <c r="V74" s="64">
        <v>0.24049899999999999</v>
      </c>
      <c r="W74" s="64">
        <v>0.23977699999999999</v>
      </c>
      <c r="X74" s="64">
        <v>0.24004</v>
      </c>
      <c r="Y74" s="64">
        <v>0.23957700000000001</v>
      </c>
      <c r="Z74" s="64">
        <v>0.23965600000000001</v>
      </c>
      <c r="AA74" s="64">
        <v>0.23936399999999999</v>
      </c>
      <c r="AB74" s="64">
        <v>0.24054400000000001</v>
      </c>
      <c r="AC74" s="64">
        <v>0.239646</v>
      </c>
      <c r="AD74" s="63">
        <v>1.91E-3</v>
      </c>
    </row>
    <row r="75" spans="1:30" ht="15" customHeight="1">
      <c r="A75" s="62" t="s">
        <v>553</v>
      </c>
      <c r="B75" s="65" t="s">
        <v>46</v>
      </c>
      <c r="C75" s="64">
        <v>5.0334999999999998E-2</v>
      </c>
      <c r="D75" s="64">
        <v>4.8162000000000003E-2</v>
      </c>
      <c r="E75" s="64">
        <v>4.7121999999999997E-2</v>
      </c>
      <c r="F75" s="64">
        <v>4.6080999999999997E-2</v>
      </c>
      <c r="G75" s="64">
        <v>4.5364000000000002E-2</v>
      </c>
      <c r="H75" s="64">
        <v>4.4547999999999997E-2</v>
      </c>
      <c r="I75" s="64">
        <v>4.3595000000000002E-2</v>
      </c>
      <c r="J75" s="64">
        <v>4.2431000000000003E-2</v>
      </c>
      <c r="K75" s="64">
        <v>4.1329999999999999E-2</v>
      </c>
      <c r="L75" s="64">
        <v>4.0627000000000003E-2</v>
      </c>
      <c r="M75" s="64">
        <v>3.9917000000000001E-2</v>
      </c>
      <c r="N75" s="64">
        <v>3.9195000000000001E-2</v>
      </c>
      <c r="O75" s="64">
        <v>3.8422999999999999E-2</v>
      </c>
      <c r="P75" s="64">
        <v>3.7658999999999998E-2</v>
      </c>
      <c r="Q75" s="64">
        <v>3.6972999999999999E-2</v>
      </c>
      <c r="R75" s="64">
        <v>3.6436999999999997E-2</v>
      </c>
      <c r="S75" s="64">
        <v>3.5973999999999999E-2</v>
      </c>
      <c r="T75" s="64">
        <v>3.5577999999999999E-2</v>
      </c>
      <c r="U75" s="64">
        <v>3.5174999999999998E-2</v>
      </c>
      <c r="V75" s="64">
        <v>3.4875000000000003E-2</v>
      </c>
      <c r="W75" s="64">
        <v>3.4639999999999997E-2</v>
      </c>
      <c r="X75" s="64">
        <v>3.4440999999999999E-2</v>
      </c>
      <c r="Y75" s="64">
        <v>3.4187000000000002E-2</v>
      </c>
      <c r="Z75" s="64">
        <v>3.3985000000000001E-2</v>
      </c>
      <c r="AA75" s="64">
        <v>3.3827000000000003E-2</v>
      </c>
      <c r="AB75" s="64">
        <v>3.3639000000000002E-2</v>
      </c>
      <c r="AC75" s="64">
        <v>3.3554E-2</v>
      </c>
      <c r="AD75" s="63">
        <v>-1.4352999999999999E-2</v>
      </c>
    </row>
    <row r="76" spans="1:30" ht="15" customHeight="1">
      <c r="A76" s="62" t="s">
        <v>552</v>
      </c>
      <c r="B76" s="65" t="s">
        <v>47</v>
      </c>
      <c r="C76" s="64">
        <v>0.286804</v>
      </c>
      <c r="D76" s="64">
        <v>0.32787899999999998</v>
      </c>
      <c r="E76" s="64">
        <v>0.29683799999999999</v>
      </c>
      <c r="F76" s="64">
        <v>0.291605</v>
      </c>
      <c r="G76" s="64">
        <v>0.298321</v>
      </c>
      <c r="H76" s="64">
        <v>0.30736999999999998</v>
      </c>
      <c r="I76" s="64">
        <v>0.29051100000000002</v>
      </c>
      <c r="J76" s="64">
        <v>0.29223700000000002</v>
      </c>
      <c r="K76" s="64">
        <v>0.29385299999999998</v>
      </c>
      <c r="L76" s="64">
        <v>0.29827900000000002</v>
      </c>
      <c r="M76" s="64">
        <v>0.302898</v>
      </c>
      <c r="N76" s="64">
        <v>0.30592900000000001</v>
      </c>
      <c r="O76" s="64">
        <v>0.306981</v>
      </c>
      <c r="P76" s="64">
        <v>0.30842000000000003</v>
      </c>
      <c r="Q76" s="64">
        <v>0.31005300000000002</v>
      </c>
      <c r="R76" s="64">
        <v>0.31189</v>
      </c>
      <c r="S76" s="64">
        <v>0.31465399999999999</v>
      </c>
      <c r="T76" s="64">
        <v>0.31797599999999998</v>
      </c>
      <c r="U76" s="64">
        <v>0.32103100000000001</v>
      </c>
      <c r="V76" s="64">
        <v>0.32355699999999998</v>
      </c>
      <c r="W76" s="64">
        <v>0.32608500000000001</v>
      </c>
      <c r="X76" s="64">
        <v>0.32886100000000001</v>
      </c>
      <c r="Y76" s="64">
        <v>0.33068500000000001</v>
      </c>
      <c r="Z76" s="64">
        <v>0.33217799999999997</v>
      </c>
      <c r="AA76" s="64">
        <v>0.33287899999999998</v>
      </c>
      <c r="AB76" s="64">
        <v>0.33482099999999998</v>
      </c>
      <c r="AC76" s="64">
        <v>0.33663999999999999</v>
      </c>
      <c r="AD76" s="63">
        <v>1.0549999999999999E-3</v>
      </c>
    </row>
    <row r="77" spans="1:30" ht="15" customHeight="1">
      <c r="A77" s="62" t="s">
        <v>551</v>
      </c>
      <c r="B77" s="65" t="s">
        <v>48</v>
      </c>
      <c r="C77" s="64">
        <v>0.13150300000000001</v>
      </c>
      <c r="D77" s="64">
        <v>0.134162</v>
      </c>
      <c r="E77" s="64">
        <v>0.137213</v>
      </c>
      <c r="F77" s="64">
        <v>0.139517</v>
      </c>
      <c r="G77" s="64">
        <v>0.14160900000000001</v>
      </c>
      <c r="H77" s="64">
        <v>0.14324200000000001</v>
      </c>
      <c r="I77" s="64">
        <v>0.144709</v>
      </c>
      <c r="J77" s="64">
        <v>0.14601700000000001</v>
      </c>
      <c r="K77" s="64">
        <v>0.14730499999999999</v>
      </c>
      <c r="L77" s="64">
        <v>0.14857600000000001</v>
      </c>
      <c r="M77" s="64">
        <v>0.14984700000000001</v>
      </c>
      <c r="N77" s="64">
        <v>0.15112999999999999</v>
      </c>
      <c r="O77" s="64">
        <v>0.15235000000000001</v>
      </c>
      <c r="P77" s="64">
        <v>0.15353600000000001</v>
      </c>
      <c r="Q77" s="64">
        <v>0.15462300000000001</v>
      </c>
      <c r="R77" s="64">
        <v>0.15560399999999999</v>
      </c>
      <c r="S77" s="64">
        <v>0.15654999999999999</v>
      </c>
      <c r="T77" s="64">
        <v>0.15739500000000001</v>
      </c>
      <c r="U77" s="64">
        <v>0.15817100000000001</v>
      </c>
      <c r="V77" s="64">
        <v>0.15887999999999999</v>
      </c>
      <c r="W77" s="64">
        <v>0.159529</v>
      </c>
      <c r="X77" s="64">
        <v>0.16021099999999999</v>
      </c>
      <c r="Y77" s="64">
        <v>0.16080900000000001</v>
      </c>
      <c r="Z77" s="64">
        <v>0.16141800000000001</v>
      </c>
      <c r="AA77" s="64">
        <v>0.16195000000000001</v>
      </c>
      <c r="AB77" s="64">
        <v>0.162441</v>
      </c>
      <c r="AC77" s="64">
        <v>0.16289699999999999</v>
      </c>
      <c r="AD77" s="63">
        <v>7.7929999999999996E-3</v>
      </c>
    </row>
    <row r="78" spans="1:30" ht="15" customHeight="1">
      <c r="A78" s="62" t="s">
        <v>550</v>
      </c>
      <c r="B78" s="65" t="s">
        <v>49</v>
      </c>
      <c r="C78" s="64">
        <v>1.1360539999999999</v>
      </c>
      <c r="D78" s="64">
        <v>1.148355</v>
      </c>
      <c r="E78" s="64">
        <v>1.1634949999999999</v>
      </c>
      <c r="F78" s="64">
        <v>1.1783589999999999</v>
      </c>
      <c r="G78" s="64">
        <v>1.1929689999999999</v>
      </c>
      <c r="H78" s="64">
        <v>1.205965</v>
      </c>
      <c r="I78" s="64">
        <v>1.217525</v>
      </c>
      <c r="J78" s="64">
        <v>1.2294849999999999</v>
      </c>
      <c r="K78" s="64">
        <v>1.2424200000000001</v>
      </c>
      <c r="L78" s="64">
        <v>1.2568809999999999</v>
      </c>
      <c r="M78" s="64">
        <v>1.272389</v>
      </c>
      <c r="N78" s="64">
        <v>1.2889029999999999</v>
      </c>
      <c r="O78" s="64">
        <v>1.305704</v>
      </c>
      <c r="P78" s="64">
        <v>1.32315</v>
      </c>
      <c r="Q78" s="64">
        <v>1.33877</v>
      </c>
      <c r="R78" s="64">
        <v>1.352201</v>
      </c>
      <c r="S78" s="64">
        <v>1.3644369999999999</v>
      </c>
      <c r="T78" s="64">
        <v>1.3757550000000001</v>
      </c>
      <c r="U78" s="64">
        <v>1.3866560000000001</v>
      </c>
      <c r="V78" s="64">
        <v>1.396407</v>
      </c>
      <c r="W78" s="64">
        <v>1.406039</v>
      </c>
      <c r="X78" s="64">
        <v>1.4154850000000001</v>
      </c>
      <c r="Y78" s="64">
        <v>1.4240740000000001</v>
      </c>
      <c r="Z78" s="64">
        <v>1.4314070000000001</v>
      </c>
      <c r="AA78" s="64">
        <v>1.4379710000000001</v>
      </c>
      <c r="AB78" s="64">
        <v>1.443627</v>
      </c>
      <c r="AC78" s="64">
        <v>1.448653</v>
      </c>
      <c r="AD78" s="63">
        <v>9.3360000000000005E-3</v>
      </c>
    </row>
    <row r="79" spans="1:30" ht="15" customHeight="1">
      <c r="A79" s="62" t="s">
        <v>549</v>
      </c>
      <c r="B79" s="65" t="s">
        <v>50</v>
      </c>
      <c r="C79" s="64">
        <v>0.31220100000000001</v>
      </c>
      <c r="D79" s="64">
        <v>0.30996200000000002</v>
      </c>
      <c r="E79" s="64">
        <v>0.31760699999999997</v>
      </c>
      <c r="F79" s="64">
        <v>0.31714500000000001</v>
      </c>
      <c r="G79" s="64">
        <v>0.31530999999999998</v>
      </c>
      <c r="H79" s="64">
        <v>0.314164</v>
      </c>
      <c r="I79" s="64">
        <v>0.31361800000000001</v>
      </c>
      <c r="J79" s="64">
        <v>0.31323699999999999</v>
      </c>
      <c r="K79" s="64">
        <v>0.31348999999999999</v>
      </c>
      <c r="L79" s="64">
        <v>0.313944</v>
      </c>
      <c r="M79" s="64">
        <v>0.31432100000000002</v>
      </c>
      <c r="N79" s="64">
        <v>0.31469900000000001</v>
      </c>
      <c r="O79" s="64">
        <v>0.31675900000000001</v>
      </c>
      <c r="P79" s="64">
        <v>0.31997999999999999</v>
      </c>
      <c r="Q79" s="64">
        <v>0.32339899999999999</v>
      </c>
      <c r="R79" s="64">
        <v>0.326959</v>
      </c>
      <c r="S79" s="64">
        <v>0.33069100000000001</v>
      </c>
      <c r="T79" s="64">
        <v>0.33456399999999997</v>
      </c>
      <c r="U79" s="64">
        <v>0.338611</v>
      </c>
      <c r="V79" s="64">
        <v>0.34280699999999997</v>
      </c>
      <c r="W79" s="64">
        <v>0.347167</v>
      </c>
      <c r="X79" s="64">
        <v>0.35168700000000003</v>
      </c>
      <c r="Y79" s="64">
        <v>0.35633999999999999</v>
      </c>
      <c r="Z79" s="64">
        <v>0.36118099999999997</v>
      </c>
      <c r="AA79" s="64">
        <v>0.36616100000000001</v>
      </c>
      <c r="AB79" s="64">
        <v>0.37126199999999998</v>
      </c>
      <c r="AC79" s="64">
        <v>0.37649500000000002</v>
      </c>
      <c r="AD79" s="63">
        <v>7.809E-3</v>
      </c>
    </row>
    <row r="80" spans="1:30" ht="15" customHeight="1">
      <c r="A80" s="62" t="s">
        <v>548</v>
      </c>
      <c r="B80" s="65" t="s">
        <v>51</v>
      </c>
      <c r="C80" s="64">
        <v>6.2354E-2</v>
      </c>
      <c r="D80" s="64">
        <v>6.3242000000000007E-2</v>
      </c>
      <c r="E80" s="64">
        <v>6.4017000000000004E-2</v>
      </c>
      <c r="F80" s="64">
        <v>6.4683000000000004E-2</v>
      </c>
      <c r="G80" s="64">
        <v>6.5043000000000004E-2</v>
      </c>
      <c r="H80" s="64">
        <v>6.5188999999999997E-2</v>
      </c>
      <c r="I80" s="64">
        <v>6.5019999999999994E-2</v>
      </c>
      <c r="J80" s="64">
        <v>6.4772999999999997E-2</v>
      </c>
      <c r="K80" s="64">
        <v>6.4526E-2</v>
      </c>
      <c r="L80" s="64">
        <v>6.4475000000000005E-2</v>
      </c>
      <c r="M80" s="64">
        <v>6.4489000000000005E-2</v>
      </c>
      <c r="N80" s="64">
        <v>6.4582000000000001E-2</v>
      </c>
      <c r="O80" s="64">
        <v>6.4654000000000003E-2</v>
      </c>
      <c r="P80" s="64">
        <v>6.4760999999999999E-2</v>
      </c>
      <c r="Q80" s="64">
        <v>6.4868999999999996E-2</v>
      </c>
      <c r="R80" s="64">
        <v>6.4958000000000002E-2</v>
      </c>
      <c r="S80" s="64">
        <v>6.5028000000000002E-2</v>
      </c>
      <c r="T80" s="64">
        <v>6.5084000000000003E-2</v>
      </c>
      <c r="U80" s="64">
        <v>6.5143999999999994E-2</v>
      </c>
      <c r="V80" s="64">
        <v>6.5197000000000005E-2</v>
      </c>
      <c r="W80" s="64">
        <v>6.5285999999999997E-2</v>
      </c>
      <c r="X80" s="64">
        <v>6.5396999999999997E-2</v>
      </c>
      <c r="Y80" s="64">
        <v>6.5526000000000001E-2</v>
      </c>
      <c r="Z80" s="64">
        <v>6.5642000000000006E-2</v>
      </c>
      <c r="AA80" s="64">
        <v>6.5803E-2</v>
      </c>
      <c r="AB80" s="64">
        <v>6.5942000000000001E-2</v>
      </c>
      <c r="AC80" s="64">
        <v>6.6097000000000003E-2</v>
      </c>
      <c r="AD80" s="63">
        <v>1.768E-3</v>
      </c>
    </row>
    <row r="81" spans="1:30" ht="15" customHeight="1">
      <c r="A81" s="62" t="s">
        <v>547</v>
      </c>
      <c r="B81" s="65" t="s">
        <v>52</v>
      </c>
      <c r="C81" s="64">
        <v>0.40868199999999999</v>
      </c>
      <c r="D81" s="64">
        <v>0.421122</v>
      </c>
      <c r="E81" s="64">
        <v>0.427454</v>
      </c>
      <c r="F81" s="64">
        <v>0.431925</v>
      </c>
      <c r="G81" s="64">
        <v>0.41076299999999999</v>
      </c>
      <c r="H81" s="64">
        <v>0.39058300000000001</v>
      </c>
      <c r="I81" s="64">
        <v>0.39385399999999998</v>
      </c>
      <c r="J81" s="64">
        <v>0.39492100000000002</v>
      </c>
      <c r="K81" s="64">
        <v>0.40073700000000001</v>
      </c>
      <c r="L81" s="64">
        <v>0.40973900000000002</v>
      </c>
      <c r="M81" s="64">
        <v>0.416487</v>
      </c>
      <c r="N81" s="64">
        <v>0.42064200000000002</v>
      </c>
      <c r="O81" s="64">
        <v>0.42320600000000003</v>
      </c>
      <c r="P81" s="64">
        <v>0.42846899999999999</v>
      </c>
      <c r="Q81" s="64">
        <v>0.43223099999999998</v>
      </c>
      <c r="R81" s="64">
        <v>0.43860700000000002</v>
      </c>
      <c r="S81" s="64">
        <v>0.44447500000000001</v>
      </c>
      <c r="T81" s="64">
        <v>0.44889600000000002</v>
      </c>
      <c r="U81" s="64">
        <v>0.45297799999999999</v>
      </c>
      <c r="V81" s="64">
        <v>0.45818900000000001</v>
      </c>
      <c r="W81" s="64">
        <v>0.46467999999999998</v>
      </c>
      <c r="X81" s="64">
        <v>0.47128399999999998</v>
      </c>
      <c r="Y81" s="64">
        <v>0.47884599999999999</v>
      </c>
      <c r="Z81" s="64">
        <v>0.483431</v>
      </c>
      <c r="AA81" s="64">
        <v>0.48998700000000001</v>
      </c>
      <c r="AB81" s="64">
        <v>0.49763099999999999</v>
      </c>
      <c r="AC81" s="64">
        <v>0.50505</v>
      </c>
      <c r="AD81" s="63">
        <v>7.2960000000000004E-3</v>
      </c>
    </row>
    <row r="82" spans="1:30" ht="15" customHeight="1">
      <c r="A82" s="62" t="s">
        <v>546</v>
      </c>
      <c r="B82" s="61" t="s">
        <v>53</v>
      </c>
      <c r="C82" s="60">
        <v>14.225616</v>
      </c>
      <c r="D82" s="60">
        <v>14.517206</v>
      </c>
      <c r="E82" s="60">
        <v>14.698650000000001</v>
      </c>
      <c r="F82" s="60">
        <v>14.771359</v>
      </c>
      <c r="G82" s="60">
        <v>14.744263999999999</v>
      </c>
      <c r="H82" s="60">
        <v>14.677512</v>
      </c>
      <c r="I82" s="60">
        <v>14.574373</v>
      </c>
      <c r="J82" s="60">
        <v>14.437483</v>
      </c>
      <c r="K82" s="60">
        <v>14.298185999999999</v>
      </c>
      <c r="L82" s="60">
        <v>14.180885</v>
      </c>
      <c r="M82" s="60">
        <v>14.055597000000001</v>
      </c>
      <c r="N82" s="60">
        <v>13.923837000000001</v>
      </c>
      <c r="O82" s="60">
        <v>13.792253000000001</v>
      </c>
      <c r="P82" s="60">
        <v>13.677526</v>
      </c>
      <c r="Q82" s="60">
        <v>13.577681999999999</v>
      </c>
      <c r="R82" s="60">
        <v>13.502019000000001</v>
      </c>
      <c r="S82" s="60">
        <v>13.446210000000001</v>
      </c>
      <c r="T82" s="60">
        <v>13.401961</v>
      </c>
      <c r="U82" s="60">
        <v>13.367884999999999</v>
      </c>
      <c r="V82" s="60">
        <v>13.351888000000001</v>
      </c>
      <c r="W82" s="60">
        <v>13.351296</v>
      </c>
      <c r="X82" s="60">
        <v>13.364523</v>
      </c>
      <c r="Y82" s="60">
        <v>13.388892</v>
      </c>
      <c r="Z82" s="60">
        <v>13.423626000000001</v>
      </c>
      <c r="AA82" s="60">
        <v>13.468521000000001</v>
      </c>
      <c r="AB82" s="60">
        <v>13.521171000000001</v>
      </c>
      <c r="AC82" s="60">
        <v>13.58206</v>
      </c>
      <c r="AD82" s="59">
        <v>-2.66E-3</v>
      </c>
    </row>
    <row r="83" spans="1:30" ht="15" customHeight="1" thickBot="1"/>
    <row r="84" spans="1:30" ht="15" customHeight="1">
      <c r="B84" s="104" t="s">
        <v>55</v>
      </c>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row>
    <row r="85" spans="1:30" ht="15" customHeight="1">
      <c r="B85" s="58" t="s">
        <v>56</v>
      </c>
    </row>
    <row r="86" spans="1:30" ht="15" customHeight="1">
      <c r="B86" s="58" t="s">
        <v>436</v>
      </c>
    </row>
    <row r="87" spans="1:30" ht="15" customHeight="1">
      <c r="B87" s="58" t="s">
        <v>57</v>
      </c>
    </row>
    <row r="88" spans="1:30" ht="15" customHeight="1">
      <c r="B88" s="58" t="s">
        <v>58</v>
      </c>
    </row>
    <row r="89" spans="1:30" ht="15" customHeight="1">
      <c r="B89" s="58" t="s">
        <v>59</v>
      </c>
    </row>
    <row r="90" spans="1:30" ht="15" customHeight="1">
      <c r="B90" s="58" t="s">
        <v>60</v>
      </c>
    </row>
    <row r="91" spans="1:30" ht="15" customHeight="1">
      <c r="B91" s="58" t="s">
        <v>61</v>
      </c>
    </row>
    <row r="92" spans="1:30" ht="15" customHeight="1">
      <c r="B92" s="58" t="s">
        <v>545</v>
      </c>
    </row>
    <row r="93" spans="1:30" ht="15" customHeight="1">
      <c r="B93" s="58" t="s">
        <v>62</v>
      </c>
    </row>
    <row r="94" spans="1:30" ht="15" customHeight="1">
      <c r="B94" s="58" t="s">
        <v>544</v>
      </c>
    </row>
    <row r="95" spans="1:30" ht="15" customHeight="1">
      <c r="B95" s="58" t="s">
        <v>543</v>
      </c>
    </row>
    <row r="96" spans="1:30" ht="15" customHeight="1">
      <c r="B96" s="58" t="s">
        <v>542</v>
      </c>
    </row>
    <row r="97" spans="2:2" ht="15" customHeight="1">
      <c r="B97" s="58" t="s">
        <v>541</v>
      </c>
    </row>
    <row r="98" spans="2:2" ht="15" customHeight="1">
      <c r="B98" s="58" t="s">
        <v>540</v>
      </c>
    </row>
    <row r="99" spans="2:2" ht="15" customHeight="1">
      <c r="B99" s="58" t="s">
        <v>63</v>
      </c>
    </row>
    <row r="100" spans="2:2" ht="15" customHeight="1">
      <c r="B100" s="58" t="s">
        <v>539</v>
      </c>
    </row>
    <row r="101" spans="2:2" ht="15" customHeight="1">
      <c r="B101" s="58" t="s">
        <v>538</v>
      </c>
    </row>
    <row r="102" spans="2:2" ht="15" customHeight="1">
      <c r="B102" s="58" t="s">
        <v>537</v>
      </c>
    </row>
  </sheetData>
  <mergeCells count="1">
    <mergeCell ref="B84:AD84"/>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style="57" hidden="1" customWidth="1"/>
    <col min="2" max="2" width="45.7109375" style="57" customWidth="1"/>
    <col min="3" max="16384" width="9.140625" style="57"/>
  </cols>
  <sheetData>
    <row r="1" spans="1:30" ht="15" customHeight="1" thickBot="1">
      <c r="B1" s="70" t="s">
        <v>610</v>
      </c>
      <c r="C1" s="68">
        <v>2014</v>
      </c>
      <c r="D1" s="68">
        <v>2015</v>
      </c>
      <c r="E1" s="68">
        <v>2016</v>
      </c>
      <c r="F1" s="68">
        <v>2017</v>
      </c>
      <c r="G1" s="68">
        <v>2018</v>
      </c>
      <c r="H1" s="68">
        <v>2019</v>
      </c>
      <c r="I1" s="68">
        <v>2020</v>
      </c>
      <c r="J1" s="68">
        <v>2021</v>
      </c>
      <c r="K1" s="68">
        <v>2022</v>
      </c>
      <c r="L1" s="68">
        <v>2023</v>
      </c>
      <c r="M1" s="68">
        <v>2024</v>
      </c>
      <c r="N1" s="68">
        <v>2025</v>
      </c>
      <c r="O1" s="68">
        <v>2026</v>
      </c>
      <c r="P1" s="68">
        <v>2027</v>
      </c>
      <c r="Q1" s="68">
        <v>2028</v>
      </c>
      <c r="R1" s="68">
        <v>2029</v>
      </c>
      <c r="S1" s="68">
        <v>2030</v>
      </c>
      <c r="T1" s="68">
        <v>2031</v>
      </c>
      <c r="U1" s="68">
        <v>2032</v>
      </c>
      <c r="V1" s="68">
        <v>2033</v>
      </c>
      <c r="W1" s="68">
        <v>2034</v>
      </c>
      <c r="X1" s="68">
        <v>2035</v>
      </c>
      <c r="Y1" s="68">
        <v>2036</v>
      </c>
      <c r="Z1" s="68">
        <v>2037</v>
      </c>
      <c r="AA1" s="68">
        <v>2038</v>
      </c>
      <c r="AB1" s="68">
        <v>2039</v>
      </c>
      <c r="AC1" s="68">
        <v>2040</v>
      </c>
    </row>
    <row r="2" spans="1:30" ht="15" customHeight="1" thickTop="1"/>
    <row r="3" spans="1:30" ht="15" customHeight="1">
      <c r="C3" s="72" t="s">
        <v>609</v>
      </c>
      <c r="D3" s="72" t="s">
        <v>608</v>
      </c>
      <c r="E3" s="72"/>
      <c r="F3" s="72"/>
      <c r="G3" s="72"/>
    </row>
    <row r="4" spans="1:30" ht="15" customHeight="1">
      <c r="C4" s="72" t="s">
        <v>607</v>
      </c>
      <c r="D4" s="72" t="s">
        <v>606</v>
      </c>
      <c r="E4" s="72"/>
      <c r="F4" s="72"/>
      <c r="G4" s="72" t="s">
        <v>605</v>
      </c>
    </row>
    <row r="5" spans="1:30" ht="15" customHeight="1">
      <c r="C5" s="72" t="s">
        <v>604</v>
      </c>
      <c r="D5" s="72" t="s">
        <v>603</v>
      </c>
      <c r="E5" s="72"/>
      <c r="F5" s="72"/>
      <c r="G5" s="72"/>
    </row>
    <row r="6" spans="1:30" ht="15" customHeight="1">
      <c r="C6" s="72" t="s">
        <v>602</v>
      </c>
      <c r="D6" s="72"/>
      <c r="E6" s="72" t="s">
        <v>601</v>
      </c>
      <c r="F6" s="72"/>
      <c r="G6" s="72"/>
    </row>
    <row r="10" spans="1:30" ht="15" customHeight="1">
      <c r="A10" s="62" t="s">
        <v>667</v>
      </c>
      <c r="B10" s="71" t="s">
        <v>437</v>
      </c>
    </row>
    <row r="11" spans="1:30" ht="15" customHeight="1">
      <c r="B11" s="70" t="s">
        <v>410</v>
      </c>
    </row>
    <row r="12" spans="1:30" ht="15" customHeight="1">
      <c r="B12" s="70" t="s">
        <v>4</v>
      </c>
      <c r="C12" s="69" t="s">
        <v>4</v>
      </c>
      <c r="D12" s="69" t="s">
        <v>4</v>
      </c>
      <c r="E12" s="69" t="s">
        <v>4</v>
      </c>
      <c r="F12" s="69" t="s">
        <v>4</v>
      </c>
      <c r="G12" s="69" t="s">
        <v>4</v>
      </c>
      <c r="H12" s="69" t="s">
        <v>4</v>
      </c>
      <c r="I12" s="69" t="s">
        <v>4</v>
      </c>
      <c r="J12" s="69" t="s">
        <v>4</v>
      </c>
      <c r="K12" s="69" t="s">
        <v>4</v>
      </c>
      <c r="L12" s="69" t="s">
        <v>4</v>
      </c>
      <c r="M12" s="69" t="s">
        <v>4</v>
      </c>
      <c r="N12" s="69" t="s">
        <v>4</v>
      </c>
      <c r="O12" s="69" t="s">
        <v>4</v>
      </c>
      <c r="P12" s="69" t="s">
        <v>4</v>
      </c>
      <c r="Q12" s="69" t="s">
        <v>4</v>
      </c>
      <c r="R12" s="69" t="s">
        <v>4</v>
      </c>
      <c r="S12" s="69" t="s">
        <v>4</v>
      </c>
      <c r="T12" s="69" t="s">
        <v>4</v>
      </c>
      <c r="U12" s="69" t="s">
        <v>4</v>
      </c>
      <c r="V12" s="69" t="s">
        <v>4</v>
      </c>
      <c r="W12" s="69" t="s">
        <v>4</v>
      </c>
      <c r="X12" s="69" t="s">
        <v>4</v>
      </c>
      <c r="Y12" s="69" t="s">
        <v>4</v>
      </c>
      <c r="Z12" s="69" t="s">
        <v>4</v>
      </c>
      <c r="AA12" s="69" t="s">
        <v>4</v>
      </c>
      <c r="AB12" s="69" t="s">
        <v>4</v>
      </c>
      <c r="AC12" s="69" t="s">
        <v>4</v>
      </c>
      <c r="AD12" s="69" t="s">
        <v>599</v>
      </c>
    </row>
    <row r="13" spans="1:30" ht="15" customHeight="1" thickBot="1">
      <c r="B13" s="68" t="s">
        <v>411</v>
      </c>
      <c r="C13" s="68">
        <v>2014</v>
      </c>
      <c r="D13" s="68">
        <v>2015</v>
      </c>
      <c r="E13" s="68">
        <v>2016</v>
      </c>
      <c r="F13" s="68">
        <v>2017</v>
      </c>
      <c r="G13" s="68">
        <v>2018</v>
      </c>
      <c r="H13" s="68">
        <v>2019</v>
      </c>
      <c r="I13" s="68">
        <v>2020</v>
      </c>
      <c r="J13" s="68">
        <v>2021</v>
      </c>
      <c r="K13" s="68">
        <v>2022</v>
      </c>
      <c r="L13" s="68">
        <v>2023</v>
      </c>
      <c r="M13" s="68">
        <v>2024</v>
      </c>
      <c r="N13" s="68">
        <v>2025</v>
      </c>
      <c r="O13" s="68">
        <v>2026</v>
      </c>
      <c r="P13" s="68">
        <v>2027</v>
      </c>
      <c r="Q13" s="68">
        <v>2028</v>
      </c>
      <c r="R13" s="68">
        <v>2029</v>
      </c>
      <c r="S13" s="68">
        <v>2030</v>
      </c>
      <c r="T13" s="68">
        <v>2031</v>
      </c>
      <c r="U13" s="68">
        <v>2032</v>
      </c>
      <c r="V13" s="68">
        <v>2033</v>
      </c>
      <c r="W13" s="68">
        <v>2034</v>
      </c>
      <c r="X13" s="68">
        <v>2035</v>
      </c>
      <c r="Y13" s="68">
        <v>2036</v>
      </c>
      <c r="Z13" s="68">
        <v>2037</v>
      </c>
      <c r="AA13" s="68">
        <v>2038</v>
      </c>
      <c r="AB13" s="68">
        <v>2039</v>
      </c>
      <c r="AC13" s="68">
        <v>2040</v>
      </c>
      <c r="AD13" s="68">
        <v>2040</v>
      </c>
    </row>
    <row r="14" spans="1:30" ht="15" customHeight="1" thickTop="1"/>
    <row r="15" spans="1:30" ht="15" customHeight="1">
      <c r="B15" s="61" t="s">
        <v>38</v>
      </c>
    </row>
    <row r="16" spans="1:30" ht="15" customHeight="1">
      <c r="B16" s="61" t="s">
        <v>438</v>
      </c>
    </row>
    <row r="17" spans="1:30" ht="15" customHeight="1">
      <c r="A17" s="62" t="s">
        <v>666</v>
      </c>
      <c r="B17" s="65" t="s">
        <v>439</v>
      </c>
      <c r="C17" s="67">
        <v>15596.085938</v>
      </c>
      <c r="D17" s="67">
        <v>15855.696289</v>
      </c>
      <c r="E17" s="67">
        <v>16126.096680000001</v>
      </c>
      <c r="F17" s="67">
        <v>16197.940430000001</v>
      </c>
      <c r="G17" s="67">
        <v>16126.947265999999</v>
      </c>
      <c r="H17" s="67">
        <v>15949.831055000001</v>
      </c>
      <c r="I17" s="67">
        <v>15729.714844</v>
      </c>
      <c r="J17" s="67">
        <v>15430.847656</v>
      </c>
      <c r="K17" s="67">
        <v>15115.293944999999</v>
      </c>
      <c r="L17" s="67">
        <v>14784.832031</v>
      </c>
      <c r="M17" s="67">
        <v>14458.390625</v>
      </c>
      <c r="N17" s="67">
        <v>14119.600586</v>
      </c>
      <c r="O17" s="67">
        <v>13801.274414</v>
      </c>
      <c r="P17" s="67">
        <v>13509.360352</v>
      </c>
      <c r="Q17" s="67">
        <v>13253.822265999999</v>
      </c>
      <c r="R17" s="67">
        <v>13022.763671999999</v>
      </c>
      <c r="S17" s="67">
        <v>12821.149414</v>
      </c>
      <c r="T17" s="67">
        <v>12637.005859000001</v>
      </c>
      <c r="U17" s="67">
        <v>12475.216796999999</v>
      </c>
      <c r="V17" s="67">
        <v>12330.942383</v>
      </c>
      <c r="W17" s="67">
        <v>12206.098633</v>
      </c>
      <c r="X17" s="67">
        <v>12103.794921999999</v>
      </c>
      <c r="Y17" s="67">
        <v>12018.229492</v>
      </c>
      <c r="Z17" s="67">
        <v>11950.772461</v>
      </c>
      <c r="AA17" s="67">
        <v>11896.209961</v>
      </c>
      <c r="AB17" s="67">
        <v>11856.719727</v>
      </c>
      <c r="AC17" s="67">
        <v>11831.253906</v>
      </c>
      <c r="AD17" s="63">
        <v>-1.1643000000000001E-2</v>
      </c>
    </row>
    <row r="18" spans="1:30" ht="15" customHeight="1">
      <c r="A18" s="62" t="s">
        <v>665</v>
      </c>
      <c r="B18" s="65" t="s">
        <v>440</v>
      </c>
      <c r="C18" s="67">
        <v>6491.1650390000004</v>
      </c>
      <c r="D18" s="67">
        <v>6610.4169920000004</v>
      </c>
      <c r="E18" s="67">
        <v>6678.9746089999999</v>
      </c>
      <c r="F18" s="67">
        <v>6665.4111329999996</v>
      </c>
      <c r="G18" s="67">
        <v>6608.1333009999998</v>
      </c>
      <c r="H18" s="67">
        <v>6525.5971680000002</v>
      </c>
      <c r="I18" s="67">
        <v>6435.5517579999996</v>
      </c>
      <c r="J18" s="67">
        <v>6320.8413090000004</v>
      </c>
      <c r="K18" s="67">
        <v>6202.1416019999997</v>
      </c>
      <c r="L18" s="67">
        <v>6080.0092770000001</v>
      </c>
      <c r="M18" s="67">
        <v>5961.814453</v>
      </c>
      <c r="N18" s="67">
        <v>5839.9487300000001</v>
      </c>
      <c r="O18" s="67">
        <v>5726.5180659999996</v>
      </c>
      <c r="P18" s="67">
        <v>5628.4682620000003</v>
      </c>
      <c r="Q18" s="67">
        <v>5547.2314450000003</v>
      </c>
      <c r="R18" s="67">
        <v>5477.654297</v>
      </c>
      <c r="S18" s="67">
        <v>5421.314453</v>
      </c>
      <c r="T18" s="67">
        <v>5374.4604490000002</v>
      </c>
      <c r="U18" s="67">
        <v>5339.1513670000004</v>
      </c>
      <c r="V18" s="67">
        <v>5314.2963870000003</v>
      </c>
      <c r="W18" s="67">
        <v>5300.2719729999999</v>
      </c>
      <c r="X18" s="67">
        <v>5295.3955079999996</v>
      </c>
      <c r="Y18" s="67">
        <v>5298.3125</v>
      </c>
      <c r="Z18" s="67">
        <v>5307.9692379999997</v>
      </c>
      <c r="AA18" s="67">
        <v>5323.84375</v>
      </c>
      <c r="AB18" s="67">
        <v>5346.3891599999997</v>
      </c>
      <c r="AC18" s="67">
        <v>5375.595703</v>
      </c>
      <c r="AD18" s="63">
        <v>-8.2369999999999995E-3</v>
      </c>
    </row>
    <row r="19" spans="1:30" ht="15" customHeight="1">
      <c r="A19" s="62" t="s">
        <v>664</v>
      </c>
      <c r="B19" s="65" t="s">
        <v>441</v>
      </c>
      <c r="C19" s="67">
        <v>9086.2783199999994</v>
      </c>
      <c r="D19" s="67">
        <v>9226.2939449999994</v>
      </c>
      <c r="E19" s="67">
        <v>9427.9404300000006</v>
      </c>
      <c r="F19" s="67">
        <v>9513.3876949999994</v>
      </c>
      <c r="G19" s="67">
        <v>9499.8378909999992</v>
      </c>
      <c r="H19" s="67">
        <v>9405.4960940000001</v>
      </c>
      <c r="I19" s="67">
        <v>9275.6875</v>
      </c>
      <c r="J19" s="67">
        <v>9091.8642579999996</v>
      </c>
      <c r="K19" s="67">
        <v>8895.3544920000004</v>
      </c>
      <c r="L19" s="67">
        <v>8687.3789059999999</v>
      </c>
      <c r="M19" s="67">
        <v>8479.4755860000005</v>
      </c>
      <c r="N19" s="67">
        <v>8262.9042969999991</v>
      </c>
      <c r="O19" s="67">
        <v>8058.3364259999998</v>
      </c>
      <c r="P19" s="67">
        <v>7864.7553710000002</v>
      </c>
      <c r="Q19" s="67">
        <v>7690.6870120000003</v>
      </c>
      <c r="R19" s="67">
        <v>7529.4052730000003</v>
      </c>
      <c r="S19" s="67">
        <v>7384.2934569999998</v>
      </c>
      <c r="T19" s="67">
        <v>7247.1381840000004</v>
      </c>
      <c r="U19" s="67">
        <v>7120.7597660000001</v>
      </c>
      <c r="V19" s="67">
        <v>7001.4121089999999</v>
      </c>
      <c r="W19" s="67">
        <v>6890.6347660000001</v>
      </c>
      <c r="X19" s="67">
        <v>6793.220703</v>
      </c>
      <c r="Y19" s="67">
        <v>6704.7309569999998</v>
      </c>
      <c r="Z19" s="67">
        <v>6627.5898440000001</v>
      </c>
      <c r="AA19" s="67">
        <v>6557.107422</v>
      </c>
      <c r="AB19" s="67">
        <v>6495.0073240000002</v>
      </c>
      <c r="AC19" s="67">
        <v>6440.2509769999997</v>
      </c>
      <c r="AD19" s="63">
        <v>-1.4277E-2</v>
      </c>
    </row>
    <row r="20" spans="1:30" ht="15" customHeight="1">
      <c r="A20" s="62" t="s">
        <v>663</v>
      </c>
      <c r="B20" s="65" t="s">
        <v>442</v>
      </c>
      <c r="C20" s="67">
        <v>18.642771</v>
      </c>
      <c r="D20" s="67">
        <v>18.985001</v>
      </c>
      <c r="E20" s="67">
        <v>19.181350999999999</v>
      </c>
      <c r="F20" s="67">
        <v>19.141801999999998</v>
      </c>
      <c r="G20" s="67">
        <v>18.976509</v>
      </c>
      <c r="H20" s="67">
        <v>18.737503</v>
      </c>
      <c r="I20" s="67">
        <v>18.475805000000001</v>
      </c>
      <c r="J20" s="67">
        <v>18.142616</v>
      </c>
      <c r="K20" s="67">
        <v>17.797899000000001</v>
      </c>
      <c r="L20" s="67">
        <v>17.443335000000001</v>
      </c>
      <c r="M20" s="67">
        <v>17.100237</v>
      </c>
      <c r="N20" s="67">
        <v>16.747095000000002</v>
      </c>
      <c r="O20" s="67">
        <v>16.419578999999999</v>
      </c>
      <c r="P20" s="67">
        <v>16.137177999999999</v>
      </c>
      <c r="Q20" s="67">
        <v>15.903928000000001</v>
      </c>
      <c r="R20" s="67">
        <v>15.703958</v>
      </c>
      <c r="S20" s="67">
        <v>15.541867</v>
      </c>
      <c r="T20" s="67">
        <v>15.406993999999999</v>
      </c>
      <c r="U20" s="67">
        <v>15.305211999999999</v>
      </c>
      <c r="V20" s="67">
        <v>15.233511</v>
      </c>
      <c r="W20" s="67">
        <v>15.192831</v>
      </c>
      <c r="X20" s="67">
        <v>15.178252000000001</v>
      </c>
      <c r="Y20" s="67">
        <v>15.186166</v>
      </c>
      <c r="Z20" s="67">
        <v>15.21345</v>
      </c>
      <c r="AA20" s="67">
        <v>15.258794999999999</v>
      </c>
      <c r="AB20" s="67">
        <v>15.323454</v>
      </c>
      <c r="AC20" s="67">
        <v>15.407204</v>
      </c>
      <c r="AD20" s="63">
        <v>-8.3180000000000007E-3</v>
      </c>
    </row>
    <row r="21" spans="1:30" ht="15" customHeight="1">
      <c r="A21" s="62" t="s">
        <v>662</v>
      </c>
      <c r="B21" s="65" t="s">
        <v>443</v>
      </c>
      <c r="C21" s="67">
        <v>797.35082999999997</v>
      </c>
      <c r="D21" s="67">
        <v>799.05462599999998</v>
      </c>
      <c r="E21" s="67">
        <v>815.018372</v>
      </c>
      <c r="F21" s="67">
        <v>823.92767300000003</v>
      </c>
      <c r="G21" s="67">
        <v>825.915527</v>
      </c>
      <c r="H21" s="67">
        <v>824.75140399999998</v>
      </c>
      <c r="I21" s="67">
        <v>824.871399</v>
      </c>
      <c r="J21" s="67">
        <v>817.93218999999999</v>
      </c>
      <c r="K21" s="67">
        <v>807.67138699999998</v>
      </c>
      <c r="L21" s="67">
        <v>806.83032200000002</v>
      </c>
      <c r="M21" s="67">
        <v>799.55261199999995</v>
      </c>
      <c r="N21" s="67">
        <v>788.11309800000004</v>
      </c>
      <c r="O21" s="67">
        <v>777.050659</v>
      </c>
      <c r="P21" s="67">
        <v>768.91845699999999</v>
      </c>
      <c r="Q21" s="67">
        <v>756.29986599999995</v>
      </c>
      <c r="R21" s="67">
        <v>750.82952899999998</v>
      </c>
      <c r="S21" s="67">
        <v>750.55071999999996</v>
      </c>
      <c r="T21" s="67">
        <v>750.69635000000005</v>
      </c>
      <c r="U21" s="67">
        <v>750.92913799999997</v>
      </c>
      <c r="V21" s="67">
        <v>752.61614999999995</v>
      </c>
      <c r="W21" s="67">
        <v>753.45745799999997</v>
      </c>
      <c r="X21" s="67">
        <v>752.46991000000003</v>
      </c>
      <c r="Y21" s="67">
        <v>754.111267</v>
      </c>
      <c r="Z21" s="67">
        <v>758.00842299999999</v>
      </c>
      <c r="AA21" s="67">
        <v>763.50384499999996</v>
      </c>
      <c r="AB21" s="67">
        <v>767.39703399999996</v>
      </c>
      <c r="AC21" s="67">
        <v>770.22875999999997</v>
      </c>
      <c r="AD21" s="63">
        <v>-1.469E-3</v>
      </c>
    </row>
    <row r="22" spans="1:30" ht="15" customHeight="1">
      <c r="A22" s="62" t="s">
        <v>661</v>
      </c>
      <c r="B22" s="65" t="s">
        <v>444</v>
      </c>
      <c r="C22" s="67">
        <v>261.18960600000003</v>
      </c>
      <c r="D22" s="67">
        <v>262.80062900000001</v>
      </c>
      <c r="E22" s="67">
        <v>264.61132800000001</v>
      </c>
      <c r="F22" s="67">
        <v>266.443512</v>
      </c>
      <c r="G22" s="67">
        <v>268.29333500000001</v>
      </c>
      <c r="H22" s="67">
        <v>270.15838600000001</v>
      </c>
      <c r="I22" s="67">
        <v>272.034424</v>
      </c>
      <c r="J22" s="67">
        <v>273.91769399999998</v>
      </c>
      <c r="K22" s="67">
        <v>275.804779</v>
      </c>
      <c r="L22" s="67">
        <v>277.69262700000002</v>
      </c>
      <c r="M22" s="67">
        <v>279.578644</v>
      </c>
      <c r="N22" s="67">
        <v>281.45953400000002</v>
      </c>
      <c r="O22" s="67">
        <v>283.33529700000003</v>
      </c>
      <c r="P22" s="67">
        <v>285.19714399999998</v>
      </c>
      <c r="Q22" s="67">
        <v>287.04443400000002</v>
      </c>
      <c r="R22" s="67">
        <v>288.87451199999998</v>
      </c>
      <c r="S22" s="67">
        <v>290.68487499999998</v>
      </c>
      <c r="T22" s="67">
        <v>292.47412100000003</v>
      </c>
      <c r="U22" s="67">
        <v>294.241241</v>
      </c>
      <c r="V22" s="67">
        <v>295.98590100000001</v>
      </c>
      <c r="W22" s="67">
        <v>297.70834400000001</v>
      </c>
      <c r="X22" s="67">
        <v>299.40924100000001</v>
      </c>
      <c r="Y22" s="67">
        <v>301.091522</v>
      </c>
      <c r="Z22" s="67">
        <v>302.75470000000001</v>
      </c>
      <c r="AA22" s="67">
        <v>304.39932299999998</v>
      </c>
      <c r="AB22" s="67">
        <v>306.02648900000003</v>
      </c>
      <c r="AC22" s="67">
        <v>307.637024</v>
      </c>
      <c r="AD22" s="63">
        <v>6.3210000000000002E-3</v>
      </c>
    </row>
    <row r="23" spans="1:30" ht="15" customHeight="1">
      <c r="A23" s="62" t="s">
        <v>660</v>
      </c>
      <c r="B23" s="65" t="s">
        <v>445</v>
      </c>
      <c r="C23" s="67">
        <v>107.273758</v>
      </c>
      <c r="D23" s="67">
        <v>107.370285</v>
      </c>
      <c r="E23" s="67">
        <v>107.553917</v>
      </c>
      <c r="F23" s="67">
        <v>107.750839</v>
      </c>
      <c r="G23" s="67">
        <v>107.958809</v>
      </c>
      <c r="H23" s="67">
        <v>108.17681899999999</v>
      </c>
      <c r="I23" s="67">
        <v>108.40315200000001</v>
      </c>
      <c r="J23" s="67">
        <v>108.636742</v>
      </c>
      <c r="K23" s="67">
        <v>108.87526699999999</v>
      </c>
      <c r="L23" s="67">
        <v>109.11741600000001</v>
      </c>
      <c r="M23" s="67">
        <v>109.361801</v>
      </c>
      <c r="N23" s="67">
        <v>109.607231</v>
      </c>
      <c r="O23" s="67">
        <v>109.854195</v>
      </c>
      <c r="P23" s="67">
        <v>110.098564</v>
      </c>
      <c r="Q23" s="67">
        <v>110.34116400000001</v>
      </c>
      <c r="R23" s="67">
        <v>110.581085</v>
      </c>
      <c r="S23" s="67">
        <v>110.817207</v>
      </c>
      <c r="T23" s="67">
        <v>111.049126</v>
      </c>
      <c r="U23" s="67">
        <v>111.276382</v>
      </c>
      <c r="V23" s="67">
        <v>111.49884</v>
      </c>
      <c r="W23" s="67">
        <v>111.71661400000001</v>
      </c>
      <c r="X23" s="67">
        <v>111.92984</v>
      </c>
      <c r="Y23" s="67">
        <v>112.13903000000001</v>
      </c>
      <c r="Z23" s="67">
        <v>112.34307099999999</v>
      </c>
      <c r="AA23" s="67">
        <v>112.541763</v>
      </c>
      <c r="AB23" s="67">
        <v>112.73493999999999</v>
      </c>
      <c r="AC23" s="67">
        <v>112.922096</v>
      </c>
      <c r="AD23" s="63">
        <v>2.019E-3</v>
      </c>
    </row>
    <row r="24" spans="1:30" ht="15" customHeight="1">
      <c r="A24" s="62" t="s">
        <v>659</v>
      </c>
      <c r="B24" s="65" t="s">
        <v>446</v>
      </c>
      <c r="C24" s="67">
        <v>31.391501999999999</v>
      </c>
      <c r="D24" s="67">
        <v>31.627523</v>
      </c>
      <c r="E24" s="67">
        <v>31.884998</v>
      </c>
      <c r="F24" s="67">
        <v>32.142628000000002</v>
      </c>
      <c r="G24" s="67">
        <v>32.400131000000002</v>
      </c>
      <c r="H24" s="67">
        <v>32.657271999999999</v>
      </c>
      <c r="I24" s="67">
        <v>32.913563000000003</v>
      </c>
      <c r="J24" s="67">
        <v>33.168461000000001</v>
      </c>
      <c r="K24" s="67">
        <v>33.421760999999996</v>
      </c>
      <c r="L24" s="67">
        <v>33.673121999999999</v>
      </c>
      <c r="M24" s="67">
        <v>33.922339999999998</v>
      </c>
      <c r="N24" s="67">
        <v>34.168987000000001</v>
      </c>
      <c r="O24" s="67">
        <v>34.412982999999997</v>
      </c>
      <c r="P24" s="67">
        <v>34.653407999999999</v>
      </c>
      <c r="Q24" s="67">
        <v>34.889972999999998</v>
      </c>
      <c r="R24" s="67">
        <v>35.122368000000002</v>
      </c>
      <c r="S24" s="67">
        <v>35.350341999999998</v>
      </c>
      <c r="T24" s="67">
        <v>35.573737999999999</v>
      </c>
      <c r="U24" s="67">
        <v>35.792476999999998</v>
      </c>
      <c r="V24" s="67">
        <v>36.006549999999997</v>
      </c>
      <c r="W24" s="67">
        <v>36.215972999999998</v>
      </c>
      <c r="X24" s="67">
        <v>36.420932999999998</v>
      </c>
      <c r="Y24" s="67">
        <v>36.621887000000001</v>
      </c>
      <c r="Z24" s="67">
        <v>36.818973999999997</v>
      </c>
      <c r="AA24" s="67">
        <v>37.012366999999998</v>
      </c>
      <c r="AB24" s="67">
        <v>37.202316000000003</v>
      </c>
      <c r="AC24" s="67">
        <v>37.389102999999999</v>
      </c>
      <c r="AD24" s="63">
        <v>6.7159999999999997E-3</v>
      </c>
    </row>
    <row r="25" spans="1:30" ht="15" customHeight="1">
      <c r="A25" s="62" t="s">
        <v>658</v>
      </c>
      <c r="B25" s="65" t="s">
        <v>447</v>
      </c>
      <c r="C25" s="67">
        <v>122.524345</v>
      </c>
      <c r="D25" s="67">
        <v>123.802795</v>
      </c>
      <c r="E25" s="67">
        <v>125.17243999999999</v>
      </c>
      <c r="F25" s="67">
        <v>126.550026</v>
      </c>
      <c r="G25" s="67">
        <v>127.93439499999999</v>
      </c>
      <c r="H25" s="67">
        <v>129.32429500000001</v>
      </c>
      <c r="I25" s="67">
        <v>130.717682</v>
      </c>
      <c r="J25" s="67">
        <v>132.11253400000001</v>
      </c>
      <c r="K25" s="67">
        <v>133.50775100000001</v>
      </c>
      <c r="L25" s="67">
        <v>134.90211500000001</v>
      </c>
      <c r="M25" s="67">
        <v>136.29454000000001</v>
      </c>
      <c r="N25" s="67">
        <v>137.68336500000001</v>
      </c>
      <c r="O25" s="67">
        <v>139.068161</v>
      </c>
      <c r="P25" s="67">
        <v>140.44520600000001</v>
      </c>
      <c r="Q25" s="67">
        <v>141.81333900000001</v>
      </c>
      <c r="R25" s="67">
        <v>143.171097</v>
      </c>
      <c r="S25" s="67">
        <v>144.517303</v>
      </c>
      <c r="T25" s="67">
        <v>145.85122699999999</v>
      </c>
      <c r="U25" s="67">
        <v>147.17237900000001</v>
      </c>
      <c r="V25" s="67">
        <v>148.48052999999999</v>
      </c>
      <c r="W25" s="67">
        <v>149.77572599999999</v>
      </c>
      <c r="X25" s="67">
        <v>151.05845600000001</v>
      </c>
      <c r="Y25" s="67">
        <v>152.33064300000001</v>
      </c>
      <c r="Z25" s="67">
        <v>153.59265099999999</v>
      </c>
      <c r="AA25" s="67">
        <v>154.845215</v>
      </c>
      <c r="AB25" s="67">
        <v>156.089203</v>
      </c>
      <c r="AC25" s="67">
        <v>157.325806</v>
      </c>
      <c r="AD25" s="63">
        <v>9.6310000000000007E-3</v>
      </c>
    </row>
    <row r="26" spans="1:30" ht="15" customHeight="1">
      <c r="A26" s="62" t="s">
        <v>657</v>
      </c>
      <c r="B26" s="65" t="s">
        <v>448</v>
      </c>
      <c r="C26" s="67">
        <v>5388.5039059999999</v>
      </c>
      <c r="D26" s="67">
        <v>5565.1284180000002</v>
      </c>
      <c r="E26" s="67">
        <v>5621.5527339999999</v>
      </c>
      <c r="F26" s="67">
        <v>5651.6191410000001</v>
      </c>
      <c r="G26" s="67">
        <v>5688.0566410000001</v>
      </c>
      <c r="H26" s="67">
        <v>5727.9599609999996</v>
      </c>
      <c r="I26" s="67">
        <v>5759.654297</v>
      </c>
      <c r="J26" s="67">
        <v>5782.9619140000004</v>
      </c>
      <c r="K26" s="67">
        <v>5802.2822269999997</v>
      </c>
      <c r="L26" s="67">
        <v>5860.2504879999997</v>
      </c>
      <c r="M26" s="67">
        <v>5910.4833980000003</v>
      </c>
      <c r="N26" s="67">
        <v>5960.8959960000002</v>
      </c>
      <c r="O26" s="67">
        <v>6002.3955079999996</v>
      </c>
      <c r="P26" s="67">
        <v>6033.185547</v>
      </c>
      <c r="Q26" s="67">
        <v>6064.2739259999998</v>
      </c>
      <c r="R26" s="67">
        <v>6110.1596680000002</v>
      </c>
      <c r="S26" s="67">
        <v>6160.8710940000001</v>
      </c>
      <c r="T26" s="67">
        <v>6218.9892579999996</v>
      </c>
      <c r="U26" s="67">
        <v>6278.8168949999999</v>
      </c>
      <c r="V26" s="67">
        <v>6353.1713870000003</v>
      </c>
      <c r="W26" s="67">
        <v>6434.1103519999997</v>
      </c>
      <c r="X26" s="67">
        <v>6518.9916990000002</v>
      </c>
      <c r="Y26" s="67">
        <v>6604.2124020000001</v>
      </c>
      <c r="Z26" s="67">
        <v>6698.0527339999999</v>
      </c>
      <c r="AA26" s="67">
        <v>6796.201172</v>
      </c>
      <c r="AB26" s="67">
        <v>6884.4130859999996</v>
      </c>
      <c r="AC26" s="67">
        <v>6984.9326170000004</v>
      </c>
      <c r="AD26" s="63">
        <v>9.1310000000000002E-3</v>
      </c>
    </row>
    <row r="27" spans="1:30" ht="15" customHeight="1">
      <c r="A27" s="62" t="s">
        <v>656</v>
      </c>
      <c r="B27" s="65" t="s">
        <v>449</v>
      </c>
      <c r="C27" s="67">
        <v>1326.5507809999999</v>
      </c>
      <c r="D27" s="67">
        <v>1360.5683590000001</v>
      </c>
      <c r="E27" s="67">
        <v>1367.8233640000001</v>
      </c>
      <c r="F27" s="67">
        <v>1373.8336179999999</v>
      </c>
      <c r="G27" s="67">
        <v>1390.3336179999999</v>
      </c>
      <c r="H27" s="67">
        <v>1418.150879</v>
      </c>
      <c r="I27" s="67">
        <v>1451.9604489999999</v>
      </c>
      <c r="J27" s="67">
        <v>1490.978394</v>
      </c>
      <c r="K27" s="67">
        <v>1533.2124020000001</v>
      </c>
      <c r="L27" s="67">
        <v>1588.4061280000001</v>
      </c>
      <c r="M27" s="67">
        <v>1634.384033</v>
      </c>
      <c r="N27" s="67">
        <v>1675.1759030000001</v>
      </c>
      <c r="O27" s="67">
        <v>1710.0642089999999</v>
      </c>
      <c r="P27" s="67">
        <v>1740.5498050000001</v>
      </c>
      <c r="Q27" s="67">
        <v>1770.6229249999999</v>
      </c>
      <c r="R27" s="67">
        <v>1804.2924800000001</v>
      </c>
      <c r="S27" s="67">
        <v>1838.851807</v>
      </c>
      <c r="T27" s="67">
        <v>1874.3580320000001</v>
      </c>
      <c r="U27" s="67">
        <v>1909.8481449999999</v>
      </c>
      <c r="V27" s="67">
        <v>1947.849121</v>
      </c>
      <c r="W27" s="67">
        <v>1986.1793210000001</v>
      </c>
      <c r="X27" s="67">
        <v>2023.576172</v>
      </c>
      <c r="Y27" s="67">
        <v>2059.2089839999999</v>
      </c>
      <c r="Z27" s="67">
        <v>2096.155029</v>
      </c>
      <c r="AA27" s="67">
        <v>2134.0983890000002</v>
      </c>
      <c r="AB27" s="67">
        <v>2169.0666500000002</v>
      </c>
      <c r="AC27" s="67">
        <v>2208.225586</v>
      </c>
      <c r="AD27" s="63">
        <v>1.9560000000000001E-2</v>
      </c>
    </row>
    <row r="28" spans="1:30" ht="15" customHeight="1">
      <c r="A28" s="62" t="s">
        <v>655</v>
      </c>
      <c r="B28" s="65" t="s">
        <v>450</v>
      </c>
      <c r="C28" s="67">
        <v>4061.9528810000002</v>
      </c>
      <c r="D28" s="67">
        <v>4204.5600590000004</v>
      </c>
      <c r="E28" s="67">
        <v>4253.7294920000004</v>
      </c>
      <c r="F28" s="67">
        <v>4277.7856449999999</v>
      </c>
      <c r="G28" s="67">
        <v>4297.7231449999999</v>
      </c>
      <c r="H28" s="67">
        <v>4309.8090819999998</v>
      </c>
      <c r="I28" s="67">
        <v>4307.6938479999999</v>
      </c>
      <c r="J28" s="67">
        <v>4291.9833980000003</v>
      </c>
      <c r="K28" s="67">
        <v>4269.0698240000002</v>
      </c>
      <c r="L28" s="67">
        <v>4271.8442379999997</v>
      </c>
      <c r="M28" s="67">
        <v>4276.0996089999999</v>
      </c>
      <c r="N28" s="67">
        <v>4285.7202150000003</v>
      </c>
      <c r="O28" s="67">
        <v>4292.3310549999997</v>
      </c>
      <c r="P28" s="67">
        <v>4292.6357420000004</v>
      </c>
      <c r="Q28" s="67">
        <v>4293.6508789999998</v>
      </c>
      <c r="R28" s="67">
        <v>4305.8671880000002</v>
      </c>
      <c r="S28" s="67">
        <v>4322.0195309999999</v>
      </c>
      <c r="T28" s="67">
        <v>4344.6313479999999</v>
      </c>
      <c r="U28" s="67">
        <v>4368.96875</v>
      </c>
      <c r="V28" s="67">
        <v>4405.3222660000001</v>
      </c>
      <c r="W28" s="67">
        <v>4447.9311520000001</v>
      </c>
      <c r="X28" s="67">
        <v>4495.4155270000001</v>
      </c>
      <c r="Y28" s="67">
        <v>4545.0034180000002</v>
      </c>
      <c r="Z28" s="67">
        <v>4601.8979490000002</v>
      </c>
      <c r="AA28" s="67">
        <v>4662.1030270000001</v>
      </c>
      <c r="AB28" s="67">
        <v>4715.3466799999997</v>
      </c>
      <c r="AC28" s="67">
        <v>4776.7070309999999</v>
      </c>
      <c r="AD28" s="63">
        <v>5.1159999999999999E-3</v>
      </c>
    </row>
    <row r="30" spans="1:30" ht="15" customHeight="1">
      <c r="B30" s="61" t="s">
        <v>451</v>
      </c>
    </row>
    <row r="31" spans="1:30" ht="15" customHeight="1">
      <c r="A31" s="62" t="s">
        <v>654</v>
      </c>
      <c r="B31" s="65" t="s">
        <v>452</v>
      </c>
      <c r="C31" s="67">
        <v>2348.3728030000002</v>
      </c>
      <c r="D31" s="67">
        <v>2373.836182</v>
      </c>
      <c r="E31" s="67">
        <v>2405.1757809999999</v>
      </c>
      <c r="F31" s="67">
        <v>2435.9421390000002</v>
      </c>
      <c r="G31" s="67">
        <v>2466.1813959999999</v>
      </c>
      <c r="H31" s="67">
        <v>2493.0795899999998</v>
      </c>
      <c r="I31" s="67">
        <v>2517.0046390000002</v>
      </c>
      <c r="J31" s="67">
        <v>2541.76001</v>
      </c>
      <c r="K31" s="67">
        <v>2568.530518</v>
      </c>
      <c r="L31" s="67">
        <v>2598.4589839999999</v>
      </c>
      <c r="M31" s="67">
        <v>2630.5546880000002</v>
      </c>
      <c r="N31" s="67">
        <v>2664.7272950000001</v>
      </c>
      <c r="O31" s="67">
        <v>2699.48999</v>
      </c>
      <c r="P31" s="67">
        <v>2735.5874020000001</v>
      </c>
      <c r="Q31" s="67">
        <v>2767.9106449999999</v>
      </c>
      <c r="R31" s="67">
        <v>2795.7045899999998</v>
      </c>
      <c r="S31" s="67">
        <v>2821.0219729999999</v>
      </c>
      <c r="T31" s="67">
        <v>2844.4396969999998</v>
      </c>
      <c r="U31" s="67">
        <v>2866.992432</v>
      </c>
      <c r="V31" s="67">
        <v>2887.1633299999999</v>
      </c>
      <c r="W31" s="67">
        <v>2907.0876459999999</v>
      </c>
      <c r="X31" s="67">
        <v>2926.626221</v>
      </c>
      <c r="Y31" s="67">
        <v>2944.3867190000001</v>
      </c>
      <c r="Z31" s="67">
        <v>2959.5471189999998</v>
      </c>
      <c r="AA31" s="67">
        <v>2973.111328</v>
      </c>
      <c r="AB31" s="67">
        <v>2984.794922</v>
      </c>
      <c r="AC31" s="67">
        <v>2995.169922</v>
      </c>
      <c r="AD31" s="63">
        <v>9.3430000000000006E-3</v>
      </c>
    </row>
    <row r="32" spans="1:30" ht="15" customHeight="1">
      <c r="A32" s="62" t="s">
        <v>653</v>
      </c>
      <c r="B32" s="65" t="s">
        <v>453</v>
      </c>
      <c r="C32" s="67">
        <v>133.39648399999999</v>
      </c>
      <c r="D32" s="67">
        <v>134.56132500000001</v>
      </c>
      <c r="E32" s="67">
        <v>136.01432800000001</v>
      </c>
      <c r="F32" s="67">
        <v>137.44664</v>
      </c>
      <c r="G32" s="67">
        <v>138.85972599999999</v>
      </c>
      <c r="H32" s="67">
        <v>140.11827099999999</v>
      </c>
      <c r="I32" s="67">
        <v>141.239014</v>
      </c>
      <c r="J32" s="67">
        <v>142.40266399999999</v>
      </c>
      <c r="K32" s="67">
        <v>143.66478000000001</v>
      </c>
      <c r="L32" s="67">
        <v>145.07957500000001</v>
      </c>
      <c r="M32" s="67">
        <v>146.59930399999999</v>
      </c>
      <c r="N32" s="67">
        <v>148.219223</v>
      </c>
      <c r="O32" s="67">
        <v>149.868774</v>
      </c>
      <c r="P32" s="67">
        <v>151.582855</v>
      </c>
      <c r="Q32" s="67">
        <v>153.11790500000001</v>
      </c>
      <c r="R32" s="67">
        <v>154.43810999999999</v>
      </c>
      <c r="S32" s="67">
        <v>155.641006</v>
      </c>
      <c r="T32" s="67">
        <v>156.75382999999999</v>
      </c>
      <c r="U32" s="67">
        <v>157.825806</v>
      </c>
      <c r="V32" s="67">
        <v>158.78460699999999</v>
      </c>
      <c r="W32" s="67">
        <v>159.732224</v>
      </c>
      <c r="X32" s="67">
        <v>160.66151400000001</v>
      </c>
      <c r="Y32" s="67">
        <v>161.506271</v>
      </c>
      <c r="Z32" s="67">
        <v>162.227676</v>
      </c>
      <c r="AA32" s="67">
        <v>162.87278699999999</v>
      </c>
      <c r="AB32" s="67">
        <v>163.42865</v>
      </c>
      <c r="AC32" s="67">
        <v>163.922348</v>
      </c>
      <c r="AD32" s="63">
        <v>7.9260000000000008E-3</v>
      </c>
    </row>
    <row r="33" spans="1:30" ht="15" customHeight="1">
      <c r="A33" s="62" t="s">
        <v>652</v>
      </c>
      <c r="B33" s="65" t="s">
        <v>454</v>
      </c>
      <c r="C33" s="67">
        <v>1431.340942</v>
      </c>
      <c r="D33" s="67">
        <v>1443.963745</v>
      </c>
      <c r="E33" s="67">
        <v>1459.108643</v>
      </c>
      <c r="F33" s="67">
        <v>1474.608643</v>
      </c>
      <c r="G33" s="67">
        <v>1490.2945560000001</v>
      </c>
      <c r="H33" s="67">
        <v>1503.9758300000001</v>
      </c>
      <c r="I33" s="67">
        <v>1515.5327150000001</v>
      </c>
      <c r="J33" s="67">
        <v>1527.0710449999999</v>
      </c>
      <c r="K33" s="67">
        <v>1539.1735839999999</v>
      </c>
      <c r="L33" s="67">
        <v>1552.4235839999999</v>
      </c>
      <c r="M33" s="67">
        <v>1567.2329099999999</v>
      </c>
      <c r="N33" s="67">
        <v>1583.6843260000001</v>
      </c>
      <c r="O33" s="67">
        <v>1600.7561040000001</v>
      </c>
      <c r="P33" s="67">
        <v>1618.6085210000001</v>
      </c>
      <c r="Q33" s="67">
        <v>1634.7991939999999</v>
      </c>
      <c r="R33" s="67">
        <v>1649.109741</v>
      </c>
      <c r="S33" s="67">
        <v>1662.299927</v>
      </c>
      <c r="T33" s="67">
        <v>1674.6245120000001</v>
      </c>
      <c r="U33" s="67">
        <v>1686.6694339999999</v>
      </c>
      <c r="V33" s="67">
        <v>1697.625366</v>
      </c>
      <c r="W33" s="67">
        <v>1708.8610839999999</v>
      </c>
      <c r="X33" s="67">
        <v>1720.2928469999999</v>
      </c>
      <c r="Y33" s="67">
        <v>1731.1541749999999</v>
      </c>
      <c r="Z33" s="67">
        <v>1740.6328120000001</v>
      </c>
      <c r="AA33" s="67">
        <v>1749.66687</v>
      </c>
      <c r="AB33" s="67">
        <v>1757.832275</v>
      </c>
      <c r="AC33" s="67">
        <v>1765.4920649999999</v>
      </c>
      <c r="AD33" s="63">
        <v>8.0739999999999996E-3</v>
      </c>
    </row>
    <row r="34" spans="1:30" ht="15" customHeight="1">
      <c r="A34" s="62" t="s">
        <v>651</v>
      </c>
      <c r="B34" s="65" t="s">
        <v>455</v>
      </c>
      <c r="C34" s="67">
        <v>640.72741699999995</v>
      </c>
      <c r="D34" s="67">
        <v>654.04089399999998</v>
      </c>
      <c r="E34" s="67">
        <v>669.77655000000004</v>
      </c>
      <c r="F34" s="67">
        <v>685.97296100000005</v>
      </c>
      <c r="G34" s="67">
        <v>702.46691899999996</v>
      </c>
      <c r="H34" s="67">
        <v>717.07495100000006</v>
      </c>
      <c r="I34" s="67">
        <v>729.05523700000003</v>
      </c>
      <c r="J34" s="67">
        <v>739.97308299999997</v>
      </c>
      <c r="K34" s="67">
        <v>751.59375</v>
      </c>
      <c r="L34" s="67">
        <v>764.14495799999997</v>
      </c>
      <c r="M34" s="67">
        <v>777.876892</v>
      </c>
      <c r="N34" s="67">
        <v>792.60369900000001</v>
      </c>
      <c r="O34" s="67">
        <v>807.43023700000003</v>
      </c>
      <c r="P34" s="67">
        <v>822.36230499999999</v>
      </c>
      <c r="Q34" s="67">
        <v>835.23345900000004</v>
      </c>
      <c r="R34" s="67">
        <v>846.11120600000004</v>
      </c>
      <c r="S34" s="67">
        <v>855.74395800000002</v>
      </c>
      <c r="T34" s="67">
        <v>864.31707800000004</v>
      </c>
      <c r="U34" s="67">
        <v>872.32397500000002</v>
      </c>
      <c r="V34" s="67">
        <v>879.28985599999999</v>
      </c>
      <c r="W34" s="67">
        <v>885.93359399999997</v>
      </c>
      <c r="X34" s="67">
        <v>892.16186500000003</v>
      </c>
      <c r="Y34" s="67">
        <v>897.58429000000001</v>
      </c>
      <c r="Z34" s="67">
        <v>901.82745399999999</v>
      </c>
      <c r="AA34" s="67">
        <v>905.39306599999998</v>
      </c>
      <c r="AB34" s="67">
        <v>908.13824499999998</v>
      </c>
      <c r="AC34" s="67">
        <v>910.23492399999998</v>
      </c>
      <c r="AD34" s="63">
        <v>1.3309E-2</v>
      </c>
    </row>
    <row r="35" spans="1:30" ht="15" customHeight="1">
      <c r="A35" s="62" t="s">
        <v>650</v>
      </c>
      <c r="B35" s="65" t="s">
        <v>456</v>
      </c>
      <c r="C35" s="67">
        <v>142.907928</v>
      </c>
      <c r="D35" s="67">
        <v>141.27034</v>
      </c>
      <c r="E35" s="67">
        <v>140.27630600000001</v>
      </c>
      <c r="F35" s="67">
        <v>137.91374200000001</v>
      </c>
      <c r="G35" s="67">
        <v>134.560303</v>
      </c>
      <c r="H35" s="67">
        <v>131.910629</v>
      </c>
      <c r="I35" s="67">
        <v>131.177719</v>
      </c>
      <c r="J35" s="67">
        <v>132.31333900000001</v>
      </c>
      <c r="K35" s="67">
        <v>134.098389</v>
      </c>
      <c r="L35" s="67">
        <v>136.810745</v>
      </c>
      <c r="M35" s="67">
        <v>138.845551</v>
      </c>
      <c r="N35" s="67">
        <v>140.21989400000001</v>
      </c>
      <c r="O35" s="67">
        <v>141.434708</v>
      </c>
      <c r="P35" s="67">
        <v>143.033737</v>
      </c>
      <c r="Q35" s="67">
        <v>144.75993299999999</v>
      </c>
      <c r="R35" s="67">
        <v>146.045502</v>
      </c>
      <c r="S35" s="67">
        <v>147.337265</v>
      </c>
      <c r="T35" s="67">
        <v>148.74437</v>
      </c>
      <c r="U35" s="67">
        <v>150.173203</v>
      </c>
      <c r="V35" s="67">
        <v>151.46373</v>
      </c>
      <c r="W35" s="67">
        <v>152.560867</v>
      </c>
      <c r="X35" s="67">
        <v>153.51000999999999</v>
      </c>
      <c r="Y35" s="67">
        <v>154.14196799999999</v>
      </c>
      <c r="Z35" s="67">
        <v>154.859207</v>
      </c>
      <c r="AA35" s="67">
        <v>155.178833</v>
      </c>
      <c r="AB35" s="67">
        <v>155.395782</v>
      </c>
      <c r="AC35" s="67">
        <v>155.520386</v>
      </c>
      <c r="AD35" s="63">
        <v>3.8509999999999998E-3</v>
      </c>
    </row>
    <row r="36" spans="1:30" ht="15" customHeight="1">
      <c r="A36" s="62" t="s">
        <v>649</v>
      </c>
      <c r="B36" s="65" t="s">
        <v>457</v>
      </c>
      <c r="C36" s="67">
        <v>988.282104</v>
      </c>
      <c r="D36" s="67">
        <v>1075.4095460000001</v>
      </c>
      <c r="E36" s="67">
        <v>1007.687744</v>
      </c>
      <c r="F36" s="67">
        <v>996.80389400000001</v>
      </c>
      <c r="G36" s="67">
        <v>1013.476501</v>
      </c>
      <c r="H36" s="67">
        <v>1034.072754</v>
      </c>
      <c r="I36" s="67">
        <v>1000.245239</v>
      </c>
      <c r="J36" s="67">
        <v>1004.0225830000001</v>
      </c>
      <c r="K36" s="67">
        <v>1007.638611</v>
      </c>
      <c r="L36" s="67">
        <v>1018.464661</v>
      </c>
      <c r="M36" s="67">
        <v>1029.8481449999999</v>
      </c>
      <c r="N36" s="67">
        <v>1037.4761960000001</v>
      </c>
      <c r="O36" s="67">
        <v>1040.4289550000001</v>
      </c>
      <c r="P36" s="67">
        <v>1044.1811520000001</v>
      </c>
      <c r="Q36" s="67">
        <v>1048.317749</v>
      </c>
      <c r="R36" s="67">
        <v>1053.1439210000001</v>
      </c>
      <c r="S36" s="67">
        <v>1060.0926509999999</v>
      </c>
      <c r="T36" s="67">
        <v>1068.2260739999999</v>
      </c>
      <c r="U36" s="67">
        <v>1075.5996090000001</v>
      </c>
      <c r="V36" s="67">
        <v>1081.8420410000001</v>
      </c>
      <c r="W36" s="67">
        <v>1088.0897219999999</v>
      </c>
      <c r="X36" s="67">
        <v>1095.0289310000001</v>
      </c>
      <c r="Y36" s="67">
        <v>1099.5173339999999</v>
      </c>
      <c r="Z36" s="67">
        <v>1103.3328859999999</v>
      </c>
      <c r="AA36" s="67">
        <v>1105.2373050000001</v>
      </c>
      <c r="AB36" s="67">
        <v>1109.8244629999999</v>
      </c>
      <c r="AC36" s="67">
        <v>1114.224121</v>
      </c>
      <c r="AD36" s="63">
        <v>1.4189999999999999E-3</v>
      </c>
    </row>
    <row r="37" spans="1:30" ht="15" customHeight="1">
      <c r="A37" s="62" t="s">
        <v>648</v>
      </c>
      <c r="B37" s="65" t="s">
        <v>458</v>
      </c>
      <c r="C37" s="67">
        <v>745.57092299999999</v>
      </c>
      <c r="D37" s="67">
        <v>827.79010000000005</v>
      </c>
      <c r="E37" s="67">
        <v>754.43701199999998</v>
      </c>
      <c r="F37" s="67">
        <v>739.30102499999998</v>
      </c>
      <c r="G37" s="67">
        <v>752.113159</v>
      </c>
      <c r="H37" s="67">
        <v>769.69372599999997</v>
      </c>
      <c r="I37" s="67">
        <v>733.15924099999995</v>
      </c>
      <c r="J37" s="67">
        <v>734.52203399999996</v>
      </c>
      <c r="K37" s="67">
        <v>735.76074200000005</v>
      </c>
      <c r="L37" s="67">
        <v>744.24212599999998</v>
      </c>
      <c r="M37" s="67">
        <v>753.27874799999995</v>
      </c>
      <c r="N37" s="67">
        <v>758.61035200000003</v>
      </c>
      <c r="O37" s="67">
        <v>759.39770499999997</v>
      </c>
      <c r="P37" s="67">
        <v>761.048767</v>
      </c>
      <c r="Q37" s="67">
        <v>763.22406000000001</v>
      </c>
      <c r="R37" s="67">
        <v>766.29180899999994</v>
      </c>
      <c r="S37" s="67">
        <v>771.55725099999995</v>
      </c>
      <c r="T37" s="67">
        <v>778.20562700000005</v>
      </c>
      <c r="U37" s="67">
        <v>784.23315400000001</v>
      </c>
      <c r="V37" s="67">
        <v>789.26818800000001</v>
      </c>
      <c r="W37" s="67">
        <v>794.43847700000003</v>
      </c>
      <c r="X37" s="67">
        <v>800.25891100000001</v>
      </c>
      <c r="Y37" s="67">
        <v>803.81042500000001</v>
      </c>
      <c r="Z37" s="67">
        <v>806.69702099999995</v>
      </c>
      <c r="AA37" s="67">
        <v>807.85119599999996</v>
      </c>
      <c r="AB37" s="67">
        <v>811.80187999999998</v>
      </c>
      <c r="AC37" s="67">
        <v>815.67901600000005</v>
      </c>
      <c r="AD37" s="63">
        <v>-5.8900000000000001E-4</v>
      </c>
    </row>
    <row r="38" spans="1:30" ht="15" customHeight="1">
      <c r="A38" s="62" t="s">
        <v>647</v>
      </c>
      <c r="B38" s="65" t="s">
        <v>459</v>
      </c>
      <c r="C38" s="67">
        <v>106.611717</v>
      </c>
      <c r="D38" s="67">
        <v>101.7771</v>
      </c>
      <c r="E38" s="67">
        <v>99.534805000000006</v>
      </c>
      <c r="F38" s="67">
        <v>97.309700000000007</v>
      </c>
      <c r="G38" s="67">
        <v>95.762519999999995</v>
      </c>
      <c r="H38" s="67">
        <v>94.020790000000005</v>
      </c>
      <c r="I38" s="67">
        <v>91.992598999999998</v>
      </c>
      <c r="J38" s="67">
        <v>89.520325</v>
      </c>
      <c r="K38" s="67">
        <v>87.177764999999994</v>
      </c>
      <c r="L38" s="67">
        <v>85.676986999999997</v>
      </c>
      <c r="M38" s="67">
        <v>84.188118000000003</v>
      </c>
      <c r="N38" s="67">
        <v>82.661095000000003</v>
      </c>
      <c r="O38" s="67">
        <v>81.045203999999998</v>
      </c>
      <c r="P38" s="67">
        <v>79.436890000000005</v>
      </c>
      <c r="Q38" s="67">
        <v>77.977538999999993</v>
      </c>
      <c r="R38" s="67">
        <v>76.856102000000007</v>
      </c>
      <c r="S38" s="67">
        <v>75.875679000000005</v>
      </c>
      <c r="T38" s="67">
        <v>75.034858999999997</v>
      </c>
      <c r="U38" s="67">
        <v>74.181563999999995</v>
      </c>
      <c r="V38" s="67">
        <v>73.542732000000001</v>
      </c>
      <c r="W38" s="67">
        <v>73.042946000000001</v>
      </c>
      <c r="X38" s="67">
        <v>72.616005000000001</v>
      </c>
      <c r="Y38" s="67">
        <v>72.079680999999994</v>
      </c>
      <c r="Z38" s="67">
        <v>71.645957999999993</v>
      </c>
      <c r="AA38" s="67">
        <v>71.304657000000006</v>
      </c>
      <c r="AB38" s="67">
        <v>70.904387999999997</v>
      </c>
      <c r="AC38" s="67">
        <v>70.722724999999997</v>
      </c>
      <c r="AD38" s="63">
        <v>-1.4455000000000001E-2</v>
      </c>
    </row>
    <row r="39" spans="1:30" ht="15" customHeight="1">
      <c r="A39" s="62" t="s">
        <v>646</v>
      </c>
      <c r="B39" s="65" t="s">
        <v>460</v>
      </c>
      <c r="C39" s="67">
        <v>638.95922900000005</v>
      </c>
      <c r="D39" s="67">
        <v>726.01300000000003</v>
      </c>
      <c r="E39" s="67">
        <v>654.90222200000005</v>
      </c>
      <c r="F39" s="67">
        <v>641.99133300000005</v>
      </c>
      <c r="G39" s="67">
        <v>656.35064699999998</v>
      </c>
      <c r="H39" s="67">
        <v>675.67291299999999</v>
      </c>
      <c r="I39" s="67">
        <v>641.16662599999995</v>
      </c>
      <c r="J39" s="67">
        <v>645.00170900000001</v>
      </c>
      <c r="K39" s="67">
        <v>648.58300799999995</v>
      </c>
      <c r="L39" s="67">
        <v>658.56512499999997</v>
      </c>
      <c r="M39" s="67">
        <v>669.09063700000002</v>
      </c>
      <c r="N39" s="67">
        <v>675.94928000000004</v>
      </c>
      <c r="O39" s="67">
        <v>678.35247800000002</v>
      </c>
      <c r="P39" s="67">
        <v>681.61187700000005</v>
      </c>
      <c r="Q39" s="67">
        <v>685.24652100000003</v>
      </c>
      <c r="R39" s="67">
        <v>689.43573000000004</v>
      </c>
      <c r="S39" s="67">
        <v>695.68158000000005</v>
      </c>
      <c r="T39" s="67">
        <v>703.17077600000005</v>
      </c>
      <c r="U39" s="67">
        <v>710.05157499999996</v>
      </c>
      <c r="V39" s="67">
        <v>715.72546399999999</v>
      </c>
      <c r="W39" s="67">
        <v>721.39550799999995</v>
      </c>
      <c r="X39" s="67">
        <v>727.64288299999998</v>
      </c>
      <c r="Y39" s="67">
        <v>731.73071300000004</v>
      </c>
      <c r="Z39" s="67">
        <v>735.05108600000005</v>
      </c>
      <c r="AA39" s="67">
        <v>736.54650900000001</v>
      </c>
      <c r="AB39" s="67">
        <v>740.89746100000002</v>
      </c>
      <c r="AC39" s="67">
        <v>744.95629899999994</v>
      </c>
      <c r="AD39" s="63">
        <v>1.031E-3</v>
      </c>
    </row>
    <row r="40" spans="1:30" ht="15" customHeight="1">
      <c r="A40" s="62" t="s">
        <v>645</v>
      </c>
      <c r="B40" s="65" t="s">
        <v>461</v>
      </c>
      <c r="C40" s="67">
        <v>242.71116599999999</v>
      </c>
      <c r="D40" s="67">
        <v>247.61940000000001</v>
      </c>
      <c r="E40" s="67">
        <v>253.250732</v>
      </c>
      <c r="F40" s="67">
        <v>257.50286899999998</v>
      </c>
      <c r="G40" s="67">
        <v>261.36337300000002</v>
      </c>
      <c r="H40" s="67">
        <v>264.37908900000002</v>
      </c>
      <c r="I40" s="67">
        <v>267.08599900000002</v>
      </c>
      <c r="J40" s="67">
        <v>269.50058000000001</v>
      </c>
      <c r="K40" s="67">
        <v>271.877838</v>
      </c>
      <c r="L40" s="67">
        <v>274.222534</v>
      </c>
      <c r="M40" s="67">
        <v>276.569458</v>
      </c>
      <c r="N40" s="67">
        <v>278.865906</v>
      </c>
      <c r="O40" s="67">
        <v>281.03128099999998</v>
      </c>
      <c r="P40" s="67">
        <v>283.13235500000002</v>
      </c>
      <c r="Q40" s="67">
        <v>285.09371900000002</v>
      </c>
      <c r="R40" s="67">
        <v>286.852081</v>
      </c>
      <c r="S40" s="67">
        <v>288.53543100000002</v>
      </c>
      <c r="T40" s="67">
        <v>290.02041600000001</v>
      </c>
      <c r="U40" s="67">
        <v>291.36651599999999</v>
      </c>
      <c r="V40" s="67">
        <v>292.57385299999999</v>
      </c>
      <c r="W40" s="67">
        <v>293.65124500000002</v>
      </c>
      <c r="X40" s="67">
        <v>294.76998900000001</v>
      </c>
      <c r="Y40" s="67">
        <v>295.70693999999997</v>
      </c>
      <c r="Z40" s="67">
        <v>296.63577299999997</v>
      </c>
      <c r="AA40" s="67">
        <v>297.38613900000001</v>
      </c>
      <c r="AB40" s="67">
        <v>298.02261399999998</v>
      </c>
      <c r="AC40" s="67">
        <v>298.545074</v>
      </c>
      <c r="AD40" s="63">
        <v>7.509E-3</v>
      </c>
    </row>
    <row r="41" spans="1:30" ht="15" customHeight="1">
      <c r="A41" s="62" t="s">
        <v>644</v>
      </c>
      <c r="B41" s="65" t="s">
        <v>462</v>
      </c>
      <c r="C41" s="67">
        <v>536.65490699999998</v>
      </c>
      <c r="D41" s="67">
        <v>532.61456299999998</v>
      </c>
      <c r="E41" s="67">
        <v>524.02282700000001</v>
      </c>
      <c r="F41" s="67">
        <v>523.12676999999996</v>
      </c>
      <c r="G41" s="67">
        <v>526.23040800000001</v>
      </c>
      <c r="H41" s="67">
        <v>540.08734100000004</v>
      </c>
      <c r="I41" s="67">
        <v>549.65948500000002</v>
      </c>
      <c r="J41" s="67">
        <v>554.87939500000005</v>
      </c>
      <c r="K41" s="67">
        <v>563.35723900000005</v>
      </c>
      <c r="L41" s="67">
        <v>568.86859100000004</v>
      </c>
      <c r="M41" s="67">
        <v>568.75091599999996</v>
      </c>
      <c r="N41" s="67">
        <v>573.71447799999999</v>
      </c>
      <c r="O41" s="67">
        <v>571.96777299999997</v>
      </c>
      <c r="P41" s="67">
        <v>572.66687000000002</v>
      </c>
      <c r="Q41" s="67">
        <v>570.75048800000002</v>
      </c>
      <c r="R41" s="67">
        <v>570.33612100000005</v>
      </c>
      <c r="S41" s="67">
        <v>570.51873799999998</v>
      </c>
      <c r="T41" s="67">
        <v>568.908997</v>
      </c>
      <c r="U41" s="67">
        <v>565.80041500000004</v>
      </c>
      <c r="V41" s="67">
        <v>566.45080600000006</v>
      </c>
      <c r="W41" s="67">
        <v>565.52960199999995</v>
      </c>
      <c r="X41" s="67">
        <v>566.62115500000004</v>
      </c>
      <c r="Y41" s="67">
        <v>566.31579599999998</v>
      </c>
      <c r="Z41" s="67">
        <v>567.19158900000002</v>
      </c>
      <c r="AA41" s="67">
        <v>567.32922399999995</v>
      </c>
      <c r="AB41" s="67">
        <v>570.63354500000003</v>
      </c>
      <c r="AC41" s="67">
        <v>569.57800299999997</v>
      </c>
      <c r="AD41" s="63">
        <v>2.6870000000000002E-3</v>
      </c>
    </row>
    <row r="42" spans="1:30" ht="15" customHeight="1">
      <c r="A42" s="62" t="s">
        <v>643</v>
      </c>
      <c r="B42" s="65" t="s">
        <v>458</v>
      </c>
      <c r="C42" s="67">
        <v>485.42895499999997</v>
      </c>
      <c r="D42" s="67">
        <v>481.83017000000001</v>
      </c>
      <c r="E42" s="67">
        <v>473.95886200000001</v>
      </c>
      <c r="F42" s="67">
        <v>473.16421500000001</v>
      </c>
      <c r="G42" s="67">
        <v>475.79202299999997</v>
      </c>
      <c r="H42" s="67">
        <v>488.90902699999998</v>
      </c>
      <c r="I42" s="67">
        <v>497.69656400000002</v>
      </c>
      <c r="J42" s="67">
        <v>502.18640099999999</v>
      </c>
      <c r="K42" s="67">
        <v>510.010223</v>
      </c>
      <c r="L42" s="67">
        <v>514.90508999999997</v>
      </c>
      <c r="M42" s="67">
        <v>514.20050000000003</v>
      </c>
      <c r="N42" s="67">
        <v>518.613831</v>
      </c>
      <c r="O42" s="67">
        <v>516.30377199999998</v>
      </c>
      <c r="P42" s="67">
        <v>516.41863999999998</v>
      </c>
      <c r="Q42" s="67">
        <v>513.98736599999995</v>
      </c>
      <c r="R42" s="67">
        <v>513.09124799999995</v>
      </c>
      <c r="S42" s="67">
        <v>512.81109600000002</v>
      </c>
      <c r="T42" s="67">
        <v>510.713165</v>
      </c>
      <c r="U42" s="67">
        <v>507.08398399999999</v>
      </c>
      <c r="V42" s="67">
        <v>507.19183299999997</v>
      </c>
      <c r="W42" s="67">
        <v>505.70632899999998</v>
      </c>
      <c r="X42" s="67">
        <v>506.292236</v>
      </c>
      <c r="Y42" s="67">
        <v>505.36334199999999</v>
      </c>
      <c r="Z42" s="67">
        <v>505.551331</v>
      </c>
      <c r="AA42" s="67">
        <v>504.94656400000002</v>
      </c>
      <c r="AB42" s="67">
        <v>507.48251299999998</v>
      </c>
      <c r="AC42" s="67">
        <v>505.62902800000001</v>
      </c>
      <c r="AD42" s="63">
        <v>1.9300000000000001E-3</v>
      </c>
    </row>
    <row r="43" spans="1:30" ht="15" customHeight="1">
      <c r="A43" s="62" t="s">
        <v>642</v>
      </c>
      <c r="B43" s="65" t="s">
        <v>463</v>
      </c>
      <c r="C43" s="67">
        <v>51.225960000000001</v>
      </c>
      <c r="D43" s="67">
        <v>50.784377999999997</v>
      </c>
      <c r="E43" s="67">
        <v>50.063957000000002</v>
      </c>
      <c r="F43" s="67">
        <v>49.962532000000003</v>
      </c>
      <c r="G43" s="67">
        <v>50.438400000000001</v>
      </c>
      <c r="H43" s="67">
        <v>51.178322000000001</v>
      </c>
      <c r="I43" s="67">
        <v>51.962910000000001</v>
      </c>
      <c r="J43" s="67">
        <v>52.692974</v>
      </c>
      <c r="K43" s="67">
        <v>53.347026999999997</v>
      </c>
      <c r="L43" s="67">
        <v>53.963478000000002</v>
      </c>
      <c r="M43" s="67">
        <v>54.550441999999997</v>
      </c>
      <c r="N43" s="67">
        <v>55.100665999999997</v>
      </c>
      <c r="O43" s="67">
        <v>55.663986000000001</v>
      </c>
      <c r="P43" s="67">
        <v>56.248207000000001</v>
      </c>
      <c r="Q43" s="67">
        <v>56.763114999999999</v>
      </c>
      <c r="R43" s="67">
        <v>57.244872999999998</v>
      </c>
      <c r="S43" s="67">
        <v>57.707619000000001</v>
      </c>
      <c r="T43" s="67">
        <v>58.195853999999997</v>
      </c>
      <c r="U43" s="67">
        <v>58.716431</v>
      </c>
      <c r="V43" s="67">
        <v>59.258975999999997</v>
      </c>
      <c r="W43" s="67">
        <v>59.823273</v>
      </c>
      <c r="X43" s="67">
        <v>60.328907000000001</v>
      </c>
      <c r="Y43" s="67">
        <v>60.952483999999998</v>
      </c>
      <c r="Z43" s="67">
        <v>61.640259</v>
      </c>
      <c r="AA43" s="67">
        <v>62.382689999999997</v>
      </c>
      <c r="AB43" s="67">
        <v>63.151009000000002</v>
      </c>
      <c r="AC43" s="67">
        <v>63.948959000000002</v>
      </c>
      <c r="AD43" s="63">
        <v>9.2619999999999994E-3</v>
      </c>
    </row>
    <row r="44" spans="1:30" ht="15" customHeight="1">
      <c r="A44" s="62" t="s">
        <v>641</v>
      </c>
      <c r="B44" s="65" t="s">
        <v>464</v>
      </c>
      <c r="C44" s="67">
        <v>19.451077000000002</v>
      </c>
      <c r="D44" s="67">
        <v>17.421372999999999</v>
      </c>
      <c r="E44" s="67">
        <v>15.409939</v>
      </c>
      <c r="F44" s="67">
        <v>14.765713999999999</v>
      </c>
      <c r="G44" s="67">
        <v>14.710639</v>
      </c>
      <c r="H44" s="67">
        <v>15.119408</v>
      </c>
      <c r="I44" s="67">
        <v>15.548126999999999</v>
      </c>
      <c r="J44" s="67">
        <v>15.907222000000001</v>
      </c>
      <c r="K44" s="67">
        <v>16.138995999999999</v>
      </c>
      <c r="L44" s="67">
        <v>16.312943000000001</v>
      </c>
      <c r="M44" s="67">
        <v>16.404512</v>
      </c>
      <c r="N44" s="67">
        <v>16.466304999999998</v>
      </c>
      <c r="O44" s="67">
        <v>16.569109000000001</v>
      </c>
      <c r="P44" s="67">
        <v>16.654191999999998</v>
      </c>
      <c r="Q44" s="67">
        <v>16.707305999999999</v>
      </c>
      <c r="R44" s="67">
        <v>16.791183</v>
      </c>
      <c r="S44" s="67">
        <v>16.859096999999998</v>
      </c>
      <c r="T44" s="67">
        <v>16.985969999999998</v>
      </c>
      <c r="U44" s="67">
        <v>17.153946000000001</v>
      </c>
      <c r="V44" s="67">
        <v>17.344109</v>
      </c>
      <c r="W44" s="67">
        <v>17.541763</v>
      </c>
      <c r="X44" s="67">
        <v>17.632341</v>
      </c>
      <c r="Y44" s="67">
        <v>17.783069999999999</v>
      </c>
      <c r="Z44" s="67">
        <v>17.890062</v>
      </c>
      <c r="AA44" s="67">
        <v>18.066347</v>
      </c>
      <c r="AB44" s="67">
        <v>18.252554</v>
      </c>
      <c r="AC44" s="67">
        <v>18.461411999999999</v>
      </c>
      <c r="AD44" s="63">
        <v>2.3219999999999998E-3</v>
      </c>
    </row>
    <row r="45" spans="1:30" ht="13.5" customHeight="1">
      <c r="A45" s="62" t="s">
        <v>640</v>
      </c>
      <c r="B45" s="65" t="s">
        <v>465</v>
      </c>
      <c r="C45" s="67">
        <v>14.941174999999999</v>
      </c>
      <c r="D45" s="67">
        <v>15.280471</v>
      </c>
      <c r="E45" s="67">
        <v>15.613462</v>
      </c>
      <c r="F45" s="67">
        <v>15.858668</v>
      </c>
      <c r="G45" s="67">
        <v>16.094812000000001</v>
      </c>
      <c r="H45" s="67">
        <v>16.284410000000001</v>
      </c>
      <c r="I45" s="67">
        <v>16.462076</v>
      </c>
      <c r="J45" s="67">
        <v>16.635957999999999</v>
      </c>
      <c r="K45" s="67">
        <v>16.815560999999999</v>
      </c>
      <c r="L45" s="67">
        <v>17.001221000000001</v>
      </c>
      <c r="M45" s="67">
        <v>17.197593999999999</v>
      </c>
      <c r="N45" s="67">
        <v>17.390951000000001</v>
      </c>
      <c r="O45" s="67">
        <v>17.580013000000001</v>
      </c>
      <c r="P45" s="67">
        <v>17.777176000000001</v>
      </c>
      <c r="Q45" s="67">
        <v>17.959247999999999</v>
      </c>
      <c r="R45" s="67">
        <v>18.124880000000001</v>
      </c>
      <c r="S45" s="67">
        <v>18.285793000000002</v>
      </c>
      <c r="T45" s="67">
        <v>18.441845000000001</v>
      </c>
      <c r="U45" s="67">
        <v>18.59573</v>
      </c>
      <c r="V45" s="67">
        <v>18.749889</v>
      </c>
      <c r="W45" s="67">
        <v>18.908311999999999</v>
      </c>
      <c r="X45" s="67">
        <v>19.070450000000001</v>
      </c>
      <c r="Y45" s="67">
        <v>19.260939</v>
      </c>
      <c r="Z45" s="67">
        <v>19.478437</v>
      </c>
      <c r="AA45" s="67">
        <v>19.700728999999999</v>
      </c>
      <c r="AB45" s="67">
        <v>19.926186000000001</v>
      </c>
      <c r="AC45" s="67">
        <v>20.155982999999999</v>
      </c>
      <c r="AD45" s="63">
        <v>1.1139E-2</v>
      </c>
    </row>
    <row r="46" spans="1:30" ht="15" customHeight="1">
      <c r="A46" s="62" t="s">
        <v>639</v>
      </c>
      <c r="B46" s="65" t="s">
        <v>466</v>
      </c>
      <c r="C46" s="67">
        <v>16.833711999999998</v>
      </c>
      <c r="D46" s="67">
        <v>18.082539000000001</v>
      </c>
      <c r="E46" s="67">
        <v>19.040555999999999</v>
      </c>
      <c r="F46" s="67">
        <v>19.338152000000001</v>
      </c>
      <c r="G46" s="67">
        <v>19.632950000000001</v>
      </c>
      <c r="H46" s="67">
        <v>19.774505999999999</v>
      </c>
      <c r="I46" s="67">
        <v>19.952707</v>
      </c>
      <c r="J46" s="67">
        <v>20.149795999999998</v>
      </c>
      <c r="K46" s="67">
        <v>20.392467</v>
      </c>
      <c r="L46" s="67">
        <v>20.649315000000001</v>
      </c>
      <c r="M46" s="67">
        <v>20.948336000000001</v>
      </c>
      <c r="N46" s="67">
        <v>21.243411999999999</v>
      </c>
      <c r="O46" s="67">
        <v>21.514862000000001</v>
      </c>
      <c r="P46" s="67">
        <v>21.816842999999999</v>
      </c>
      <c r="Q46" s="67">
        <v>22.096558000000002</v>
      </c>
      <c r="R46" s="67">
        <v>22.328814000000001</v>
      </c>
      <c r="S46" s="67">
        <v>22.562725</v>
      </c>
      <c r="T46" s="67">
        <v>22.768042000000001</v>
      </c>
      <c r="U46" s="67">
        <v>22.966754999999999</v>
      </c>
      <c r="V46" s="67">
        <v>23.164978000000001</v>
      </c>
      <c r="W46" s="67">
        <v>23.373203</v>
      </c>
      <c r="X46" s="67">
        <v>23.626118000000002</v>
      </c>
      <c r="Y46" s="67">
        <v>23.908477999999999</v>
      </c>
      <c r="Z46" s="67">
        <v>24.271761000000001</v>
      </c>
      <c r="AA46" s="67">
        <v>24.615615999999999</v>
      </c>
      <c r="AB46" s="67">
        <v>24.972266999999999</v>
      </c>
      <c r="AC46" s="67">
        <v>25.331565999999999</v>
      </c>
      <c r="AD46" s="63">
        <v>1.3576E-2</v>
      </c>
    </row>
    <row r="47" spans="1:30" ht="15" customHeight="1">
      <c r="A47" s="62" t="s">
        <v>638</v>
      </c>
      <c r="B47" s="65" t="s">
        <v>467</v>
      </c>
      <c r="C47" s="67">
        <v>132.00237999999999</v>
      </c>
      <c r="D47" s="67">
        <v>133.882599</v>
      </c>
      <c r="E47" s="67">
        <v>135.523315</v>
      </c>
      <c r="F47" s="67">
        <v>136.933426</v>
      </c>
      <c r="G47" s="67">
        <v>137.69575499999999</v>
      </c>
      <c r="H47" s="67">
        <v>138.005844</v>
      </c>
      <c r="I47" s="67">
        <v>137.64695699999999</v>
      </c>
      <c r="J47" s="67">
        <v>137.124786</v>
      </c>
      <c r="K47" s="67">
        <v>136.60163900000001</v>
      </c>
      <c r="L47" s="67">
        <v>136.49385100000001</v>
      </c>
      <c r="M47" s="67">
        <v>136.52233899999999</v>
      </c>
      <c r="N47" s="67">
        <v>136.721069</v>
      </c>
      <c r="O47" s="67">
        <v>136.871613</v>
      </c>
      <c r="P47" s="67">
        <v>137.099976</v>
      </c>
      <c r="Q47" s="67">
        <v>137.32673600000001</v>
      </c>
      <c r="R47" s="67">
        <v>137.51623499999999</v>
      </c>
      <c r="S47" s="67">
        <v>137.664185</v>
      </c>
      <c r="T47" s="67">
        <v>137.78192100000001</v>
      </c>
      <c r="U47" s="67">
        <v>137.90907300000001</v>
      </c>
      <c r="V47" s="67">
        <v>138.02117899999999</v>
      </c>
      <c r="W47" s="67">
        <v>138.21099899999999</v>
      </c>
      <c r="X47" s="67">
        <v>138.44519</v>
      </c>
      <c r="Y47" s="67">
        <v>138.71929900000001</v>
      </c>
      <c r="Z47" s="67">
        <v>138.963776</v>
      </c>
      <c r="AA47" s="67">
        <v>139.30450400000001</v>
      </c>
      <c r="AB47" s="67">
        <v>139.59818999999999</v>
      </c>
      <c r="AC47" s="67">
        <v>139.92749000000001</v>
      </c>
      <c r="AD47" s="63">
        <v>1.768E-3</v>
      </c>
    </row>
    <row r="48" spans="1:30" ht="15" customHeight="1">
      <c r="A48" s="62" t="s">
        <v>637</v>
      </c>
      <c r="B48" s="65" t="s">
        <v>468</v>
      </c>
      <c r="C48" s="67">
        <v>865.18072500000005</v>
      </c>
      <c r="D48" s="67">
        <v>891.51519800000005</v>
      </c>
      <c r="E48" s="67">
        <v>904.92004399999996</v>
      </c>
      <c r="F48" s="67">
        <v>914.38445999999999</v>
      </c>
      <c r="G48" s="67">
        <v>869.58514400000001</v>
      </c>
      <c r="H48" s="67">
        <v>826.86523399999999</v>
      </c>
      <c r="I48" s="67">
        <v>833.78912400000002</v>
      </c>
      <c r="J48" s="67">
        <v>836.04870600000004</v>
      </c>
      <c r="K48" s="67">
        <v>848.36120600000004</v>
      </c>
      <c r="L48" s="67">
        <v>867.41803000000004</v>
      </c>
      <c r="M48" s="67">
        <v>881.70281999999997</v>
      </c>
      <c r="N48" s="67">
        <v>890.49902299999997</v>
      </c>
      <c r="O48" s="67">
        <v>895.92675799999995</v>
      </c>
      <c r="P48" s="67">
        <v>907.06921399999999</v>
      </c>
      <c r="Q48" s="67">
        <v>915.03228799999999</v>
      </c>
      <c r="R48" s="67">
        <v>928.53063999999995</v>
      </c>
      <c r="S48" s="67">
        <v>940.95318599999996</v>
      </c>
      <c r="T48" s="67">
        <v>950.31213400000001</v>
      </c>
      <c r="U48" s="67">
        <v>958.95507799999996</v>
      </c>
      <c r="V48" s="67">
        <v>969.98644999999999</v>
      </c>
      <c r="W48" s="67">
        <v>983.72845500000005</v>
      </c>
      <c r="X48" s="67">
        <v>997.70752000000005</v>
      </c>
      <c r="Y48" s="67">
        <v>1013.716675</v>
      </c>
      <c r="Z48" s="67">
        <v>1023.424133</v>
      </c>
      <c r="AA48" s="67">
        <v>1037.301514</v>
      </c>
      <c r="AB48" s="67">
        <v>1053.485962</v>
      </c>
      <c r="AC48" s="67">
        <v>1069.1917719999999</v>
      </c>
      <c r="AD48" s="63">
        <v>7.2960000000000004E-3</v>
      </c>
    </row>
    <row r="50" spans="1:30" ht="15" customHeight="1">
      <c r="A50" s="62" t="s">
        <v>636</v>
      </c>
      <c r="B50" s="61" t="s">
        <v>469</v>
      </c>
      <c r="C50" s="73">
        <v>650.66369599999996</v>
      </c>
      <c r="D50" s="73">
        <v>646.40039100000001</v>
      </c>
      <c r="E50" s="73">
        <v>662.00793499999997</v>
      </c>
      <c r="F50" s="73">
        <v>660.89624000000003</v>
      </c>
      <c r="G50" s="73">
        <v>657.05859399999997</v>
      </c>
      <c r="H50" s="73">
        <v>654.67358400000001</v>
      </c>
      <c r="I50" s="73">
        <v>653.517517</v>
      </c>
      <c r="J50" s="73">
        <v>652.70727499999998</v>
      </c>
      <c r="K50" s="73">
        <v>653.21301300000005</v>
      </c>
      <c r="L50" s="73">
        <v>654.13732900000002</v>
      </c>
      <c r="M50" s="73">
        <v>654.94256600000006</v>
      </c>
      <c r="N50" s="73">
        <v>655.72900400000003</v>
      </c>
      <c r="O50" s="73">
        <v>660.04644800000005</v>
      </c>
      <c r="P50" s="73">
        <v>666.77179000000001</v>
      </c>
      <c r="Q50" s="73">
        <v>673.87750200000005</v>
      </c>
      <c r="R50" s="73">
        <v>681.31982400000004</v>
      </c>
      <c r="S50" s="73">
        <v>689.09478799999999</v>
      </c>
      <c r="T50" s="73">
        <v>697.16308600000002</v>
      </c>
      <c r="U50" s="73">
        <v>705.59210199999995</v>
      </c>
      <c r="V50" s="73">
        <v>714.331909</v>
      </c>
      <c r="W50" s="73">
        <v>723.41381799999999</v>
      </c>
      <c r="X50" s="73">
        <v>732.82794200000001</v>
      </c>
      <c r="Y50" s="73">
        <v>742.52410899999995</v>
      </c>
      <c r="Z50" s="73">
        <v>752.60534700000005</v>
      </c>
      <c r="AA50" s="73">
        <v>762.96856700000001</v>
      </c>
      <c r="AB50" s="73">
        <v>773.60101299999997</v>
      </c>
      <c r="AC50" s="73">
        <v>784.50500499999998</v>
      </c>
      <c r="AD50" s="59">
        <v>7.7749999999999998E-3</v>
      </c>
    </row>
    <row r="51" spans="1:30" ht="15" customHeight="1">
      <c r="A51" s="62" t="s">
        <v>635</v>
      </c>
      <c r="B51" s="65" t="s">
        <v>470</v>
      </c>
      <c r="C51" s="67">
        <v>498.52795400000002</v>
      </c>
      <c r="D51" s="67">
        <v>491.838257</v>
      </c>
      <c r="E51" s="67">
        <v>506.37307700000002</v>
      </c>
      <c r="F51" s="67">
        <v>506.666718</v>
      </c>
      <c r="G51" s="67">
        <v>503.575287</v>
      </c>
      <c r="H51" s="67">
        <v>501.593323</v>
      </c>
      <c r="I51" s="67">
        <v>500.720215</v>
      </c>
      <c r="J51" s="67">
        <v>500.09918199999998</v>
      </c>
      <c r="K51" s="67">
        <v>500.48614500000002</v>
      </c>
      <c r="L51" s="67">
        <v>501.204407</v>
      </c>
      <c r="M51" s="67">
        <v>501.83203099999997</v>
      </c>
      <c r="N51" s="67">
        <v>502.43850700000002</v>
      </c>
      <c r="O51" s="67">
        <v>505.74420199999997</v>
      </c>
      <c r="P51" s="67">
        <v>510.89779700000003</v>
      </c>
      <c r="Q51" s="67">
        <v>516.34252900000001</v>
      </c>
      <c r="R51" s="67">
        <v>522.04620399999999</v>
      </c>
      <c r="S51" s="67">
        <v>528.00769000000003</v>
      </c>
      <c r="T51" s="67">
        <v>534.19525099999998</v>
      </c>
      <c r="U51" s="67">
        <v>540.658997</v>
      </c>
      <c r="V51" s="67">
        <v>547.35888699999998</v>
      </c>
      <c r="W51" s="67">
        <v>554.32055700000001</v>
      </c>
      <c r="X51" s="67">
        <v>561.53741500000001</v>
      </c>
      <c r="Y51" s="67">
        <v>568.96734600000002</v>
      </c>
      <c r="Z51" s="67">
        <v>576.69122300000004</v>
      </c>
      <c r="AA51" s="67">
        <v>584.62914999999998</v>
      </c>
      <c r="AB51" s="67">
        <v>592.77777100000003</v>
      </c>
      <c r="AC51" s="67">
        <v>601.13360599999999</v>
      </c>
      <c r="AD51" s="63">
        <v>8.0590000000000002E-3</v>
      </c>
    </row>
    <row r="52" spans="1:30" ht="15" customHeight="1">
      <c r="A52" s="62" t="s">
        <v>634</v>
      </c>
      <c r="B52" s="65" t="s">
        <v>471</v>
      </c>
      <c r="C52" s="67">
        <v>21.483616000000001</v>
      </c>
      <c r="D52" s="67">
        <v>25.663264999999999</v>
      </c>
      <c r="E52" s="67">
        <v>22.926808999999999</v>
      </c>
      <c r="F52" s="67">
        <v>21.444519</v>
      </c>
      <c r="G52" s="67">
        <v>21.50845</v>
      </c>
      <c r="H52" s="67">
        <v>21.624804000000001</v>
      </c>
      <c r="I52" s="67">
        <v>21.570685999999998</v>
      </c>
      <c r="J52" s="67">
        <v>21.544229999999999</v>
      </c>
      <c r="K52" s="67">
        <v>21.561556</v>
      </c>
      <c r="L52" s="67">
        <v>21.579381999999999</v>
      </c>
      <c r="M52" s="67">
        <v>21.592542999999999</v>
      </c>
      <c r="N52" s="67">
        <v>21.613565000000001</v>
      </c>
      <c r="O52" s="67">
        <v>21.758972</v>
      </c>
      <c r="P52" s="67">
        <v>21.980077999999999</v>
      </c>
      <c r="Q52" s="67">
        <v>22.214174</v>
      </c>
      <c r="R52" s="67">
        <v>22.458019</v>
      </c>
      <c r="S52" s="67">
        <v>22.709081999999999</v>
      </c>
      <c r="T52" s="67">
        <v>22.968267000000001</v>
      </c>
      <c r="U52" s="67">
        <v>23.239526999999999</v>
      </c>
      <c r="V52" s="67">
        <v>23.523540000000001</v>
      </c>
      <c r="W52" s="67">
        <v>23.819330000000001</v>
      </c>
      <c r="X52" s="67">
        <v>24.125171999999999</v>
      </c>
      <c r="Y52" s="67">
        <v>24.444199000000001</v>
      </c>
      <c r="Z52" s="67">
        <v>24.777376</v>
      </c>
      <c r="AA52" s="67">
        <v>25.122332</v>
      </c>
      <c r="AB52" s="67">
        <v>25.470554</v>
      </c>
      <c r="AC52" s="67">
        <v>25.828856999999999</v>
      </c>
      <c r="AD52" s="63">
        <v>2.5700000000000001E-4</v>
      </c>
    </row>
    <row r="53" spans="1:30" ht="15" customHeight="1">
      <c r="A53" s="62" t="s">
        <v>633</v>
      </c>
      <c r="B53" s="65" t="s">
        <v>472</v>
      </c>
      <c r="C53" s="67">
        <v>130.65206900000001</v>
      </c>
      <c r="D53" s="67">
        <v>128.898865</v>
      </c>
      <c r="E53" s="67">
        <v>132.70808400000001</v>
      </c>
      <c r="F53" s="67">
        <v>132.78504899999999</v>
      </c>
      <c r="G53" s="67">
        <v>131.97485399999999</v>
      </c>
      <c r="H53" s="67">
        <v>131.45541399999999</v>
      </c>
      <c r="I53" s="67">
        <v>131.226608</v>
      </c>
      <c r="J53" s="67">
        <v>131.06385800000001</v>
      </c>
      <c r="K53" s="67">
        <v>131.165268</v>
      </c>
      <c r="L53" s="67">
        <v>131.35351600000001</v>
      </c>
      <c r="M53" s="67">
        <v>131.51799</v>
      </c>
      <c r="N53" s="67">
        <v>131.676941</v>
      </c>
      <c r="O53" s="67">
        <v>132.543274</v>
      </c>
      <c r="P53" s="67">
        <v>133.89390599999999</v>
      </c>
      <c r="Q53" s="67">
        <v>135.32081600000001</v>
      </c>
      <c r="R53" s="67">
        <v>136.81561300000001</v>
      </c>
      <c r="S53" s="67">
        <v>138.37799100000001</v>
      </c>
      <c r="T53" s="67">
        <v>139.999573</v>
      </c>
      <c r="U53" s="67">
        <v>141.69360399999999</v>
      </c>
      <c r="V53" s="67">
        <v>143.44949299999999</v>
      </c>
      <c r="W53" s="67">
        <v>145.273956</v>
      </c>
      <c r="X53" s="67">
        <v>147.16532900000001</v>
      </c>
      <c r="Y53" s="67">
        <v>149.11253400000001</v>
      </c>
      <c r="Z53" s="67">
        <v>151.13674900000001</v>
      </c>
      <c r="AA53" s="67">
        <v>153.21710200000001</v>
      </c>
      <c r="AB53" s="67">
        <v>155.35264599999999</v>
      </c>
      <c r="AC53" s="67">
        <v>157.54252600000001</v>
      </c>
      <c r="AD53" s="63">
        <v>8.0590000000000002E-3</v>
      </c>
    </row>
    <row r="55" spans="1:30" ht="15" customHeight="1">
      <c r="A55" s="62" t="s">
        <v>632</v>
      </c>
      <c r="B55" s="61" t="s">
        <v>413</v>
      </c>
      <c r="C55" s="73">
        <v>27564.287109000001</v>
      </c>
      <c r="D55" s="73">
        <v>28136.339843999998</v>
      </c>
      <c r="E55" s="73">
        <v>28466.615234000001</v>
      </c>
      <c r="F55" s="73">
        <v>28608.019531000002</v>
      </c>
      <c r="G55" s="73">
        <v>28579.441406000002</v>
      </c>
      <c r="H55" s="73">
        <v>28459.486327999999</v>
      </c>
      <c r="I55" s="73">
        <v>28278.136718999998</v>
      </c>
      <c r="J55" s="73">
        <v>28032.201172000001</v>
      </c>
      <c r="K55" s="73">
        <v>27778.755859000001</v>
      </c>
      <c r="L55" s="73">
        <v>27573.447265999999</v>
      </c>
      <c r="M55" s="73">
        <v>27350.326172000001</v>
      </c>
      <c r="N55" s="73">
        <v>27108.935547000001</v>
      </c>
      <c r="O55" s="73">
        <v>26868.785156000002</v>
      </c>
      <c r="P55" s="73">
        <v>26660.035156000002</v>
      </c>
      <c r="Q55" s="73">
        <v>26474.65625</v>
      </c>
      <c r="R55" s="73">
        <v>26339.181640999999</v>
      </c>
      <c r="S55" s="73">
        <v>26242.601562</v>
      </c>
      <c r="T55" s="73">
        <v>26165.998047000001</v>
      </c>
      <c r="U55" s="73">
        <v>26110.052734000001</v>
      </c>
      <c r="V55" s="73">
        <v>26090.511718999998</v>
      </c>
      <c r="W55" s="73">
        <v>26097.435547000001</v>
      </c>
      <c r="X55" s="73">
        <v>26131.923827999999</v>
      </c>
      <c r="Y55" s="73">
        <v>26182.824218999998</v>
      </c>
      <c r="Z55" s="73">
        <v>26254.650390999999</v>
      </c>
      <c r="AA55" s="73">
        <v>26345.568359000001</v>
      </c>
      <c r="AB55" s="73">
        <v>26446.494140999999</v>
      </c>
      <c r="AC55" s="73">
        <v>26566.650390999999</v>
      </c>
      <c r="AD55" s="59">
        <v>-2.294E-3</v>
      </c>
    </row>
    <row r="57" spans="1:30" ht="15" customHeight="1">
      <c r="B57" s="61" t="s">
        <v>414</v>
      </c>
    </row>
    <row r="58" spans="1:30" ht="15" customHeight="1">
      <c r="A58" s="62" t="s">
        <v>631</v>
      </c>
      <c r="B58" s="65" t="s">
        <v>473</v>
      </c>
      <c r="C58" s="67">
        <v>16744.822265999999</v>
      </c>
      <c r="D58" s="67">
        <v>16965.791015999999</v>
      </c>
      <c r="E58" s="67">
        <v>17199.130859000001</v>
      </c>
      <c r="F58" s="67">
        <v>17240.244140999999</v>
      </c>
      <c r="G58" s="67">
        <v>17181.736327999999</v>
      </c>
      <c r="H58" s="67">
        <v>16969.025390999999</v>
      </c>
      <c r="I58" s="67">
        <v>16733.416015999999</v>
      </c>
      <c r="J58" s="67">
        <v>16403.888672000001</v>
      </c>
      <c r="K58" s="67">
        <v>16043.194336</v>
      </c>
      <c r="L58" s="67">
        <v>15677.919921999999</v>
      </c>
      <c r="M58" s="67">
        <v>15298.658203000001</v>
      </c>
      <c r="N58" s="67">
        <v>14900.661133</v>
      </c>
      <c r="O58" s="67">
        <v>14531.577148</v>
      </c>
      <c r="P58" s="67">
        <v>14192.912109000001</v>
      </c>
      <c r="Q58" s="67">
        <v>13883.443359000001</v>
      </c>
      <c r="R58" s="67">
        <v>13606.419921999999</v>
      </c>
      <c r="S58" s="67">
        <v>13370.730469</v>
      </c>
      <c r="T58" s="67">
        <v>13152.551758</v>
      </c>
      <c r="U58" s="67">
        <v>12966.21875</v>
      </c>
      <c r="V58" s="67">
        <v>12804.525390999999</v>
      </c>
      <c r="W58" s="67">
        <v>12657.785156</v>
      </c>
      <c r="X58" s="67">
        <v>12538.350586</v>
      </c>
      <c r="Y58" s="67">
        <v>12432.125977</v>
      </c>
      <c r="Z58" s="67">
        <v>12355.766602</v>
      </c>
      <c r="AA58" s="67">
        <v>12298.573242</v>
      </c>
      <c r="AB58" s="67">
        <v>12248.184569999999</v>
      </c>
      <c r="AC58" s="67">
        <v>12225.543944999999</v>
      </c>
      <c r="AD58" s="63">
        <v>-1.3021E-2</v>
      </c>
    </row>
    <row r="59" spans="1:30" ht="15" customHeight="1">
      <c r="A59" s="62" t="s">
        <v>630</v>
      </c>
      <c r="B59" s="65" t="s">
        <v>474</v>
      </c>
      <c r="C59" s="67">
        <v>30.936121</v>
      </c>
      <c r="D59" s="67">
        <v>48.292865999999997</v>
      </c>
      <c r="E59" s="67">
        <v>66.328117000000006</v>
      </c>
      <c r="F59" s="67">
        <v>69.930794000000006</v>
      </c>
      <c r="G59" s="67">
        <v>33.406708000000002</v>
      </c>
      <c r="H59" s="67">
        <v>46.154567999999998</v>
      </c>
      <c r="I59" s="67">
        <v>41.549694000000002</v>
      </c>
      <c r="J59" s="67">
        <v>46.595001000000003</v>
      </c>
      <c r="K59" s="67">
        <v>62.400143</v>
      </c>
      <c r="L59" s="67">
        <v>76.753944000000004</v>
      </c>
      <c r="M59" s="67">
        <v>99.545952</v>
      </c>
      <c r="N59" s="67">
        <v>124.516533</v>
      </c>
      <c r="O59" s="67">
        <v>142.10510300000001</v>
      </c>
      <c r="P59" s="67">
        <v>158.41310100000001</v>
      </c>
      <c r="Q59" s="67">
        <v>182.665222</v>
      </c>
      <c r="R59" s="67">
        <v>204.47723400000001</v>
      </c>
      <c r="S59" s="67">
        <v>219.071518</v>
      </c>
      <c r="T59" s="67">
        <v>235.808899</v>
      </c>
      <c r="U59" s="67">
        <v>245.45117200000001</v>
      </c>
      <c r="V59" s="67">
        <v>250.87142900000001</v>
      </c>
      <c r="W59" s="67">
        <v>261.31063799999998</v>
      </c>
      <c r="X59" s="67">
        <v>266.41064499999999</v>
      </c>
      <c r="Y59" s="67">
        <v>278.20532200000002</v>
      </c>
      <c r="Z59" s="67">
        <v>281.51800500000002</v>
      </c>
      <c r="AA59" s="67">
        <v>280.93670700000001</v>
      </c>
      <c r="AB59" s="67">
        <v>287.55505399999998</v>
      </c>
      <c r="AC59" s="67">
        <v>280.72622699999999</v>
      </c>
      <c r="AD59" s="63">
        <v>7.2941000000000006E-2</v>
      </c>
    </row>
    <row r="60" spans="1:30" ht="15" customHeight="1">
      <c r="A60" s="62" t="s">
        <v>629</v>
      </c>
      <c r="B60" s="65" t="s">
        <v>475</v>
      </c>
      <c r="C60" s="67">
        <v>6401.5566410000001</v>
      </c>
      <c r="D60" s="67">
        <v>6670.6870120000003</v>
      </c>
      <c r="E60" s="67">
        <v>6754.6767579999996</v>
      </c>
      <c r="F60" s="67">
        <v>6826.2001950000003</v>
      </c>
      <c r="G60" s="67">
        <v>6899.2783200000003</v>
      </c>
      <c r="H60" s="67">
        <v>6984.8579099999997</v>
      </c>
      <c r="I60" s="67">
        <v>6989.4331050000001</v>
      </c>
      <c r="J60" s="67">
        <v>7028.5512699999999</v>
      </c>
      <c r="K60" s="67">
        <v>7065.9458009999998</v>
      </c>
      <c r="L60" s="67">
        <v>7139.0473629999997</v>
      </c>
      <c r="M60" s="67">
        <v>7200.6987300000001</v>
      </c>
      <c r="N60" s="67">
        <v>7264.7402339999999</v>
      </c>
      <c r="O60" s="67">
        <v>7311.6958009999998</v>
      </c>
      <c r="P60" s="67">
        <v>7349.7192379999997</v>
      </c>
      <c r="Q60" s="67">
        <v>7377.876953</v>
      </c>
      <c r="R60" s="67">
        <v>7421.2944340000004</v>
      </c>
      <c r="S60" s="67">
        <v>7470.076172</v>
      </c>
      <c r="T60" s="67">
        <v>7520.6616210000002</v>
      </c>
      <c r="U60" s="67">
        <v>7567.21875</v>
      </c>
      <c r="V60" s="67">
        <v>7625.2446289999998</v>
      </c>
      <c r="W60" s="67">
        <v>7683.5014650000003</v>
      </c>
      <c r="X60" s="67">
        <v>7736.7807620000003</v>
      </c>
      <c r="Y60" s="67">
        <v>7784.6323240000002</v>
      </c>
      <c r="Z60" s="67">
        <v>7835.3999020000001</v>
      </c>
      <c r="AA60" s="67">
        <v>7884.2294920000004</v>
      </c>
      <c r="AB60" s="67">
        <v>7922.5986329999996</v>
      </c>
      <c r="AC60" s="67">
        <v>7965.9477539999998</v>
      </c>
      <c r="AD60" s="63">
        <v>7.123E-3</v>
      </c>
    </row>
    <row r="61" spans="1:30" ht="15" customHeight="1">
      <c r="A61" s="62" t="s">
        <v>628</v>
      </c>
      <c r="B61" s="65" t="s">
        <v>476</v>
      </c>
      <c r="C61" s="67">
        <v>2824.2529300000001</v>
      </c>
      <c r="D61" s="67">
        <v>2843.0766600000002</v>
      </c>
      <c r="E61" s="67">
        <v>2888.992432</v>
      </c>
      <c r="F61" s="67">
        <v>2920.0866700000001</v>
      </c>
      <c r="G61" s="67">
        <v>2947.2629390000002</v>
      </c>
      <c r="H61" s="67">
        <v>2972.2026369999999</v>
      </c>
      <c r="I61" s="67">
        <v>2995.2741700000001</v>
      </c>
      <c r="J61" s="67">
        <v>3019.4245609999998</v>
      </c>
      <c r="K61" s="67">
        <v>3046.5952149999998</v>
      </c>
      <c r="L61" s="67">
        <v>3077.2529300000001</v>
      </c>
      <c r="M61" s="67">
        <v>3109.985596</v>
      </c>
      <c r="N61" s="67">
        <v>3144.7719729999999</v>
      </c>
      <c r="O61" s="67">
        <v>3182.8461910000001</v>
      </c>
      <c r="P61" s="67">
        <v>3224.1027829999998</v>
      </c>
      <c r="Q61" s="67">
        <v>3261.8747560000002</v>
      </c>
      <c r="R61" s="67">
        <v>3295.375732</v>
      </c>
      <c r="S61" s="67">
        <v>3326.658203</v>
      </c>
      <c r="T61" s="67">
        <v>3356.265625</v>
      </c>
      <c r="U61" s="67">
        <v>3385.2841800000001</v>
      </c>
      <c r="V61" s="67">
        <v>3412.1567380000001</v>
      </c>
      <c r="W61" s="67">
        <v>3439.0437010000001</v>
      </c>
      <c r="X61" s="67">
        <v>3465.8000489999999</v>
      </c>
      <c r="Y61" s="67">
        <v>3490.9914549999999</v>
      </c>
      <c r="Z61" s="67">
        <v>3513.876953</v>
      </c>
      <c r="AA61" s="67">
        <v>3535.3796390000002</v>
      </c>
      <c r="AB61" s="67">
        <v>3555.2121579999998</v>
      </c>
      <c r="AC61" s="67">
        <v>3573.9436040000001</v>
      </c>
      <c r="AD61" s="63">
        <v>9.1929999999999998E-3</v>
      </c>
    </row>
    <row r="62" spans="1:30" ht="15" customHeight="1">
      <c r="A62" s="62" t="s">
        <v>627</v>
      </c>
      <c r="B62" s="65" t="s">
        <v>471</v>
      </c>
      <c r="C62" s="67">
        <v>448.38751200000002</v>
      </c>
      <c r="D62" s="67">
        <v>454.94528200000002</v>
      </c>
      <c r="E62" s="67">
        <v>382.51336700000002</v>
      </c>
      <c r="F62" s="67">
        <v>357.99975599999999</v>
      </c>
      <c r="G62" s="67">
        <v>361.32107500000001</v>
      </c>
      <c r="H62" s="67">
        <v>364.78628500000002</v>
      </c>
      <c r="I62" s="67">
        <v>377.52285799999999</v>
      </c>
      <c r="J62" s="67">
        <v>380.25122099999999</v>
      </c>
      <c r="K62" s="67">
        <v>382.85833700000001</v>
      </c>
      <c r="L62" s="67">
        <v>391.38122600000003</v>
      </c>
      <c r="M62" s="67">
        <v>400.42953499999999</v>
      </c>
      <c r="N62" s="67">
        <v>406.15725700000002</v>
      </c>
      <c r="O62" s="67">
        <v>407.79727200000002</v>
      </c>
      <c r="P62" s="67">
        <v>410.37441999999999</v>
      </c>
      <c r="Q62" s="67">
        <v>413.377319</v>
      </c>
      <c r="R62" s="67">
        <v>416.81668100000002</v>
      </c>
      <c r="S62" s="67">
        <v>422.15319799999997</v>
      </c>
      <c r="T62" s="67">
        <v>428.37338299999999</v>
      </c>
      <c r="U62" s="67">
        <v>434.05911300000002</v>
      </c>
      <c r="V62" s="67">
        <v>438.636841</v>
      </c>
      <c r="W62" s="67">
        <v>443.08941700000003</v>
      </c>
      <c r="X62" s="67">
        <v>448.309662</v>
      </c>
      <c r="Y62" s="67">
        <v>451.47412100000003</v>
      </c>
      <c r="Z62" s="67">
        <v>454.07251000000002</v>
      </c>
      <c r="AA62" s="67">
        <v>454.84079000000003</v>
      </c>
      <c r="AB62" s="67">
        <v>458.211456</v>
      </c>
      <c r="AC62" s="67">
        <v>461.22979700000002</v>
      </c>
      <c r="AD62" s="63">
        <v>5.4900000000000001E-4</v>
      </c>
    </row>
    <row r="63" spans="1:30" ht="15" customHeight="1">
      <c r="A63" s="62" t="s">
        <v>626</v>
      </c>
      <c r="B63" s="65" t="s">
        <v>477</v>
      </c>
      <c r="C63" s="67">
        <v>22.647708999999999</v>
      </c>
      <c r="D63" s="67">
        <v>22.597695999999999</v>
      </c>
      <c r="E63" s="67">
        <v>22.556318000000001</v>
      </c>
      <c r="F63" s="67">
        <v>22.522082999999999</v>
      </c>
      <c r="G63" s="67">
        <v>22.493756999999999</v>
      </c>
      <c r="H63" s="67">
        <v>22.470321999999999</v>
      </c>
      <c r="I63" s="67">
        <v>22.450932000000002</v>
      </c>
      <c r="J63" s="67">
        <v>22.434888999999998</v>
      </c>
      <c r="K63" s="67">
        <v>22.421616</v>
      </c>
      <c r="L63" s="67">
        <v>22.410633000000001</v>
      </c>
      <c r="M63" s="67">
        <v>22.401546</v>
      </c>
      <c r="N63" s="67">
        <v>22.394030000000001</v>
      </c>
      <c r="O63" s="67">
        <v>22.387810000000002</v>
      </c>
      <c r="P63" s="67">
        <v>22.382663999999998</v>
      </c>
      <c r="Q63" s="67">
        <v>22.378405000000001</v>
      </c>
      <c r="R63" s="67">
        <v>22.374881999999999</v>
      </c>
      <c r="S63" s="67">
        <v>22.371967000000001</v>
      </c>
      <c r="T63" s="67">
        <v>22.369555999999999</v>
      </c>
      <c r="U63" s="67">
        <v>22.367560999999998</v>
      </c>
      <c r="V63" s="67">
        <v>22.36591</v>
      </c>
      <c r="W63" s="67">
        <v>22.364543999999999</v>
      </c>
      <c r="X63" s="67">
        <v>22.363415</v>
      </c>
      <c r="Y63" s="67">
        <v>22.362477999999999</v>
      </c>
      <c r="Z63" s="67">
        <v>22.361706000000002</v>
      </c>
      <c r="AA63" s="67">
        <v>22.361065</v>
      </c>
      <c r="AB63" s="67">
        <v>22.360537000000001</v>
      </c>
      <c r="AC63" s="67">
        <v>22.360098000000001</v>
      </c>
      <c r="AD63" s="63">
        <v>-4.2299999999999998E-4</v>
      </c>
    </row>
    <row r="64" spans="1:30" ht="15" customHeight="1">
      <c r="A64" s="62" t="s">
        <v>625</v>
      </c>
      <c r="B64" s="65" t="s">
        <v>353</v>
      </c>
      <c r="C64" s="67">
        <v>8.8468250000000008</v>
      </c>
      <c r="D64" s="67">
        <v>9.3351749999999996</v>
      </c>
      <c r="E64" s="67">
        <v>9.3725670000000001</v>
      </c>
      <c r="F64" s="67">
        <v>10.048966999999999</v>
      </c>
      <c r="G64" s="67">
        <v>10.538316</v>
      </c>
      <c r="H64" s="67">
        <v>10.809340000000001</v>
      </c>
      <c r="I64" s="67">
        <v>10.701734999999999</v>
      </c>
      <c r="J64" s="67">
        <v>10.421738</v>
      </c>
      <c r="K64" s="67">
        <v>10.041601999999999</v>
      </c>
      <c r="L64" s="67">
        <v>9.9059740000000005</v>
      </c>
      <c r="M64" s="67">
        <v>9.7969410000000003</v>
      </c>
      <c r="N64" s="67">
        <v>9.7611480000000004</v>
      </c>
      <c r="O64" s="67">
        <v>9.8981840000000005</v>
      </c>
      <c r="P64" s="67">
        <v>10.109503999999999</v>
      </c>
      <c r="Q64" s="67">
        <v>10.410285</v>
      </c>
      <c r="R64" s="67">
        <v>10.789095</v>
      </c>
      <c r="S64" s="67">
        <v>11.227781999999999</v>
      </c>
      <c r="T64" s="67">
        <v>11.760732000000001</v>
      </c>
      <c r="U64" s="67">
        <v>12.374339000000001</v>
      </c>
      <c r="V64" s="67">
        <v>13.062340000000001</v>
      </c>
      <c r="W64" s="67">
        <v>13.896288999999999</v>
      </c>
      <c r="X64" s="67">
        <v>14.73615</v>
      </c>
      <c r="Y64" s="67">
        <v>15.822884</v>
      </c>
      <c r="Z64" s="67">
        <v>16.943863</v>
      </c>
      <c r="AA64" s="67">
        <v>18.254899999999999</v>
      </c>
      <c r="AB64" s="67">
        <v>19.631682999999999</v>
      </c>
      <c r="AC64" s="67">
        <v>21.164601999999999</v>
      </c>
      <c r="AD64" s="63">
        <v>3.3283E-2</v>
      </c>
    </row>
    <row r="65" spans="1:30" ht="15" customHeight="1">
      <c r="A65" s="62" t="s">
        <v>624</v>
      </c>
      <c r="B65" s="65" t="s">
        <v>467</v>
      </c>
      <c r="C65" s="67">
        <v>132.00237999999999</v>
      </c>
      <c r="D65" s="67">
        <v>133.882599</v>
      </c>
      <c r="E65" s="67">
        <v>135.523315</v>
      </c>
      <c r="F65" s="67">
        <v>136.933426</v>
      </c>
      <c r="G65" s="67">
        <v>137.69575499999999</v>
      </c>
      <c r="H65" s="67">
        <v>138.005844</v>
      </c>
      <c r="I65" s="67">
        <v>137.64695699999999</v>
      </c>
      <c r="J65" s="67">
        <v>137.124786</v>
      </c>
      <c r="K65" s="67">
        <v>136.60163900000001</v>
      </c>
      <c r="L65" s="67">
        <v>136.49385100000001</v>
      </c>
      <c r="M65" s="67">
        <v>136.52233899999999</v>
      </c>
      <c r="N65" s="67">
        <v>136.721069</v>
      </c>
      <c r="O65" s="67">
        <v>136.871613</v>
      </c>
      <c r="P65" s="67">
        <v>137.099976</v>
      </c>
      <c r="Q65" s="67">
        <v>137.32673600000001</v>
      </c>
      <c r="R65" s="67">
        <v>137.51623499999999</v>
      </c>
      <c r="S65" s="67">
        <v>137.664185</v>
      </c>
      <c r="T65" s="67">
        <v>137.78192100000001</v>
      </c>
      <c r="U65" s="67">
        <v>137.90907300000001</v>
      </c>
      <c r="V65" s="67">
        <v>138.02117899999999</v>
      </c>
      <c r="W65" s="67">
        <v>138.21099899999999</v>
      </c>
      <c r="X65" s="67">
        <v>138.44519</v>
      </c>
      <c r="Y65" s="67">
        <v>138.71929900000001</v>
      </c>
      <c r="Z65" s="67">
        <v>138.963776</v>
      </c>
      <c r="AA65" s="67">
        <v>139.30450400000001</v>
      </c>
      <c r="AB65" s="67">
        <v>139.59818999999999</v>
      </c>
      <c r="AC65" s="67">
        <v>139.92749000000001</v>
      </c>
      <c r="AD65" s="63">
        <v>1.768E-3</v>
      </c>
    </row>
    <row r="66" spans="1:30" ht="15" customHeight="1">
      <c r="A66" s="62" t="s">
        <v>623</v>
      </c>
      <c r="B66" s="65" t="s">
        <v>478</v>
      </c>
      <c r="C66" s="67">
        <v>26613.453125</v>
      </c>
      <c r="D66" s="67">
        <v>27148.609375</v>
      </c>
      <c r="E66" s="67">
        <v>27459.095702999999</v>
      </c>
      <c r="F66" s="67">
        <v>27583.966797000001</v>
      </c>
      <c r="G66" s="67">
        <v>27593.734375</v>
      </c>
      <c r="H66" s="67">
        <v>27508.3125</v>
      </c>
      <c r="I66" s="67">
        <v>27307.994140999999</v>
      </c>
      <c r="J66" s="67">
        <v>27048.693359000001</v>
      </c>
      <c r="K66" s="67">
        <v>26770.058593999998</v>
      </c>
      <c r="L66" s="67">
        <v>26531.164062</v>
      </c>
      <c r="M66" s="67">
        <v>26278.041015999999</v>
      </c>
      <c r="N66" s="67">
        <v>26009.724609000001</v>
      </c>
      <c r="O66" s="67">
        <v>25745.179688</v>
      </c>
      <c r="P66" s="67">
        <v>25505.115234000001</v>
      </c>
      <c r="Q66" s="67">
        <v>25289.353515999999</v>
      </c>
      <c r="R66" s="67">
        <v>25115.0625</v>
      </c>
      <c r="S66" s="67">
        <v>24979.953125</v>
      </c>
      <c r="T66" s="67">
        <v>24865.570312</v>
      </c>
      <c r="U66" s="67">
        <v>24770.882812</v>
      </c>
      <c r="V66" s="67">
        <v>24704.882812</v>
      </c>
      <c r="W66" s="67">
        <v>24659.203125</v>
      </c>
      <c r="X66" s="67">
        <v>24631.197265999999</v>
      </c>
      <c r="Y66" s="67">
        <v>24614.333984000001</v>
      </c>
      <c r="Z66" s="67">
        <v>24618.900390999999</v>
      </c>
      <c r="AA66" s="67">
        <v>24633.880859000001</v>
      </c>
      <c r="AB66" s="67">
        <v>24653.351562</v>
      </c>
      <c r="AC66" s="67">
        <v>24690.84375</v>
      </c>
      <c r="AD66" s="63">
        <v>-3.7889999999999998E-3</v>
      </c>
    </row>
    <row r="67" spans="1:30" ht="15" customHeight="1">
      <c r="A67" s="62" t="s">
        <v>622</v>
      </c>
      <c r="B67" s="65" t="s">
        <v>479</v>
      </c>
      <c r="C67" s="67">
        <v>0</v>
      </c>
      <c r="D67" s="67">
        <v>0</v>
      </c>
      <c r="E67" s="67">
        <v>0</v>
      </c>
      <c r="F67" s="67">
        <v>0</v>
      </c>
      <c r="G67" s="67">
        <v>0</v>
      </c>
      <c r="H67" s="67">
        <v>0</v>
      </c>
      <c r="I67" s="67">
        <v>0</v>
      </c>
      <c r="J67" s="67">
        <v>0</v>
      </c>
      <c r="K67" s="67">
        <v>0</v>
      </c>
      <c r="L67" s="67">
        <v>0</v>
      </c>
      <c r="M67" s="67">
        <v>0</v>
      </c>
      <c r="N67" s="67">
        <v>0</v>
      </c>
      <c r="O67" s="67">
        <v>0</v>
      </c>
      <c r="P67" s="67">
        <v>0</v>
      </c>
      <c r="Q67" s="67">
        <v>0</v>
      </c>
      <c r="R67" s="67">
        <v>0</v>
      </c>
      <c r="S67" s="67">
        <v>0</v>
      </c>
      <c r="T67" s="67">
        <v>0</v>
      </c>
      <c r="U67" s="67">
        <v>0</v>
      </c>
      <c r="V67" s="67">
        <v>0</v>
      </c>
      <c r="W67" s="67">
        <v>0</v>
      </c>
      <c r="X67" s="67">
        <v>0</v>
      </c>
      <c r="Y67" s="67">
        <v>0</v>
      </c>
      <c r="Z67" s="67">
        <v>0</v>
      </c>
      <c r="AA67" s="67">
        <v>0</v>
      </c>
      <c r="AB67" s="67">
        <v>0</v>
      </c>
      <c r="AC67" s="67">
        <v>0</v>
      </c>
      <c r="AD67" s="63" t="s">
        <v>128</v>
      </c>
    </row>
    <row r="68" spans="1:30" ht="15" customHeight="1">
      <c r="A68" s="62" t="s">
        <v>621</v>
      </c>
      <c r="B68" s="65" t="s">
        <v>480</v>
      </c>
      <c r="C68" s="67">
        <v>26.252178000000001</v>
      </c>
      <c r="D68" s="67">
        <v>30.273623000000001</v>
      </c>
      <c r="E68" s="67">
        <v>33.37603</v>
      </c>
      <c r="F68" s="67">
        <v>36.415894000000002</v>
      </c>
      <c r="G68" s="67">
        <v>38.724335000000004</v>
      </c>
      <c r="H68" s="67">
        <v>41.868628999999999</v>
      </c>
      <c r="I68" s="67">
        <v>45.870959999999997</v>
      </c>
      <c r="J68" s="67">
        <v>51.044857</v>
      </c>
      <c r="K68" s="67">
        <v>57.240344999999998</v>
      </c>
      <c r="L68" s="67">
        <v>63.862389</v>
      </c>
      <c r="M68" s="67">
        <v>71.008728000000005</v>
      </c>
      <c r="N68" s="67">
        <v>78.428780000000003</v>
      </c>
      <c r="O68" s="67">
        <v>85.292632999999995</v>
      </c>
      <c r="P68" s="67">
        <v>91.852126999999996</v>
      </c>
      <c r="Q68" s="67">
        <v>98.125350999999995</v>
      </c>
      <c r="R68" s="67">
        <v>104.358597</v>
      </c>
      <c r="S68" s="67">
        <v>110.359283</v>
      </c>
      <c r="T68" s="67">
        <v>116.090317</v>
      </c>
      <c r="U68" s="67">
        <v>121.50644699999999</v>
      </c>
      <c r="V68" s="67">
        <v>126.646263</v>
      </c>
      <c r="W68" s="67">
        <v>131.48324600000001</v>
      </c>
      <c r="X68" s="67">
        <v>135.937714</v>
      </c>
      <c r="Y68" s="67">
        <v>140.10244800000001</v>
      </c>
      <c r="Z68" s="67">
        <v>143.986313</v>
      </c>
      <c r="AA68" s="67">
        <v>147.49691799999999</v>
      </c>
      <c r="AB68" s="67">
        <v>150.76606799999999</v>
      </c>
      <c r="AC68" s="67">
        <v>153.85334800000001</v>
      </c>
      <c r="AD68" s="63">
        <v>6.719E-2</v>
      </c>
    </row>
    <row r="69" spans="1:30" ht="15" customHeight="1">
      <c r="A69" s="62" t="s">
        <v>620</v>
      </c>
      <c r="B69" s="65" t="s">
        <v>481</v>
      </c>
      <c r="C69" s="67">
        <v>59.397305000000003</v>
      </c>
      <c r="D69" s="67">
        <v>65.584998999999996</v>
      </c>
      <c r="E69" s="67">
        <v>68.446715999999995</v>
      </c>
      <c r="F69" s="67">
        <v>72.005409</v>
      </c>
      <c r="G69" s="67">
        <v>75.336945</v>
      </c>
      <c r="H69" s="67">
        <v>78.517539999999997</v>
      </c>
      <c r="I69" s="67">
        <v>83.706901999999999</v>
      </c>
      <c r="J69" s="67">
        <v>86.043152000000006</v>
      </c>
      <c r="K69" s="67">
        <v>88.772666999999998</v>
      </c>
      <c r="L69" s="67">
        <v>92.438736000000006</v>
      </c>
      <c r="M69" s="67">
        <v>96.640349999999998</v>
      </c>
      <c r="N69" s="67">
        <v>102.916611</v>
      </c>
      <c r="O69" s="67">
        <v>111.30291699999999</v>
      </c>
      <c r="P69" s="67">
        <v>121.67646000000001</v>
      </c>
      <c r="Q69" s="67">
        <v>134.895691</v>
      </c>
      <c r="R69" s="67">
        <v>151.026489</v>
      </c>
      <c r="S69" s="67">
        <v>168.31385800000001</v>
      </c>
      <c r="T69" s="67">
        <v>188.31693999999999</v>
      </c>
      <c r="U69" s="67">
        <v>210.55931100000001</v>
      </c>
      <c r="V69" s="67">
        <v>238.547729</v>
      </c>
      <c r="W69" s="67">
        <v>270.45446800000002</v>
      </c>
      <c r="X69" s="67">
        <v>312.58041400000002</v>
      </c>
      <c r="Y69" s="67">
        <v>358.42318699999998</v>
      </c>
      <c r="Z69" s="67">
        <v>410.498535</v>
      </c>
      <c r="AA69" s="67">
        <v>467.62020899999999</v>
      </c>
      <c r="AB69" s="67">
        <v>528.31097399999999</v>
      </c>
      <c r="AC69" s="67">
        <v>590.92156999999997</v>
      </c>
      <c r="AD69" s="63">
        <v>9.1914999999999997E-2</v>
      </c>
    </row>
    <row r="70" spans="1:30" ht="15" customHeight="1">
      <c r="A70" s="62" t="s">
        <v>619</v>
      </c>
      <c r="B70" s="65" t="s">
        <v>482</v>
      </c>
      <c r="C70" s="67">
        <v>4.3340000000000002E-3</v>
      </c>
      <c r="D70" s="67">
        <v>0.35535499999999998</v>
      </c>
      <c r="E70" s="67">
        <v>0.78110100000000005</v>
      </c>
      <c r="F70" s="67">
        <v>1.2439880000000001</v>
      </c>
      <c r="G70" s="67">
        <v>2.0587719999999998</v>
      </c>
      <c r="H70" s="67">
        <v>3.9144139999999998</v>
      </c>
      <c r="I70" s="67">
        <v>6.763884</v>
      </c>
      <c r="J70" s="67">
        <v>10.360817000000001</v>
      </c>
      <c r="K70" s="67">
        <v>14.299545999999999</v>
      </c>
      <c r="L70" s="67">
        <v>18.535081999999999</v>
      </c>
      <c r="M70" s="67">
        <v>22.903867999999999</v>
      </c>
      <c r="N70" s="67">
        <v>27.330379000000001</v>
      </c>
      <c r="O70" s="67">
        <v>31.041191000000001</v>
      </c>
      <c r="P70" s="67">
        <v>34.276637999999998</v>
      </c>
      <c r="Q70" s="67">
        <v>37.196716000000002</v>
      </c>
      <c r="R70" s="67">
        <v>40.140586999999996</v>
      </c>
      <c r="S70" s="67">
        <v>42.962100999999997</v>
      </c>
      <c r="T70" s="67">
        <v>45.639946000000002</v>
      </c>
      <c r="U70" s="67">
        <v>48.081127000000002</v>
      </c>
      <c r="V70" s="67">
        <v>50.374161000000001</v>
      </c>
      <c r="W70" s="67">
        <v>52.492820999999999</v>
      </c>
      <c r="X70" s="67">
        <v>54.420631</v>
      </c>
      <c r="Y70" s="67">
        <v>56.166763000000003</v>
      </c>
      <c r="Z70" s="67">
        <v>57.760525000000001</v>
      </c>
      <c r="AA70" s="67">
        <v>59.182465000000001</v>
      </c>
      <c r="AB70" s="67">
        <v>60.493899999999996</v>
      </c>
      <c r="AC70" s="67">
        <v>61.749718000000001</v>
      </c>
      <c r="AD70" s="63">
        <v>0.229133</v>
      </c>
    </row>
    <row r="71" spans="1:30" ht="15" customHeight="1">
      <c r="A71" s="62" t="s">
        <v>618</v>
      </c>
      <c r="B71" s="65" t="s">
        <v>412</v>
      </c>
      <c r="C71" s="67">
        <v>865.18072500000005</v>
      </c>
      <c r="D71" s="67">
        <v>891.51519800000005</v>
      </c>
      <c r="E71" s="67">
        <v>904.92004399999996</v>
      </c>
      <c r="F71" s="67">
        <v>914.38445999999999</v>
      </c>
      <c r="G71" s="67">
        <v>869.58514400000001</v>
      </c>
      <c r="H71" s="67">
        <v>826.86523399999999</v>
      </c>
      <c r="I71" s="67">
        <v>833.78912400000002</v>
      </c>
      <c r="J71" s="67">
        <v>836.04870600000004</v>
      </c>
      <c r="K71" s="67">
        <v>848.36120600000004</v>
      </c>
      <c r="L71" s="67">
        <v>867.41803000000004</v>
      </c>
      <c r="M71" s="67">
        <v>881.70281999999997</v>
      </c>
      <c r="N71" s="67">
        <v>890.49902299999997</v>
      </c>
      <c r="O71" s="67">
        <v>895.92675799999995</v>
      </c>
      <c r="P71" s="67">
        <v>907.06921399999999</v>
      </c>
      <c r="Q71" s="67">
        <v>915.03228799999999</v>
      </c>
      <c r="R71" s="67">
        <v>928.53063999999995</v>
      </c>
      <c r="S71" s="67">
        <v>940.95318599999996</v>
      </c>
      <c r="T71" s="67">
        <v>950.31213400000001</v>
      </c>
      <c r="U71" s="67">
        <v>958.95507799999996</v>
      </c>
      <c r="V71" s="67">
        <v>969.98644999999999</v>
      </c>
      <c r="W71" s="67">
        <v>983.72845500000005</v>
      </c>
      <c r="X71" s="67">
        <v>997.70752000000005</v>
      </c>
      <c r="Y71" s="67">
        <v>1013.716675</v>
      </c>
      <c r="Z71" s="67">
        <v>1023.424133</v>
      </c>
      <c r="AA71" s="67">
        <v>1037.301514</v>
      </c>
      <c r="AB71" s="67">
        <v>1053.485962</v>
      </c>
      <c r="AC71" s="67">
        <v>1069.1917719999999</v>
      </c>
      <c r="AD71" s="63">
        <v>7.2960000000000004E-3</v>
      </c>
    </row>
    <row r="73" spans="1:30" ht="15" customHeight="1">
      <c r="A73" s="62" t="s">
        <v>617</v>
      </c>
      <c r="B73" s="61" t="s">
        <v>415</v>
      </c>
      <c r="C73" s="73">
        <v>27564.287109000001</v>
      </c>
      <c r="D73" s="73">
        <v>28136.339843999998</v>
      </c>
      <c r="E73" s="73">
        <v>28466.621093999998</v>
      </c>
      <c r="F73" s="73">
        <v>28608.017577999999</v>
      </c>
      <c r="G73" s="73">
        <v>28579.441406000002</v>
      </c>
      <c r="H73" s="73">
        <v>28459.478515999999</v>
      </c>
      <c r="I73" s="73">
        <v>28278.125</v>
      </c>
      <c r="J73" s="73">
        <v>28032.191406000002</v>
      </c>
      <c r="K73" s="73">
        <v>27778.732422000001</v>
      </c>
      <c r="L73" s="73">
        <v>27573.419922000001</v>
      </c>
      <c r="M73" s="73">
        <v>27350.296875</v>
      </c>
      <c r="N73" s="73">
        <v>27108.898438</v>
      </c>
      <c r="O73" s="73">
        <v>26868.742188</v>
      </c>
      <c r="P73" s="73">
        <v>26659.988281000002</v>
      </c>
      <c r="Q73" s="73">
        <v>26474.605468999998</v>
      </c>
      <c r="R73" s="73">
        <v>26339.121093999998</v>
      </c>
      <c r="S73" s="73">
        <v>26242.542968999998</v>
      </c>
      <c r="T73" s="73">
        <v>26165.929688</v>
      </c>
      <c r="U73" s="73">
        <v>26109.984375</v>
      </c>
      <c r="V73" s="73">
        <v>26090.4375</v>
      </c>
      <c r="W73" s="73">
        <v>26097.361327999999</v>
      </c>
      <c r="X73" s="73">
        <v>26131.841797000001</v>
      </c>
      <c r="Y73" s="73">
        <v>26182.742188</v>
      </c>
      <c r="Z73" s="73">
        <v>26254.568359000001</v>
      </c>
      <c r="AA73" s="73">
        <v>26345.480468999998</v>
      </c>
      <c r="AB73" s="73">
        <v>26446.408202999999</v>
      </c>
      <c r="AC73" s="73">
        <v>26566.560547000001</v>
      </c>
      <c r="AD73" s="59">
        <v>-2.294E-3</v>
      </c>
    </row>
    <row r="74" spans="1:30" ht="15" customHeight="1" thickBot="1"/>
    <row r="75" spans="1:30" ht="15" customHeight="1">
      <c r="B75" s="104" t="s">
        <v>416</v>
      </c>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row>
    <row r="76" spans="1:30" ht="15" customHeight="1">
      <c r="B76" s="58" t="s">
        <v>417</v>
      </c>
    </row>
    <row r="77" spans="1:30" ht="15" customHeight="1">
      <c r="B77" s="58" t="s">
        <v>418</v>
      </c>
    </row>
    <row r="78" spans="1:30" ht="15" customHeight="1">
      <c r="B78" s="58" t="s">
        <v>419</v>
      </c>
    </row>
    <row r="79" spans="1:30" ht="15" customHeight="1">
      <c r="B79" s="58" t="s">
        <v>420</v>
      </c>
    </row>
    <row r="80" spans="1:30" ht="15" customHeight="1">
      <c r="B80" s="58" t="s">
        <v>421</v>
      </c>
    </row>
    <row r="81" spans="2:2" ht="15" customHeight="1">
      <c r="B81" s="58" t="s">
        <v>422</v>
      </c>
    </row>
    <row r="82" spans="2:2" ht="15" customHeight="1">
      <c r="B82" s="58" t="s">
        <v>61</v>
      </c>
    </row>
    <row r="83" spans="2:2" ht="15" customHeight="1">
      <c r="B83" s="58" t="s">
        <v>423</v>
      </c>
    </row>
    <row r="84" spans="2:2" ht="15" customHeight="1">
      <c r="B84" s="58" t="s">
        <v>616</v>
      </c>
    </row>
    <row r="85" spans="2:2" ht="15" customHeight="1">
      <c r="B85" s="58" t="s">
        <v>615</v>
      </c>
    </row>
    <row r="86" spans="2:2" ht="15" customHeight="1">
      <c r="B86" s="58" t="s">
        <v>614</v>
      </c>
    </row>
    <row r="87" spans="2:2" ht="15" customHeight="1">
      <c r="B87" s="58" t="s">
        <v>613</v>
      </c>
    </row>
    <row r="88" spans="2:2" ht="15" customHeight="1">
      <c r="B88" s="58" t="s">
        <v>612</v>
      </c>
    </row>
    <row r="89" spans="2:2" ht="15" customHeight="1">
      <c r="B89" s="58" t="s">
        <v>611</v>
      </c>
    </row>
  </sheetData>
  <mergeCells count="1">
    <mergeCell ref="B75:AD75"/>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style="57" hidden="1" customWidth="1"/>
    <col min="2" max="2" width="45.7109375" style="57" customWidth="1"/>
    <col min="3" max="16384" width="9.140625" style="57"/>
  </cols>
  <sheetData>
    <row r="1" spans="1:30" ht="15" customHeight="1" thickBot="1">
      <c r="B1" s="70" t="s">
        <v>610</v>
      </c>
      <c r="C1" s="68">
        <v>2014</v>
      </c>
      <c r="D1" s="68">
        <v>2015</v>
      </c>
      <c r="E1" s="68">
        <v>2016</v>
      </c>
      <c r="F1" s="68">
        <v>2017</v>
      </c>
      <c r="G1" s="68">
        <v>2018</v>
      </c>
      <c r="H1" s="68">
        <v>2019</v>
      </c>
      <c r="I1" s="68">
        <v>2020</v>
      </c>
      <c r="J1" s="68">
        <v>2021</v>
      </c>
      <c r="K1" s="68">
        <v>2022</v>
      </c>
      <c r="L1" s="68">
        <v>2023</v>
      </c>
      <c r="M1" s="68">
        <v>2024</v>
      </c>
      <c r="N1" s="68">
        <v>2025</v>
      </c>
      <c r="O1" s="68">
        <v>2026</v>
      </c>
      <c r="P1" s="68">
        <v>2027</v>
      </c>
      <c r="Q1" s="68">
        <v>2028</v>
      </c>
      <c r="R1" s="68">
        <v>2029</v>
      </c>
      <c r="S1" s="68">
        <v>2030</v>
      </c>
      <c r="T1" s="68">
        <v>2031</v>
      </c>
      <c r="U1" s="68">
        <v>2032</v>
      </c>
      <c r="V1" s="68">
        <v>2033</v>
      </c>
      <c r="W1" s="68">
        <v>2034</v>
      </c>
      <c r="X1" s="68">
        <v>2035</v>
      </c>
      <c r="Y1" s="68">
        <v>2036</v>
      </c>
      <c r="Z1" s="68">
        <v>2037</v>
      </c>
      <c r="AA1" s="68">
        <v>2038</v>
      </c>
      <c r="AB1" s="68">
        <v>2039</v>
      </c>
      <c r="AC1" s="68">
        <v>2040</v>
      </c>
    </row>
    <row r="2" spans="1:30" ht="15" customHeight="1" thickTop="1"/>
    <row r="3" spans="1:30" ht="15" customHeight="1">
      <c r="C3" s="72" t="s">
        <v>609</v>
      </c>
      <c r="D3" s="72" t="s">
        <v>608</v>
      </c>
      <c r="E3" s="72"/>
      <c r="F3" s="72"/>
      <c r="G3" s="72"/>
    </row>
    <row r="4" spans="1:30" ht="15" customHeight="1">
      <c r="C4" s="72" t="s">
        <v>607</v>
      </c>
      <c r="D4" s="72" t="s">
        <v>606</v>
      </c>
      <c r="E4" s="72"/>
      <c r="F4" s="72"/>
      <c r="G4" s="72" t="s">
        <v>605</v>
      </c>
    </row>
    <row r="5" spans="1:30" ht="15" customHeight="1">
      <c r="C5" s="72" t="s">
        <v>604</v>
      </c>
      <c r="D5" s="72" t="s">
        <v>603</v>
      </c>
      <c r="E5" s="72"/>
      <c r="F5" s="72"/>
      <c r="G5" s="72"/>
    </row>
    <row r="6" spans="1:30" ht="15" customHeight="1">
      <c r="C6" s="72" t="s">
        <v>602</v>
      </c>
      <c r="D6" s="72"/>
      <c r="E6" s="72" t="s">
        <v>601</v>
      </c>
      <c r="F6" s="72"/>
      <c r="G6" s="72"/>
    </row>
    <row r="10" spans="1:30" ht="15" customHeight="1">
      <c r="A10" s="62" t="s">
        <v>728</v>
      </c>
      <c r="B10" s="71" t="s">
        <v>483</v>
      </c>
    </row>
    <row r="11" spans="1:30" ht="15" customHeight="1">
      <c r="B11" s="70" t="s">
        <v>286</v>
      </c>
    </row>
    <row r="12" spans="1:30" ht="15" customHeight="1">
      <c r="B12" s="75" t="s">
        <v>287</v>
      </c>
      <c r="C12" s="69" t="s">
        <v>4</v>
      </c>
      <c r="D12" s="69" t="s">
        <v>4</v>
      </c>
      <c r="E12" s="69" t="s">
        <v>4</v>
      </c>
      <c r="F12" s="69" t="s">
        <v>4</v>
      </c>
      <c r="G12" s="69" t="s">
        <v>4</v>
      </c>
      <c r="H12" s="69" t="s">
        <v>4</v>
      </c>
      <c r="I12" s="69" t="s">
        <v>4</v>
      </c>
      <c r="J12" s="69" t="s">
        <v>4</v>
      </c>
      <c r="K12" s="69" t="s">
        <v>4</v>
      </c>
      <c r="L12" s="69" t="s">
        <v>4</v>
      </c>
      <c r="M12" s="69" t="s">
        <v>4</v>
      </c>
      <c r="N12" s="69" t="s">
        <v>4</v>
      </c>
      <c r="O12" s="69" t="s">
        <v>4</v>
      </c>
      <c r="P12" s="69" t="s">
        <v>4</v>
      </c>
      <c r="Q12" s="69" t="s">
        <v>4</v>
      </c>
      <c r="R12" s="69" t="s">
        <v>4</v>
      </c>
      <c r="S12" s="69" t="s">
        <v>4</v>
      </c>
      <c r="T12" s="69" t="s">
        <v>4</v>
      </c>
      <c r="U12" s="69" t="s">
        <v>4</v>
      </c>
      <c r="V12" s="69" t="s">
        <v>4</v>
      </c>
      <c r="W12" s="69" t="s">
        <v>4</v>
      </c>
      <c r="X12" s="69" t="s">
        <v>4</v>
      </c>
      <c r="Y12" s="69" t="s">
        <v>4</v>
      </c>
      <c r="Z12" s="69" t="s">
        <v>4</v>
      </c>
      <c r="AA12" s="69" t="s">
        <v>4</v>
      </c>
      <c r="AB12" s="69" t="s">
        <v>4</v>
      </c>
      <c r="AC12" s="69" t="s">
        <v>4</v>
      </c>
      <c r="AD12" s="69" t="s">
        <v>599</v>
      </c>
    </row>
    <row r="13" spans="1:30" ht="15" customHeight="1" thickBot="1">
      <c r="B13" s="68" t="s">
        <v>288</v>
      </c>
      <c r="C13" s="68">
        <v>2014</v>
      </c>
      <c r="D13" s="68">
        <v>2015</v>
      </c>
      <c r="E13" s="68">
        <v>2016</v>
      </c>
      <c r="F13" s="68">
        <v>2017</v>
      </c>
      <c r="G13" s="68">
        <v>2018</v>
      </c>
      <c r="H13" s="68">
        <v>2019</v>
      </c>
      <c r="I13" s="68">
        <v>2020</v>
      </c>
      <c r="J13" s="68">
        <v>2021</v>
      </c>
      <c r="K13" s="68">
        <v>2022</v>
      </c>
      <c r="L13" s="68">
        <v>2023</v>
      </c>
      <c r="M13" s="68">
        <v>2024</v>
      </c>
      <c r="N13" s="68">
        <v>2025</v>
      </c>
      <c r="O13" s="68">
        <v>2026</v>
      </c>
      <c r="P13" s="68">
        <v>2027</v>
      </c>
      <c r="Q13" s="68">
        <v>2028</v>
      </c>
      <c r="R13" s="68">
        <v>2029</v>
      </c>
      <c r="S13" s="68">
        <v>2030</v>
      </c>
      <c r="T13" s="68">
        <v>2031</v>
      </c>
      <c r="U13" s="68">
        <v>2032</v>
      </c>
      <c r="V13" s="68">
        <v>2033</v>
      </c>
      <c r="W13" s="68">
        <v>2034</v>
      </c>
      <c r="X13" s="68">
        <v>2035</v>
      </c>
      <c r="Y13" s="68">
        <v>2036</v>
      </c>
      <c r="Z13" s="68">
        <v>2037</v>
      </c>
      <c r="AA13" s="68">
        <v>2038</v>
      </c>
      <c r="AB13" s="68">
        <v>2039</v>
      </c>
      <c r="AC13" s="68">
        <v>2040</v>
      </c>
      <c r="AD13" s="68">
        <v>2040</v>
      </c>
    </row>
    <row r="14" spans="1:30" ht="15" customHeight="1" thickTop="1"/>
    <row r="15" spans="1:30" ht="15" customHeight="1">
      <c r="B15" s="61" t="s">
        <v>289</v>
      </c>
    </row>
    <row r="16" spans="1:30" ht="15" customHeight="1">
      <c r="B16" s="61" t="s">
        <v>290</v>
      </c>
    </row>
    <row r="17" spans="1:30" ht="15" customHeight="1">
      <c r="A17" s="62" t="s">
        <v>727</v>
      </c>
      <c r="B17" s="65" t="s">
        <v>291</v>
      </c>
      <c r="C17" s="66">
        <v>7466.9995120000003</v>
      </c>
      <c r="D17" s="66">
        <v>7252.3964839999999</v>
      </c>
      <c r="E17" s="66">
        <v>6996.0346680000002</v>
      </c>
      <c r="F17" s="66">
        <v>7062.7329099999997</v>
      </c>
      <c r="G17" s="66">
        <v>7030.4965819999998</v>
      </c>
      <c r="H17" s="66">
        <v>7090.9716799999997</v>
      </c>
      <c r="I17" s="66">
        <v>6852.6552730000003</v>
      </c>
      <c r="J17" s="66">
        <v>6714.4184569999998</v>
      </c>
      <c r="K17" s="66">
        <v>6564.7333980000003</v>
      </c>
      <c r="L17" s="66">
        <v>6579.1455079999996</v>
      </c>
      <c r="M17" s="66">
        <v>6491.1640619999998</v>
      </c>
      <c r="N17" s="66">
        <v>6462.3735349999997</v>
      </c>
      <c r="O17" s="66">
        <v>6503.0415039999998</v>
      </c>
      <c r="P17" s="66">
        <v>6624.9912109999996</v>
      </c>
      <c r="Q17" s="66">
        <v>6716.3227539999998</v>
      </c>
      <c r="R17" s="66">
        <v>6736.7514650000003</v>
      </c>
      <c r="S17" s="66">
        <v>6791.8701170000004</v>
      </c>
      <c r="T17" s="66">
        <v>6853.7802730000003</v>
      </c>
      <c r="U17" s="66">
        <v>6905.9902339999999</v>
      </c>
      <c r="V17" s="66">
        <v>6965.6455079999996</v>
      </c>
      <c r="W17" s="66">
        <v>7094.9926759999998</v>
      </c>
      <c r="X17" s="66">
        <v>7175.8461909999996</v>
      </c>
      <c r="Y17" s="66">
        <v>7275.0688479999999</v>
      </c>
      <c r="Z17" s="66">
        <v>7352.8286129999997</v>
      </c>
      <c r="AA17" s="66">
        <v>7517.8999020000001</v>
      </c>
      <c r="AB17" s="66">
        <v>7585.7631840000004</v>
      </c>
      <c r="AC17" s="66">
        <v>7706.2045900000003</v>
      </c>
      <c r="AD17" s="63">
        <v>2.431E-3</v>
      </c>
    </row>
    <row r="18" spans="1:30" ht="15" customHeight="1">
      <c r="A18" s="62" t="s">
        <v>726</v>
      </c>
      <c r="B18" s="65" t="s">
        <v>292</v>
      </c>
      <c r="C18" s="66">
        <v>211.46867399999999</v>
      </c>
      <c r="D18" s="66">
        <v>166.273346</v>
      </c>
      <c r="E18" s="66">
        <v>61.642445000000002</v>
      </c>
      <c r="F18" s="66">
        <v>82.308441000000002</v>
      </c>
      <c r="G18" s="66">
        <v>109.73349</v>
      </c>
      <c r="H18" s="66">
        <v>152.311249</v>
      </c>
      <c r="I18" s="66">
        <v>207.05149800000001</v>
      </c>
      <c r="J18" s="66">
        <v>280.84771699999999</v>
      </c>
      <c r="K18" s="66">
        <v>388.61337300000002</v>
      </c>
      <c r="L18" s="66">
        <v>474.57394399999998</v>
      </c>
      <c r="M18" s="66">
        <v>523.92529300000001</v>
      </c>
      <c r="N18" s="66">
        <v>569.00512700000002</v>
      </c>
      <c r="O18" s="66">
        <v>582.29699700000003</v>
      </c>
      <c r="P18" s="66">
        <v>593.62365699999998</v>
      </c>
      <c r="Q18" s="66">
        <v>599.03527799999995</v>
      </c>
      <c r="R18" s="66">
        <v>596.395081</v>
      </c>
      <c r="S18" s="66">
        <v>598.15930200000003</v>
      </c>
      <c r="T18" s="66">
        <v>598.83599900000002</v>
      </c>
      <c r="U18" s="66">
        <v>598.238831</v>
      </c>
      <c r="V18" s="66">
        <v>604.23693800000001</v>
      </c>
      <c r="W18" s="66">
        <v>609.70220900000004</v>
      </c>
      <c r="X18" s="66">
        <v>609.35870399999999</v>
      </c>
      <c r="Y18" s="66">
        <v>614.18518100000006</v>
      </c>
      <c r="Z18" s="66">
        <v>619.49823000000004</v>
      </c>
      <c r="AA18" s="66">
        <v>631.50354000000004</v>
      </c>
      <c r="AB18" s="66">
        <v>636.76147500000002</v>
      </c>
      <c r="AC18" s="66">
        <v>648.08624299999997</v>
      </c>
      <c r="AD18" s="63">
        <v>5.5923E-2</v>
      </c>
    </row>
    <row r="19" spans="1:30" ht="15" customHeight="1">
      <c r="A19" s="62" t="s">
        <v>725</v>
      </c>
      <c r="B19" s="65" t="s">
        <v>293</v>
      </c>
      <c r="C19" s="66">
        <v>7678.4682620000003</v>
      </c>
      <c r="D19" s="66">
        <v>7418.669922</v>
      </c>
      <c r="E19" s="66">
        <v>7057.6772460000002</v>
      </c>
      <c r="F19" s="66">
        <v>7145.0415039999998</v>
      </c>
      <c r="G19" s="66">
        <v>7140.2299800000001</v>
      </c>
      <c r="H19" s="66">
        <v>7243.2827150000003</v>
      </c>
      <c r="I19" s="66">
        <v>7059.7065430000002</v>
      </c>
      <c r="J19" s="66">
        <v>6995.2661129999997</v>
      </c>
      <c r="K19" s="66">
        <v>6953.3466799999997</v>
      </c>
      <c r="L19" s="66">
        <v>7053.7192379999997</v>
      </c>
      <c r="M19" s="66">
        <v>7015.0893550000001</v>
      </c>
      <c r="N19" s="66">
        <v>7031.3789059999999</v>
      </c>
      <c r="O19" s="66">
        <v>7085.3383789999998</v>
      </c>
      <c r="P19" s="66">
        <v>7218.6147460000002</v>
      </c>
      <c r="Q19" s="66">
        <v>7315.3579099999997</v>
      </c>
      <c r="R19" s="66">
        <v>7333.1464839999999</v>
      </c>
      <c r="S19" s="66">
        <v>7390.029297</v>
      </c>
      <c r="T19" s="66">
        <v>7452.6162109999996</v>
      </c>
      <c r="U19" s="66">
        <v>7504.2290039999998</v>
      </c>
      <c r="V19" s="66">
        <v>7569.8823240000002</v>
      </c>
      <c r="W19" s="66">
        <v>7704.6948240000002</v>
      </c>
      <c r="X19" s="66">
        <v>7785.205078</v>
      </c>
      <c r="Y19" s="66">
        <v>7889.2539059999999</v>
      </c>
      <c r="Z19" s="66">
        <v>7972.3266599999997</v>
      </c>
      <c r="AA19" s="66">
        <v>8149.4033200000003</v>
      </c>
      <c r="AB19" s="66">
        <v>8222.5244139999995</v>
      </c>
      <c r="AC19" s="66">
        <v>8354.2910159999992</v>
      </c>
      <c r="AD19" s="63">
        <v>4.7619999999999997E-3</v>
      </c>
    </row>
    <row r="21" spans="1:30" ht="15" customHeight="1">
      <c r="B21" s="61" t="s">
        <v>294</v>
      </c>
    </row>
    <row r="22" spans="1:30" ht="15" customHeight="1">
      <c r="A22" s="62" t="s">
        <v>724</v>
      </c>
      <c r="B22" s="65" t="s">
        <v>295</v>
      </c>
      <c r="C22" s="66">
        <v>310.66000400000001</v>
      </c>
      <c r="D22" s="66">
        <v>292.14227299999999</v>
      </c>
      <c r="E22" s="66">
        <v>269.32861300000002</v>
      </c>
      <c r="F22" s="66">
        <v>259.48715199999998</v>
      </c>
      <c r="G22" s="66">
        <v>229.60777300000001</v>
      </c>
      <c r="H22" s="66">
        <v>233.948914</v>
      </c>
      <c r="I22" s="66">
        <v>229.3647</v>
      </c>
      <c r="J22" s="66">
        <v>228.271164</v>
      </c>
      <c r="K22" s="66">
        <v>226.91641200000001</v>
      </c>
      <c r="L22" s="66">
        <v>229.43341100000001</v>
      </c>
      <c r="M22" s="66">
        <v>228.427109</v>
      </c>
      <c r="N22" s="66">
        <v>229.02891500000001</v>
      </c>
      <c r="O22" s="66">
        <v>229.19332900000001</v>
      </c>
      <c r="P22" s="66">
        <v>232.68641700000001</v>
      </c>
      <c r="Q22" s="66">
        <v>235.280777</v>
      </c>
      <c r="R22" s="66">
        <v>236.01480100000001</v>
      </c>
      <c r="S22" s="66">
        <v>237.614349</v>
      </c>
      <c r="T22" s="66">
        <v>239.43102999999999</v>
      </c>
      <c r="U22" s="66">
        <v>240.903244</v>
      </c>
      <c r="V22" s="66">
        <v>242.78613300000001</v>
      </c>
      <c r="W22" s="66">
        <v>246.90374800000001</v>
      </c>
      <c r="X22" s="66">
        <v>249.350525</v>
      </c>
      <c r="Y22" s="66">
        <v>252.42465200000001</v>
      </c>
      <c r="Z22" s="66">
        <v>254.85897800000001</v>
      </c>
      <c r="AA22" s="66">
        <v>259.99676499999998</v>
      </c>
      <c r="AB22" s="66">
        <v>262.09170499999999</v>
      </c>
      <c r="AC22" s="66">
        <v>266.01220699999999</v>
      </c>
      <c r="AD22" s="63">
        <v>-3.741E-3</v>
      </c>
    </row>
    <row r="23" spans="1:30" ht="15" customHeight="1">
      <c r="A23" s="62" t="s">
        <v>723</v>
      </c>
      <c r="B23" s="65" t="s">
        <v>296</v>
      </c>
      <c r="C23" s="66">
        <v>70.970421000000002</v>
      </c>
      <c r="D23" s="66">
        <v>81.271904000000006</v>
      </c>
      <c r="E23" s="66">
        <v>26.694946000000002</v>
      </c>
      <c r="F23" s="66">
        <v>27.206430000000001</v>
      </c>
      <c r="G23" s="66">
        <v>22.814088999999999</v>
      </c>
      <c r="H23" s="66">
        <v>30.031775</v>
      </c>
      <c r="I23" s="66">
        <v>43.015526000000001</v>
      </c>
      <c r="J23" s="66">
        <v>61.496738000000001</v>
      </c>
      <c r="K23" s="66">
        <v>85.648491000000007</v>
      </c>
      <c r="L23" s="66">
        <v>109.95056200000001</v>
      </c>
      <c r="M23" s="66">
        <v>130.41287199999999</v>
      </c>
      <c r="N23" s="66">
        <v>147.995667</v>
      </c>
      <c r="O23" s="66">
        <v>154.27375799999999</v>
      </c>
      <c r="P23" s="66">
        <v>165.529999</v>
      </c>
      <c r="Q23" s="66">
        <v>172.30290199999999</v>
      </c>
      <c r="R23" s="66">
        <v>183.14376799999999</v>
      </c>
      <c r="S23" s="66">
        <v>185.606796</v>
      </c>
      <c r="T23" s="66">
        <v>190.11788899999999</v>
      </c>
      <c r="U23" s="66">
        <v>194.90269499999999</v>
      </c>
      <c r="V23" s="66">
        <v>201.475784</v>
      </c>
      <c r="W23" s="66">
        <v>206.64128099999999</v>
      </c>
      <c r="X23" s="66">
        <v>210.00195299999999</v>
      </c>
      <c r="Y23" s="66">
        <v>216.41329999999999</v>
      </c>
      <c r="Z23" s="66">
        <v>220.42459099999999</v>
      </c>
      <c r="AA23" s="66">
        <v>227.53071600000001</v>
      </c>
      <c r="AB23" s="66">
        <v>231.501328</v>
      </c>
      <c r="AC23" s="66">
        <v>238.828812</v>
      </c>
      <c r="AD23" s="63">
        <v>4.4061000000000003E-2</v>
      </c>
    </row>
    <row r="24" spans="1:30" ht="15" customHeight="1">
      <c r="A24" s="62" t="s">
        <v>722</v>
      </c>
      <c r="B24" s="65" t="s">
        <v>297</v>
      </c>
      <c r="C24" s="66">
        <v>22.019575</v>
      </c>
      <c r="D24" s="66">
        <v>46.754317999999998</v>
      </c>
      <c r="E24" s="66">
        <v>34.244140999999999</v>
      </c>
      <c r="F24" s="66">
        <v>31.503408</v>
      </c>
      <c r="G24" s="66">
        <v>42.255051000000002</v>
      </c>
      <c r="H24" s="66">
        <v>66.449012999999994</v>
      </c>
      <c r="I24" s="66">
        <v>92.980536999999998</v>
      </c>
      <c r="J24" s="66">
        <v>123.019783</v>
      </c>
      <c r="K24" s="66">
        <v>149.717468</v>
      </c>
      <c r="L24" s="66">
        <v>174.515717</v>
      </c>
      <c r="M24" s="66">
        <v>196.92259200000001</v>
      </c>
      <c r="N24" s="66">
        <v>219.15129099999999</v>
      </c>
      <c r="O24" s="66">
        <v>205.18150299999999</v>
      </c>
      <c r="P24" s="66">
        <v>196.30114699999999</v>
      </c>
      <c r="Q24" s="66">
        <v>193.972565</v>
      </c>
      <c r="R24" s="66">
        <v>192.20838900000001</v>
      </c>
      <c r="S24" s="66">
        <v>194.71984900000001</v>
      </c>
      <c r="T24" s="66">
        <v>196.033432</v>
      </c>
      <c r="U24" s="66">
        <v>195.06359900000001</v>
      </c>
      <c r="V24" s="66">
        <v>193.403671</v>
      </c>
      <c r="W24" s="66">
        <v>193.84648100000001</v>
      </c>
      <c r="X24" s="66">
        <v>191.478104</v>
      </c>
      <c r="Y24" s="66">
        <v>188.26007100000001</v>
      </c>
      <c r="Z24" s="66">
        <v>186.71838399999999</v>
      </c>
      <c r="AA24" s="66">
        <v>182.42697100000001</v>
      </c>
      <c r="AB24" s="66">
        <v>181.59663399999999</v>
      </c>
      <c r="AC24" s="66">
        <v>180.69201699999999</v>
      </c>
      <c r="AD24" s="63">
        <v>5.5564000000000002E-2</v>
      </c>
    </row>
    <row r="25" spans="1:30" ht="15" customHeight="1">
      <c r="A25" s="62" t="s">
        <v>721</v>
      </c>
      <c r="B25" s="65" t="s">
        <v>298</v>
      </c>
      <c r="C25" s="66">
        <v>41.920540000000003</v>
      </c>
      <c r="D25" s="66">
        <v>42.607292000000001</v>
      </c>
      <c r="E25" s="66">
        <v>43.313873000000001</v>
      </c>
      <c r="F25" s="66">
        <v>40.877929999999999</v>
      </c>
      <c r="G25" s="66">
        <v>52.676212</v>
      </c>
      <c r="H25" s="66">
        <v>53.576931000000002</v>
      </c>
      <c r="I25" s="66">
        <v>61.480075999999997</v>
      </c>
      <c r="J25" s="66">
        <v>73.936203000000006</v>
      </c>
      <c r="K25" s="66">
        <v>92.956512000000004</v>
      </c>
      <c r="L25" s="66">
        <v>98.571686</v>
      </c>
      <c r="M25" s="66">
        <v>109.466759</v>
      </c>
      <c r="N25" s="66">
        <v>133.266144</v>
      </c>
      <c r="O25" s="66">
        <v>126.66851</v>
      </c>
      <c r="P25" s="66">
        <v>122.35483600000001</v>
      </c>
      <c r="Q25" s="66">
        <v>119.076103</v>
      </c>
      <c r="R25" s="66">
        <v>117.759094</v>
      </c>
      <c r="S25" s="66">
        <v>115.763931</v>
      </c>
      <c r="T25" s="66">
        <v>117.594955</v>
      </c>
      <c r="U25" s="66">
        <v>119.249672</v>
      </c>
      <c r="V25" s="66">
        <v>121.893036</v>
      </c>
      <c r="W25" s="66">
        <v>125.166504</v>
      </c>
      <c r="X25" s="66">
        <v>127.405884</v>
      </c>
      <c r="Y25" s="66">
        <v>129.600281</v>
      </c>
      <c r="Z25" s="66">
        <v>131.75273100000001</v>
      </c>
      <c r="AA25" s="66">
        <v>134.204498</v>
      </c>
      <c r="AB25" s="66">
        <v>136.527039</v>
      </c>
      <c r="AC25" s="66">
        <v>139.76123000000001</v>
      </c>
      <c r="AD25" s="63">
        <v>4.8662999999999998E-2</v>
      </c>
    </row>
    <row r="26" spans="1:30" ht="15" customHeight="1">
      <c r="A26" s="62" t="s">
        <v>720</v>
      </c>
      <c r="B26" s="65" t="s">
        <v>299</v>
      </c>
      <c r="C26" s="66">
        <v>26.663799000000001</v>
      </c>
      <c r="D26" s="66">
        <v>32.576358999999997</v>
      </c>
      <c r="E26" s="66">
        <v>42.510154999999997</v>
      </c>
      <c r="F26" s="66">
        <v>47.784106999999999</v>
      </c>
      <c r="G26" s="66">
        <v>61.124287000000002</v>
      </c>
      <c r="H26" s="66">
        <v>75.955916999999999</v>
      </c>
      <c r="I26" s="66">
        <v>88.955391000000006</v>
      </c>
      <c r="J26" s="66">
        <v>100.86084700000001</v>
      </c>
      <c r="K26" s="66">
        <v>125.851097</v>
      </c>
      <c r="L26" s="66">
        <v>127.228767</v>
      </c>
      <c r="M26" s="66">
        <v>135.553055</v>
      </c>
      <c r="N26" s="66">
        <v>142.40846300000001</v>
      </c>
      <c r="O26" s="66">
        <v>145.82543899999999</v>
      </c>
      <c r="P26" s="66">
        <v>155.521072</v>
      </c>
      <c r="Q26" s="66">
        <v>164.196732</v>
      </c>
      <c r="R26" s="66">
        <v>171.673981</v>
      </c>
      <c r="S26" s="66">
        <v>174.58933999999999</v>
      </c>
      <c r="T26" s="66">
        <v>179.78581199999999</v>
      </c>
      <c r="U26" s="66">
        <v>183.68009900000001</v>
      </c>
      <c r="V26" s="66">
        <v>186.615692</v>
      </c>
      <c r="W26" s="66">
        <v>188.72953799999999</v>
      </c>
      <c r="X26" s="66">
        <v>187.90296900000001</v>
      </c>
      <c r="Y26" s="66">
        <v>189.780823</v>
      </c>
      <c r="Z26" s="66">
        <v>190.34767199999999</v>
      </c>
      <c r="AA26" s="66">
        <v>192.273911</v>
      </c>
      <c r="AB26" s="66">
        <v>192.87301600000001</v>
      </c>
      <c r="AC26" s="66">
        <v>195.82333399999999</v>
      </c>
      <c r="AD26" s="63">
        <v>7.4381000000000003E-2</v>
      </c>
    </row>
    <row r="27" spans="1:30" ht="15" customHeight="1">
      <c r="A27" s="62" t="s">
        <v>719</v>
      </c>
      <c r="B27" s="65" t="s">
        <v>300</v>
      </c>
      <c r="C27" s="66">
        <v>0</v>
      </c>
      <c r="D27" s="66">
        <v>0</v>
      </c>
      <c r="E27" s="66">
        <v>0</v>
      </c>
      <c r="F27" s="66">
        <v>0</v>
      </c>
      <c r="G27" s="66">
        <v>5.8193000000000002E-2</v>
      </c>
      <c r="H27" s="66">
        <v>0.17449400000000001</v>
      </c>
      <c r="I27" s="66">
        <v>0.33492300000000003</v>
      </c>
      <c r="J27" s="66">
        <v>1.200283</v>
      </c>
      <c r="K27" s="66">
        <v>4.1833499999999999</v>
      </c>
      <c r="L27" s="66">
        <v>7.4363029999999997</v>
      </c>
      <c r="M27" s="66">
        <v>10.089385</v>
      </c>
      <c r="N27" s="66">
        <v>13.159922999999999</v>
      </c>
      <c r="O27" s="66">
        <v>15.794672</v>
      </c>
      <c r="P27" s="66">
        <v>18.492463999999998</v>
      </c>
      <c r="Q27" s="66">
        <v>20.643476</v>
      </c>
      <c r="R27" s="66">
        <v>22.075603000000001</v>
      </c>
      <c r="S27" s="66">
        <v>23.342763999999999</v>
      </c>
      <c r="T27" s="66">
        <v>24.399243999999999</v>
      </c>
      <c r="U27" s="66">
        <v>25.284040000000001</v>
      </c>
      <c r="V27" s="66">
        <v>26.271929</v>
      </c>
      <c r="W27" s="66">
        <v>27.279221</v>
      </c>
      <c r="X27" s="66">
        <v>27.864559</v>
      </c>
      <c r="Y27" s="66">
        <v>28.424734000000001</v>
      </c>
      <c r="Z27" s="66">
        <v>29.112539000000002</v>
      </c>
      <c r="AA27" s="66">
        <v>30.118742000000001</v>
      </c>
      <c r="AB27" s="66">
        <v>30.885551</v>
      </c>
      <c r="AC27" s="66">
        <v>31.982977000000002</v>
      </c>
      <c r="AD27" s="63" t="s">
        <v>128</v>
      </c>
    </row>
    <row r="28" spans="1:30" ht="15" customHeight="1">
      <c r="A28" s="62" t="s">
        <v>718</v>
      </c>
      <c r="B28" s="65" t="s">
        <v>301</v>
      </c>
      <c r="C28" s="66">
        <v>471.24523900000003</v>
      </c>
      <c r="D28" s="66">
        <v>401.45562699999999</v>
      </c>
      <c r="E28" s="66">
        <v>375.86953699999998</v>
      </c>
      <c r="F28" s="66">
        <v>378.782532</v>
      </c>
      <c r="G28" s="66">
        <v>413.55007899999998</v>
      </c>
      <c r="H28" s="66">
        <v>432.87417599999998</v>
      </c>
      <c r="I28" s="66">
        <v>447.307098</v>
      </c>
      <c r="J28" s="66">
        <v>467.60900900000001</v>
      </c>
      <c r="K28" s="66">
        <v>489.91467299999999</v>
      </c>
      <c r="L28" s="66">
        <v>511.675049</v>
      </c>
      <c r="M28" s="66">
        <v>533.59167500000001</v>
      </c>
      <c r="N28" s="66">
        <v>566.46093800000006</v>
      </c>
      <c r="O28" s="66">
        <v>587.4375</v>
      </c>
      <c r="P28" s="66">
        <v>621.17040999999995</v>
      </c>
      <c r="Q28" s="66">
        <v>650.67291299999999</v>
      </c>
      <c r="R28" s="66">
        <v>672.58325200000002</v>
      </c>
      <c r="S28" s="66">
        <v>691.65759300000002</v>
      </c>
      <c r="T28" s="66">
        <v>710.77862500000003</v>
      </c>
      <c r="U28" s="66">
        <v>726.52655000000004</v>
      </c>
      <c r="V28" s="66">
        <v>741.53149399999995</v>
      </c>
      <c r="W28" s="66">
        <v>761.13629200000003</v>
      </c>
      <c r="X28" s="66">
        <v>772.36932400000001</v>
      </c>
      <c r="Y28" s="66">
        <v>787.26232900000002</v>
      </c>
      <c r="Z28" s="66">
        <v>798.69970699999999</v>
      </c>
      <c r="AA28" s="66">
        <v>819.60363800000005</v>
      </c>
      <c r="AB28" s="66">
        <v>831.13494900000001</v>
      </c>
      <c r="AC28" s="66">
        <v>849.28118900000004</v>
      </c>
      <c r="AD28" s="63">
        <v>3.0425000000000001E-2</v>
      </c>
    </row>
    <row r="29" spans="1:30" ht="15" customHeight="1">
      <c r="A29" s="62" t="s">
        <v>717</v>
      </c>
      <c r="B29" s="65" t="s">
        <v>302</v>
      </c>
      <c r="C29" s="66">
        <v>13.259845</v>
      </c>
      <c r="D29" s="66">
        <v>23.596947</v>
      </c>
      <c r="E29" s="66">
        <v>26.510027000000001</v>
      </c>
      <c r="F29" s="66">
        <v>29.020686999999999</v>
      </c>
      <c r="G29" s="66">
        <v>35.700600000000001</v>
      </c>
      <c r="H29" s="66">
        <v>37.606498999999999</v>
      </c>
      <c r="I29" s="66">
        <v>38.723419</v>
      </c>
      <c r="J29" s="66">
        <v>41.007323999999997</v>
      </c>
      <c r="K29" s="66">
        <v>42.184933000000001</v>
      </c>
      <c r="L29" s="66">
        <v>42.935085000000001</v>
      </c>
      <c r="M29" s="66">
        <v>42.577126</v>
      </c>
      <c r="N29" s="66">
        <v>42.159289999999999</v>
      </c>
      <c r="O29" s="66">
        <v>40.987563999999999</v>
      </c>
      <c r="P29" s="66">
        <v>40.839633999999997</v>
      </c>
      <c r="Q29" s="66">
        <v>40.851802999999997</v>
      </c>
      <c r="R29" s="66">
        <v>41.359752999999998</v>
      </c>
      <c r="S29" s="66">
        <v>41.477558000000002</v>
      </c>
      <c r="T29" s="66">
        <v>41.800308000000001</v>
      </c>
      <c r="U29" s="66">
        <v>41.917628999999998</v>
      </c>
      <c r="V29" s="66">
        <v>42.255088999999998</v>
      </c>
      <c r="W29" s="66">
        <v>42.658118999999999</v>
      </c>
      <c r="X29" s="66">
        <v>42.693939</v>
      </c>
      <c r="Y29" s="66">
        <v>42.922535000000003</v>
      </c>
      <c r="Z29" s="66">
        <v>43.130237999999999</v>
      </c>
      <c r="AA29" s="66">
        <v>43.363224000000002</v>
      </c>
      <c r="AB29" s="66">
        <v>43.542113999999998</v>
      </c>
      <c r="AC29" s="66">
        <v>44.070979999999999</v>
      </c>
      <c r="AD29" s="63">
        <v>2.5302000000000002E-2</v>
      </c>
    </row>
    <row r="30" spans="1:30" ht="15" customHeight="1">
      <c r="A30" s="62" t="s">
        <v>716</v>
      </c>
      <c r="B30" s="65" t="s">
        <v>303</v>
      </c>
      <c r="C30" s="66">
        <v>16.732899</v>
      </c>
      <c r="D30" s="66">
        <v>15.209642000000001</v>
      </c>
      <c r="E30" s="66">
        <v>14.359698</v>
      </c>
      <c r="F30" s="66">
        <v>14.555692000000001</v>
      </c>
      <c r="G30" s="66">
        <v>14.721045999999999</v>
      </c>
      <c r="H30" s="66">
        <v>15.113381</v>
      </c>
      <c r="I30" s="66">
        <v>14.829984</v>
      </c>
      <c r="J30" s="66">
        <v>14.933595</v>
      </c>
      <c r="K30" s="66">
        <v>15.107120999999999</v>
      </c>
      <c r="L30" s="66">
        <v>15.462713000000001</v>
      </c>
      <c r="M30" s="66">
        <v>15.55489</v>
      </c>
      <c r="N30" s="66">
        <v>15.771176000000001</v>
      </c>
      <c r="O30" s="66">
        <v>15.903354</v>
      </c>
      <c r="P30" s="66">
        <v>16.246182999999998</v>
      </c>
      <c r="Q30" s="66">
        <v>16.510124000000001</v>
      </c>
      <c r="R30" s="66">
        <v>16.623550000000002</v>
      </c>
      <c r="S30" s="66">
        <v>16.786486</v>
      </c>
      <c r="T30" s="66">
        <v>16.982413999999999</v>
      </c>
      <c r="U30" s="66">
        <v>17.145368999999999</v>
      </c>
      <c r="V30" s="66">
        <v>17.338379</v>
      </c>
      <c r="W30" s="66">
        <v>17.676162999999999</v>
      </c>
      <c r="X30" s="66">
        <v>17.870932</v>
      </c>
      <c r="Y30" s="66">
        <v>18.133109999999999</v>
      </c>
      <c r="Z30" s="66">
        <v>18.344597</v>
      </c>
      <c r="AA30" s="66">
        <v>18.767887000000002</v>
      </c>
      <c r="AB30" s="66">
        <v>18.974616999999999</v>
      </c>
      <c r="AC30" s="66">
        <v>19.329861000000001</v>
      </c>
      <c r="AD30" s="63">
        <v>9.6349999999999995E-3</v>
      </c>
    </row>
    <row r="31" spans="1:30" ht="15" customHeight="1">
      <c r="A31" s="62" t="s">
        <v>715</v>
      </c>
      <c r="B31" s="65" t="s">
        <v>304</v>
      </c>
      <c r="C31" s="66">
        <v>1.477902</v>
      </c>
      <c r="D31" s="66">
        <v>1.47021</v>
      </c>
      <c r="E31" s="66">
        <v>1.3792869999999999</v>
      </c>
      <c r="F31" s="66">
        <v>1.3814090000000001</v>
      </c>
      <c r="G31" s="66">
        <v>1.4222319999999999</v>
      </c>
      <c r="H31" s="66">
        <v>1.4578469999999999</v>
      </c>
      <c r="I31" s="66">
        <v>1.4532369999999999</v>
      </c>
      <c r="J31" s="66">
        <v>1.469287</v>
      </c>
      <c r="K31" s="66">
        <v>1.4888220000000001</v>
      </c>
      <c r="L31" s="66">
        <v>1.523517</v>
      </c>
      <c r="M31" s="66">
        <v>1.539315</v>
      </c>
      <c r="N31" s="66">
        <v>1.562681</v>
      </c>
      <c r="O31" s="66">
        <v>1.5798749999999999</v>
      </c>
      <c r="P31" s="66">
        <v>1.6205499999999999</v>
      </c>
      <c r="Q31" s="66">
        <v>1.6524509999999999</v>
      </c>
      <c r="R31" s="66">
        <v>1.668118</v>
      </c>
      <c r="S31" s="66">
        <v>1.6919550000000001</v>
      </c>
      <c r="T31" s="66">
        <v>1.715338</v>
      </c>
      <c r="U31" s="66">
        <v>1.738156</v>
      </c>
      <c r="V31" s="66">
        <v>1.7639069999999999</v>
      </c>
      <c r="W31" s="66">
        <v>1.8065340000000001</v>
      </c>
      <c r="X31" s="66">
        <v>1.836608</v>
      </c>
      <c r="Y31" s="66">
        <v>1.869275</v>
      </c>
      <c r="Z31" s="66">
        <v>1.9025380000000001</v>
      </c>
      <c r="AA31" s="66">
        <v>1.9521219999999999</v>
      </c>
      <c r="AB31" s="66">
        <v>1.984443</v>
      </c>
      <c r="AC31" s="66">
        <v>2.0310299999999999</v>
      </c>
      <c r="AD31" s="63">
        <v>1.3009E-2</v>
      </c>
    </row>
    <row r="32" spans="1:30" ht="15" customHeight="1">
      <c r="A32" s="62" t="s">
        <v>714</v>
      </c>
      <c r="B32" s="65" t="s">
        <v>305</v>
      </c>
      <c r="C32" s="66">
        <v>2.6403430000000001</v>
      </c>
      <c r="D32" s="66">
        <v>2.458469</v>
      </c>
      <c r="E32" s="66">
        <v>2.3309479999999998</v>
      </c>
      <c r="F32" s="66">
        <v>2.3604669999999999</v>
      </c>
      <c r="G32" s="66">
        <v>2.3829229999999999</v>
      </c>
      <c r="H32" s="66">
        <v>2.4333779999999998</v>
      </c>
      <c r="I32" s="66">
        <v>2.3918729999999999</v>
      </c>
      <c r="J32" s="66">
        <v>2.4083329999999998</v>
      </c>
      <c r="K32" s="66">
        <v>2.435184</v>
      </c>
      <c r="L32" s="66">
        <v>2.492156</v>
      </c>
      <c r="M32" s="66">
        <v>2.505932</v>
      </c>
      <c r="N32" s="66">
        <v>2.5422039999999999</v>
      </c>
      <c r="O32" s="66">
        <v>2.5622660000000002</v>
      </c>
      <c r="P32" s="66">
        <v>2.6164450000000001</v>
      </c>
      <c r="Q32" s="66">
        <v>2.6581640000000002</v>
      </c>
      <c r="R32" s="66">
        <v>2.6753580000000001</v>
      </c>
      <c r="S32" s="66">
        <v>2.7011050000000001</v>
      </c>
      <c r="T32" s="66">
        <v>2.7307320000000002</v>
      </c>
      <c r="U32" s="66">
        <v>2.7549839999999999</v>
      </c>
      <c r="V32" s="66">
        <v>2.7836669999999999</v>
      </c>
      <c r="W32" s="66">
        <v>2.8356539999999999</v>
      </c>
      <c r="X32" s="66">
        <v>2.865307</v>
      </c>
      <c r="Y32" s="66">
        <v>2.9050229999999999</v>
      </c>
      <c r="Z32" s="66">
        <v>2.9368370000000001</v>
      </c>
      <c r="AA32" s="66">
        <v>3.0007619999999999</v>
      </c>
      <c r="AB32" s="66">
        <v>3.0301710000000002</v>
      </c>
      <c r="AC32" s="66">
        <v>3.081982</v>
      </c>
      <c r="AD32" s="63">
        <v>9.0819999999999998E-3</v>
      </c>
    </row>
    <row r="33" spans="1:30" ht="15" customHeight="1">
      <c r="A33" s="62" t="s">
        <v>713</v>
      </c>
      <c r="B33" s="65" t="s">
        <v>306</v>
      </c>
      <c r="C33" s="66">
        <v>0</v>
      </c>
      <c r="D33" s="66">
        <v>0</v>
      </c>
      <c r="E33" s="66">
        <v>0</v>
      </c>
      <c r="F33" s="66">
        <v>0</v>
      </c>
      <c r="G33" s="66">
        <v>0</v>
      </c>
      <c r="H33" s="66">
        <v>0</v>
      </c>
      <c r="I33" s="66">
        <v>0</v>
      </c>
      <c r="J33" s="66">
        <v>0</v>
      </c>
      <c r="K33" s="66">
        <v>0</v>
      </c>
      <c r="L33" s="66">
        <v>0</v>
      </c>
      <c r="M33" s="66">
        <v>0</v>
      </c>
      <c r="N33" s="66">
        <v>0</v>
      </c>
      <c r="O33" s="66">
        <v>0</v>
      </c>
      <c r="P33" s="66">
        <v>0</v>
      </c>
      <c r="Q33" s="66">
        <v>0</v>
      </c>
      <c r="R33" s="66">
        <v>0</v>
      </c>
      <c r="S33" s="66">
        <v>0</v>
      </c>
      <c r="T33" s="66">
        <v>0</v>
      </c>
      <c r="U33" s="66">
        <v>0</v>
      </c>
      <c r="V33" s="66">
        <v>0</v>
      </c>
      <c r="W33" s="66">
        <v>0</v>
      </c>
      <c r="X33" s="66">
        <v>0</v>
      </c>
      <c r="Y33" s="66">
        <v>0</v>
      </c>
      <c r="Z33" s="66">
        <v>0</v>
      </c>
      <c r="AA33" s="66">
        <v>0</v>
      </c>
      <c r="AB33" s="66">
        <v>0</v>
      </c>
      <c r="AC33" s="66">
        <v>0</v>
      </c>
      <c r="AD33" s="63" t="s">
        <v>128</v>
      </c>
    </row>
    <row r="34" spans="1:30" ht="15" customHeight="1">
      <c r="A34" s="62" t="s">
        <v>712</v>
      </c>
      <c r="B34" s="65" t="s">
        <v>307</v>
      </c>
      <c r="C34" s="66">
        <v>0</v>
      </c>
      <c r="D34" s="66">
        <v>0</v>
      </c>
      <c r="E34" s="66">
        <v>0</v>
      </c>
      <c r="F34" s="66">
        <v>0</v>
      </c>
      <c r="G34" s="66">
        <v>0</v>
      </c>
      <c r="H34" s="66">
        <v>0</v>
      </c>
      <c r="I34" s="66">
        <v>0</v>
      </c>
      <c r="J34" s="66">
        <v>0</v>
      </c>
      <c r="K34" s="66">
        <v>0</v>
      </c>
      <c r="L34" s="66">
        <v>0</v>
      </c>
      <c r="M34" s="66">
        <v>0</v>
      </c>
      <c r="N34" s="66">
        <v>0</v>
      </c>
      <c r="O34" s="66">
        <v>0</v>
      </c>
      <c r="P34" s="66">
        <v>0</v>
      </c>
      <c r="Q34" s="66">
        <v>0</v>
      </c>
      <c r="R34" s="66">
        <v>0</v>
      </c>
      <c r="S34" s="66">
        <v>0</v>
      </c>
      <c r="T34" s="66">
        <v>0</v>
      </c>
      <c r="U34" s="66">
        <v>0</v>
      </c>
      <c r="V34" s="66">
        <v>0</v>
      </c>
      <c r="W34" s="66">
        <v>0</v>
      </c>
      <c r="X34" s="66">
        <v>0</v>
      </c>
      <c r="Y34" s="66">
        <v>0</v>
      </c>
      <c r="Z34" s="66">
        <v>0</v>
      </c>
      <c r="AA34" s="66">
        <v>0</v>
      </c>
      <c r="AB34" s="66">
        <v>0</v>
      </c>
      <c r="AC34" s="66">
        <v>0</v>
      </c>
      <c r="AD34" s="63" t="s">
        <v>128</v>
      </c>
    </row>
    <row r="35" spans="1:30" ht="15" customHeight="1">
      <c r="A35" s="62" t="s">
        <v>711</v>
      </c>
      <c r="B35" s="65" t="s">
        <v>308</v>
      </c>
      <c r="C35" s="66">
        <v>2.0599999999999999E-4</v>
      </c>
      <c r="D35" s="66">
        <v>1.6132660000000001</v>
      </c>
      <c r="E35" s="66">
        <v>2.14785</v>
      </c>
      <c r="F35" s="66">
        <v>2.4342980000000001</v>
      </c>
      <c r="G35" s="66">
        <v>5.3232739999999996</v>
      </c>
      <c r="H35" s="66">
        <v>11.278365000000001</v>
      </c>
      <c r="I35" s="66">
        <v>17.906804999999999</v>
      </c>
      <c r="J35" s="66">
        <v>25.513821</v>
      </c>
      <c r="K35" s="66">
        <v>32.866821000000002</v>
      </c>
      <c r="L35" s="66">
        <v>40.049354999999998</v>
      </c>
      <c r="M35" s="66">
        <v>46.134602000000001</v>
      </c>
      <c r="N35" s="66">
        <v>51.919933</v>
      </c>
      <c r="O35" s="66">
        <v>50.002178000000001</v>
      </c>
      <c r="P35" s="66">
        <v>49.504669</v>
      </c>
      <c r="Q35" s="66">
        <v>49.340598999999997</v>
      </c>
      <c r="R35" s="66">
        <v>50.072764999999997</v>
      </c>
      <c r="S35" s="66">
        <v>50.181052999999999</v>
      </c>
      <c r="T35" s="66">
        <v>50.589863000000001</v>
      </c>
      <c r="U35" s="66">
        <v>50.728805999999999</v>
      </c>
      <c r="V35" s="66">
        <v>51.215561000000001</v>
      </c>
      <c r="W35" s="66">
        <v>51.712868</v>
      </c>
      <c r="X35" s="66">
        <v>51.800873000000003</v>
      </c>
      <c r="Y35" s="66">
        <v>52.169083000000001</v>
      </c>
      <c r="Z35" s="66">
        <v>52.590313000000002</v>
      </c>
      <c r="AA35" s="66">
        <v>52.931117999999998</v>
      </c>
      <c r="AB35" s="66">
        <v>53.40213</v>
      </c>
      <c r="AC35" s="66">
        <v>54.366737000000001</v>
      </c>
      <c r="AD35" s="63">
        <v>0.15107899999999999</v>
      </c>
    </row>
    <row r="36" spans="1:30" ht="15" customHeight="1">
      <c r="A36" s="62" t="s">
        <v>710</v>
      </c>
      <c r="B36" s="65" t="s">
        <v>309</v>
      </c>
      <c r="C36" s="66">
        <v>977.59069799999997</v>
      </c>
      <c r="D36" s="66">
        <v>941.15637200000003</v>
      </c>
      <c r="E36" s="66">
        <v>838.68902600000001</v>
      </c>
      <c r="F36" s="66">
        <v>835.39416500000004</v>
      </c>
      <c r="G36" s="66">
        <v>881.63586399999997</v>
      </c>
      <c r="H36" s="66">
        <v>960.90069600000004</v>
      </c>
      <c r="I36" s="66">
        <v>1038.74353</v>
      </c>
      <c r="J36" s="66">
        <v>1141.726318</v>
      </c>
      <c r="K36" s="66">
        <v>1269.270874</v>
      </c>
      <c r="L36" s="66">
        <v>1361.2742920000001</v>
      </c>
      <c r="M36" s="66">
        <v>1452.7753909999999</v>
      </c>
      <c r="N36" s="66">
        <v>1565.426514</v>
      </c>
      <c r="O36" s="66">
        <v>1575.4099120000001</v>
      </c>
      <c r="P36" s="66">
        <v>1622.8839109999999</v>
      </c>
      <c r="Q36" s="66">
        <v>1667.1586910000001</v>
      </c>
      <c r="R36" s="66">
        <v>1707.8583980000001</v>
      </c>
      <c r="S36" s="66">
        <v>1736.1326899999999</v>
      </c>
      <c r="T36" s="66">
        <v>1771.959595</v>
      </c>
      <c r="U36" s="66">
        <v>1799.894775</v>
      </c>
      <c r="V36" s="66">
        <v>1829.3344729999999</v>
      </c>
      <c r="W36" s="66">
        <v>1866.392456</v>
      </c>
      <c r="X36" s="66">
        <v>1883.4410399999999</v>
      </c>
      <c r="Y36" s="66">
        <v>1910.1651609999999</v>
      </c>
      <c r="Z36" s="66">
        <v>1930.8192140000001</v>
      </c>
      <c r="AA36" s="66">
        <v>1966.1705320000001</v>
      </c>
      <c r="AB36" s="66">
        <v>1987.5435789999999</v>
      </c>
      <c r="AC36" s="66">
        <v>2025.2623289999999</v>
      </c>
      <c r="AD36" s="63">
        <v>3.1129E-2</v>
      </c>
    </row>
    <row r="38" spans="1:30" ht="15" customHeight="1">
      <c r="A38" s="62" t="s">
        <v>709</v>
      </c>
      <c r="B38" s="65" t="s">
        <v>310</v>
      </c>
      <c r="C38" s="66">
        <v>11.293716</v>
      </c>
      <c r="D38" s="66">
        <v>11.258084999999999</v>
      </c>
      <c r="E38" s="66">
        <v>10.621202</v>
      </c>
      <c r="F38" s="66">
        <v>10.468026999999999</v>
      </c>
      <c r="G38" s="66">
        <v>10.990409</v>
      </c>
      <c r="H38" s="66">
        <v>11.712325</v>
      </c>
      <c r="I38" s="66">
        <v>12.826447999999999</v>
      </c>
      <c r="J38" s="66">
        <v>14.031306000000001</v>
      </c>
      <c r="K38" s="66">
        <v>15.436337</v>
      </c>
      <c r="L38" s="66">
        <v>16.176773000000001</v>
      </c>
      <c r="M38" s="66">
        <v>17.156336</v>
      </c>
      <c r="N38" s="66">
        <v>18.209398</v>
      </c>
      <c r="O38" s="66">
        <v>18.190228999999999</v>
      </c>
      <c r="P38" s="66">
        <v>18.355302999999999</v>
      </c>
      <c r="Q38" s="66">
        <v>18.560040000000001</v>
      </c>
      <c r="R38" s="66">
        <v>18.890139000000001</v>
      </c>
      <c r="S38" s="66">
        <v>19.023689000000001</v>
      </c>
      <c r="T38" s="66">
        <v>19.209116000000002</v>
      </c>
      <c r="U38" s="66">
        <v>19.345129</v>
      </c>
      <c r="V38" s="66">
        <v>19.462627000000001</v>
      </c>
      <c r="W38" s="66">
        <v>19.500319000000001</v>
      </c>
      <c r="X38" s="66">
        <v>19.479883000000001</v>
      </c>
      <c r="Y38" s="66">
        <v>19.492636000000001</v>
      </c>
      <c r="Z38" s="66">
        <v>19.497029999999999</v>
      </c>
      <c r="AA38" s="66">
        <v>19.437062999999998</v>
      </c>
      <c r="AB38" s="66">
        <v>19.466505000000002</v>
      </c>
      <c r="AC38" s="66">
        <v>19.512036999999999</v>
      </c>
      <c r="AD38" s="63">
        <v>2.2242000000000001E-2</v>
      </c>
    </row>
    <row r="39" spans="1:30" ht="15" customHeight="1">
      <c r="A39" s="62" t="s">
        <v>708</v>
      </c>
      <c r="B39" s="61" t="s">
        <v>311</v>
      </c>
      <c r="C39" s="74">
        <v>8656.0585940000001</v>
      </c>
      <c r="D39" s="74">
        <v>8359.8261719999991</v>
      </c>
      <c r="E39" s="74">
        <v>7896.3662109999996</v>
      </c>
      <c r="F39" s="74">
        <v>7980.435547</v>
      </c>
      <c r="G39" s="74">
        <v>8021.8657229999999</v>
      </c>
      <c r="H39" s="74">
        <v>8204.1835940000001</v>
      </c>
      <c r="I39" s="74">
        <v>8098.4501950000003</v>
      </c>
      <c r="J39" s="74">
        <v>8136.9921880000002</v>
      </c>
      <c r="K39" s="74">
        <v>8222.6171880000002</v>
      </c>
      <c r="L39" s="74">
        <v>8414.9931639999995</v>
      </c>
      <c r="M39" s="74">
        <v>8467.8652340000008</v>
      </c>
      <c r="N39" s="74">
        <v>8596.8056639999995</v>
      </c>
      <c r="O39" s="74">
        <v>8660.7480469999991</v>
      </c>
      <c r="P39" s="74">
        <v>8841.4990230000003</v>
      </c>
      <c r="Q39" s="74">
        <v>8982.5166019999997</v>
      </c>
      <c r="R39" s="74">
        <v>9041.0048829999996</v>
      </c>
      <c r="S39" s="74">
        <v>9126.1621090000008</v>
      </c>
      <c r="T39" s="74">
        <v>9224.5761719999991</v>
      </c>
      <c r="U39" s="74">
        <v>9304.1240230000003</v>
      </c>
      <c r="V39" s="74">
        <v>9399.2167969999991</v>
      </c>
      <c r="W39" s="74">
        <v>9571.0869139999995</v>
      </c>
      <c r="X39" s="74">
        <v>9668.6464840000008</v>
      </c>
      <c r="Y39" s="74">
        <v>9799.4189449999994</v>
      </c>
      <c r="Z39" s="74">
        <v>9903.1455079999996</v>
      </c>
      <c r="AA39" s="74">
        <v>10115.574219</v>
      </c>
      <c r="AB39" s="74">
        <v>10210.068359000001</v>
      </c>
      <c r="AC39" s="74">
        <v>10379.553711</v>
      </c>
      <c r="AD39" s="59">
        <v>8.6940000000000003E-3</v>
      </c>
    </row>
    <row r="41" spans="1:30" ht="15" customHeight="1">
      <c r="B41" s="61" t="s">
        <v>312</v>
      </c>
    </row>
    <row r="42" spans="1:30" ht="15" customHeight="1">
      <c r="B42" s="61" t="s">
        <v>313</v>
      </c>
    </row>
    <row r="43" spans="1:30" ht="15" customHeight="1">
      <c r="A43" s="62" t="s">
        <v>707</v>
      </c>
      <c r="B43" s="65" t="s">
        <v>291</v>
      </c>
      <c r="C43" s="66">
        <v>4967.3466799999997</v>
      </c>
      <c r="D43" s="66">
        <v>6174.4760740000002</v>
      </c>
      <c r="E43" s="66">
        <v>7049.0224609999996</v>
      </c>
      <c r="F43" s="66">
        <v>7223.3173829999996</v>
      </c>
      <c r="G43" s="66">
        <v>7006.2226559999999</v>
      </c>
      <c r="H43" s="66">
        <v>6625.982422</v>
      </c>
      <c r="I43" s="66">
        <v>6149.1240230000003</v>
      </c>
      <c r="J43" s="66">
        <v>5959.0927730000003</v>
      </c>
      <c r="K43" s="66">
        <v>5826.0092770000001</v>
      </c>
      <c r="L43" s="66">
        <v>5819.1860349999997</v>
      </c>
      <c r="M43" s="66">
        <v>5778.1289059999999</v>
      </c>
      <c r="N43" s="66">
        <v>5759.2265619999998</v>
      </c>
      <c r="O43" s="66">
        <v>5751.5390619999998</v>
      </c>
      <c r="P43" s="66">
        <v>5712.7177730000003</v>
      </c>
      <c r="Q43" s="66">
        <v>5705.5820309999999</v>
      </c>
      <c r="R43" s="66">
        <v>5645.4384769999997</v>
      </c>
      <c r="S43" s="66">
        <v>5633.0258789999998</v>
      </c>
      <c r="T43" s="66">
        <v>5607.9599609999996</v>
      </c>
      <c r="U43" s="66">
        <v>5565.7221680000002</v>
      </c>
      <c r="V43" s="66">
        <v>5529.4858400000003</v>
      </c>
      <c r="W43" s="66">
        <v>5541.8193359999996</v>
      </c>
      <c r="X43" s="66">
        <v>5559.3857420000004</v>
      </c>
      <c r="Y43" s="66">
        <v>5557.7241210000002</v>
      </c>
      <c r="Z43" s="66">
        <v>5562.3188479999999</v>
      </c>
      <c r="AA43" s="66">
        <v>5599.0429690000001</v>
      </c>
      <c r="AB43" s="66">
        <v>5568.3339839999999</v>
      </c>
      <c r="AC43" s="66">
        <v>5571.9404299999997</v>
      </c>
      <c r="AD43" s="63">
        <v>-4.0990000000000002E-3</v>
      </c>
    </row>
    <row r="44" spans="1:30" ht="15" customHeight="1">
      <c r="A44" s="62" t="s">
        <v>706</v>
      </c>
      <c r="B44" s="65" t="s">
        <v>292</v>
      </c>
      <c r="C44" s="66">
        <v>79.572013999999996</v>
      </c>
      <c r="D44" s="66">
        <v>111.757797</v>
      </c>
      <c r="E44" s="66">
        <v>152.28486599999999</v>
      </c>
      <c r="F44" s="66">
        <v>176.06958</v>
      </c>
      <c r="G44" s="66">
        <v>168.924454</v>
      </c>
      <c r="H44" s="66">
        <v>153.519485</v>
      </c>
      <c r="I44" s="66">
        <v>159.15817300000001</v>
      </c>
      <c r="J44" s="66">
        <v>161.81036399999999</v>
      </c>
      <c r="K44" s="66">
        <v>157.39836099999999</v>
      </c>
      <c r="L44" s="66">
        <v>164.00921600000001</v>
      </c>
      <c r="M44" s="66">
        <v>169.03767400000001</v>
      </c>
      <c r="N44" s="66">
        <v>158.42709400000001</v>
      </c>
      <c r="O44" s="66">
        <v>154.753387</v>
      </c>
      <c r="P44" s="66">
        <v>153.16355899999999</v>
      </c>
      <c r="Q44" s="66">
        <v>152.50868199999999</v>
      </c>
      <c r="R44" s="66">
        <v>149.38505599999999</v>
      </c>
      <c r="S44" s="66">
        <v>148.347137</v>
      </c>
      <c r="T44" s="66">
        <v>146.81733700000001</v>
      </c>
      <c r="U44" s="66">
        <v>144.22895800000001</v>
      </c>
      <c r="V44" s="66">
        <v>143.85969499999999</v>
      </c>
      <c r="W44" s="66">
        <v>142.85046399999999</v>
      </c>
      <c r="X44" s="66">
        <v>140.95045500000001</v>
      </c>
      <c r="Y44" s="66">
        <v>140.72103899999999</v>
      </c>
      <c r="Z44" s="66">
        <v>140.68392900000001</v>
      </c>
      <c r="AA44" s="66">
        <v>142.445953</v>
      </c>
      <c r="AB44" s="66">
        <v>141.50145000000001</v>
      </c>
      <c r="AC44" s="66">
        <v>142.53135700000001</v>
      </c>
      <c r="AD44" s="63">
        <v>9.7769999999999992E-3</v>
      </c>
    </row>
    <row r="45" spans="1:30" ht="15" customHeight="1">
      <c r="A45" s="62" t="s">
        <v>705</v>
      </c>
      <c r="B45" s="65" t="s">
        <v>314</v>
      </c>
      <c r="C45" s="66">
        <v>5046.9184569999998</v>
      </c>
      <c r="D45" s="66">
        <v>6286.2338870000003</v>
      </c>
      <c r="E45" s="66">
        <v>7201.3071289999998</v>
      </c>
      <c r="F45" s="66">
        <v>7399.3867190000001</v>
      </c>
      <c r="G45" s="66">
        <v>7175.1469729999999</v>
      </c>
      <c r="H45" s="66">
        <v>6779.501953</v>
      </c>
      <c r="I45" s="66">
        <v>6308.2822269999997</v>
      </c>
      <c r="J45" s="66">
        <v>6120.9033200000003</v>
      </c>
      <c r="K45" s="66">
        <v>5983.4077150000003</v>
      </c>
      <c r="L45" s="66">
        <v>5983.1953119999998</v>
      </c>
      <c r="M45" s="66">
        <v>5947.1665039999998</v>
      </c>
      <c r="N45" s="66">
        <v>5917.6538090000004</v>
      </c>
      <c r="O45" s="66">
        <v>5906.2924800000001</v>
      </c>
      <c r="P45" s="66">
        <v>5865.8813479999999</v>
      </c>
      <c r="Q45" s="66">
        <v>5858.0908200000003</v>
      </c>
      <c r="R45" s="66">
        <v>5794.8237300000001</v>
      </c>
      <c r="S45" s="66">
        <v>5781.373047</v>
      </c>
      <c r="T45" s="66">
        <v>5754.7773440000001</v>
      </c>
      <c r="U45" s="66">
        <v>5709.951172</v>
      </c>
      <c r="V45" s="66">
        <v>5673.345703</v>
      </c>
      <c r="W45" s="66">
        <v>5684.669922</v>
      </c>
      <c r="X45" s="66">
        <v>5700.3364259999998</v>
      </c>
      <c r="Y45" s="66">
        <v>5698.4453119999998</v>
      </c>
      <c r="Z45" s="66">
        <v>5703.0029299999997</v>
      </c>
      <c r="AA45" s="66">
        <v>5741.4887699999999</v>
      </c>
      <c r="AB45" s="66">
        <v>5709.8354490000002</v>
      </c>
      <c r="AC45" s="66">
        <v>5714.4716799999997</v>
      </c>
      <c r="AD45" s="63">
        <v>-3.8070000000000001E-3</v>
      </c>
    </row>
    <row r="47" spans="1:30" ht="15" customHeight="1">
      <c r="B47" s="61" t="s">
        <v>315</v>
      </c>
    </row>
    <row r="48" spans="1:30" ht="15" customHeight="1">
      <c r="A48" s="62" t="s">
        <v>704</v>
      </c>
      <c r="B48" s="65" t="s">
        <v>295</v>
      </c>
      <c r="C48" s="66">
        <v>1466.9101559999999</v>
      </c>
      <c r="D48" s="66">
        <v>1525.6015620000001</v>
      </c>
      <c r="E48" s="66">
        <v>1714.1308590000001</v>
      </c>
      <c r="F48" s="66">
        <v>1766.6010739999999</v>
      </c>
      <c r="G48" s="66">
        <v>1723.5327150000001</v>
      </c>
      <c r="H48" s="66">
        <v>1642.8717039999999</v>
      </c>
      <c r="I48" s="66">
        <v>1534.8278809999999</v>
      </c>
      <c r="J48" s="66">
        <v>1501.5589600000001</v>
      </c>
      <c r="K48" s="66">
        <v>1481.470581</v>
      </c>
      <c r="L48" s="66">
        <v>1489.033447</v>
      </c>
      <c r="M48" s="66">
        <v>1487.7589109999999</v>
      </c>
      <c r="N48" s="66">
        <v>1490.370361</v>
      </c>
      <c r="O48" s="66">
        <v>1485.6157229999999</v>
      </c>
      <c r="P48" s="66">
        <v>1475.3636469999999</v>
      </c>
      <c r="Q48" s="66">
        <v>1472.9514160000001</v>
      </c>
      <c r="R48" s="66">
        <v>1459.0336910000001</v>
      </c>
      <c r="S48" s="66">
        <v>1455.8070070000001</v>
      </c>
      <c r="T48" s="66">
        <v>1450.1657709999999</v>
      </c>
      <c r="U48" s="66">
        <v>1440.0198969999999</v>
      </c>
      <c r="V48" s="66">
        <v>1431.685913</v>
      </c>
      <c r="W48" s="66">
        <v>1435.2730710000001</v>
      </c>
      <c r="X48" s="66">
        <v>1439.205322</v>
      </c>
      <c r="Y48" s="66">
        <v>1439.0467530000001</v>
      </c>
      <c r="Z48" s="66">
        <v>1440.2945560000001</v>
      </c>
      <c r="AA48" s="66">
        <v>1449.4068600000001</v>
      </c>
      <c r="AB48" s="66">
        <v>1441.9993899999999</v>
      </c>
      <c r="AC48" s="66">
        <v>1443.6881100000001</v>
      </c>
      <c r="AD48" s="63">
        <v>-2.2049999999999999E-3</v>
      </c>
    </row>
    <row r="49" spans="1:30" ht="15" customHeight="1">
      <c r="A49" s="62" t="s">
        <v>703</v>
      </c>
      <c r="B49" s="65" t="s">
        <v>296</v>
      </c>
      <c r="C49" s="66">
        <v>1.299617</v>
      </c>
      <c r="D49" s="66">
        <v>7.0956409999999996</v>
      </c>
      <c r="E49" s="66">
        <v>8.9459680000000006</v>
      </c>
      <c r="F49" s="66">
        <v>10.010578000000001</v>
      </c>
      <c r="G49" s="66">
        <v>7.8246869999999999</v>
      </c>
      <c r="H49" s="66">
        <v>14.996765999999999</v>
      </c>
      <c r="I49" s="66">
        <v>23.006449</v>
      </c>
      <c r="J49" s="66">
        <v>32.562420000000003</v>
      </c>
      <c r="K49" s="66">
        <v>41.893757000000001</v>
      </c>
      <c r="L49" s="66">
        <v>51.075927999999998</v>
      </c>
      <c r="M49" s="66">
        <v>58.939017999999997</v>
      </c>
      <c r="N49" s="66">
        <v>66.773505999999998</v>
      </c>
      <c r="O49" s="66">
        <v>64.503005999999999</v>
      </c>
      <c r="P49" s="66">
        <v>63.979931000000001</v>
      </c>
      <c r="Q49" s="66">
        <v>63.782448000000002</v>
      </c>
      <c r="R49" s="66">
        <v>64.726226999999994</v>
      </c>
      <c r="S49" s="66">
        <v>64.748772000000002</v>
      </c>
      <c r="T49" s="66">
        <v>65.145484999999994</v>
      </c>
      <c r="U49" s="66">
        <v>65.192145999999994</v>
      </c>
      <c r="V49" s="66">
        <v>65.652396999999993</v>
      </c>
      <c r="W49" s="66">
        <v>66.075439000000003</v>
      </c>
      <c r="X49" s="66">
        <v>65.957290999999998</v>
      </c>
      <c r="Y49" s="66">
        <v>66.169334000000006</v>
      </c>
      <c r="Z49" s="66">
        <v>66.353713999999997</v>
      </c>
      <c r="AA49" s="66">
        <v>66.424042</v>
      </c>
      <c r="AB49" s="66">
        <v>66.532936000000007</v>
      </c>
      <c r="AC49" s="66">
        <v>67.199485999999993</v>
      </c>
      <c r="AD49" s="63">
        <v>9.4094999999999998E-2</v>
      </c>
    </row>
    <row r="50" spans="1:30" ht="15" customHeight="1">
      <c r="A50" s="62" t="s">
        <v>702</v>
      </c>
      <c r="B50" s="65" t="s">
        <v>297</v>
      </c>
      <c r="C50" s="66">
        <v>0</v>
      </c>
      <c r="D50" s="66">
        <v>4.8389230000000003</v>
      </c>
      <c r="E50" s="66">
        <v>6.44231</v>
      </c>
      <c r="F50" s="66">
        <v>7.3009829999999996</v>
      </c>
      <c r="G50" s="66">
        <v>5.3223050000000001</v>
      </c>
      <c r="H50" s="66">
        <v>11.275403000000001</v>
      </c>
      <c r="I50" s="66">
        <v>17.899307</v>
      </c>
      <c r="J50" s="66">
        <v>25.49811</v>
      </c>
      <c r="K50" s="66">
        <v>32.83625</v>
      </c>
      <c r="L50" s="66">
        <v>39.997214999999997</v>
      </c>
      <c r="M50" s="66">
        <v>46.057898999999999</v>
      </c>
      <c r="N50" s="66">
        <v>51.804855000000003</v>
      </c>
      <c r="O50" s="66">
        <v>49.865459000000001</v>
      </c>
      <c r="P50" s="66">
        <v>49.336486999999998</v>
      </c>
      <c r="Q50" s="66">
        <v>49.138362999999998</v>
      </c>
      <c r="R50" s="66">
        <v>49.824547000000003</v>
      </c>
      <c r="S50" s="66">
        <v>49.876517999999997</v>
      </c>
      <c r="T50" s="66">
        <v>50.209698000000003</v>
      </c>
      <c r="U50" s="66">
        <v>50.24897</v>
      </c>
      <c r="V50" s="66">
        <v>50.603470000000002</v>
      </c>
      <c r="W50" s="66">
        <v>50.940193000000001</v>
      </c>
      <c r="X50" s="66">
        <v>50.832115000000002</v>
      </c>
      <c r="Y50" s="66">
        <v>50.966338999999998</v>
      </c>
      <c r="Z50" s="66">
        <v>51.106026</v>
      </c>
      <c r="AA50" s="66">
        <v>51.115124000000002</v>
      </c>
      <c r="AB50" s="66">
        <v>51.213527999999997</v>
      </c>
      <c r="AC50" s="66">
        <v>51.727741000000002</v>
      </c>
      <c r="AD50" s="63">
        <v>9.9407999999999996E-2</v>
      </c>
    </row>
    <row r="51" spans="1:30" ht="15" customHeight="1">
      <c r="A51" s="62" t="s">
        <v>701</v>
      </c>
      <c r="B51" s="65" t="s">
        <v>298</v>
      </c>
      <c r="C51" s="66">
        <v>0</v>
      </c>
      <c r="D51" s="66">
        <v>10.920566000000001</v>
      </c>
      <c r="E51" s="66">
        <v>13.658673</v>
      </c>
      <c r="F51" s="66">
        <v>15.441576</v>
      </c>
      <c r="G51" s="66">
        <v>14.362266999999999</v>
      </c>
      <c r="H51" s="66">
        <v>18.091633000000002</v>
      </c>
      <c r="I51" s="66">
        <v>21.891466000000001</v>
      </c>
      <c r="J51" s="66">
        <v>26.699268</v>
      </c>
      <c r="K51" s="66">
        <v>34.349894999999997</v>
      </c>
      <c r="L51" s="66">
        <v>34.924709</v>
      </c>
      <c r="M51" s="66">
        <v>37.952449999999999</v>
      </c>
      <c r="N51" s="66">
        <v>40.693641999999997</v>
      </c>
      <c r="O51" s="66">
        <v>39.233345</v>
      </c>
      <c r="P51" s="66">
        <v>38.851951999999997</v>
      </c>
      <c r="Q51" s="66">
        <v>38.737060999999997</v>
      </c>
      <c r="R51" s="66">
        <v>39.314959999999999</v>
      </c>
      <c r="S51" s="66">
        <v>39.409168000000001</v>
      </c>
      <c r="T51" s="66">
        <v>39.673378</v>
      </c>
      <c r="U51" s="66">
        <v>39.704265999999997</v>
      </c>
      <c r="V51" s="66">
        <v>39.982277000000003</v>
      </c>
      <c r="W51" s="66">
        <v>40.254680999999998</v>
      </c>
      <c r="X51" s="66">
        <v>40.183230999999999</v>
      </c>
      <c r="Y51" s="66">
        <v>40.294314999999997</v>
      </c>
      <c r="Z51" s="66">
        <v>40.410305000000001</v>
      </c>
      <c r="AA51" s="66">
        <v>40.428600000000003</v>
      </c>
      <c r="AB51" s="66">
        <v>40.509749999999997</v>
      </c>
      <c r="AC51" s="66">
        <v>40.916916000000001</v>
      </c>
      <c r="AD51" s="63">
        <v>5.4257E-2</v>
      </c>
    </row>
    <row r="52" spans="1:30" ht="15" customHeight="1">
      <c r="A52" s="62" t="s">
        <v>700</v>
      </c>
      <c r="B52" s="65" t="s">
        <v>299</v>
      </c>
      <c r="C52" s="66">
        <v>0</v>
      </c>
      <c r="D52" s="66">
        <v>8.677422</v>
      </c>
      <c r="E52" s="66">
        <v>10.583876999999999</v>
      </c>
      <c r="F52" s="66">
        <v>11.994638999999999</v>
      </c>
      <c r="G52" s="66">
        <v>10.978477</v>
      </c>
      <c r="H52" s="66">
        <v>13.951331</v>
      </c>
      <c r="I52" s="66">
        <v>16.931473</v>
      </c>
      <c r="J52" s="66">
        <v>20.673511999999999</v>
      </c>
      <c r="K52" s="66">
        <v>26.622709</v>
      </c>
      <c r="L52" s="66">
        <v>27.02319</v>
      </c>
      <c r="M52" s="66">
        <v>29.338681999999999</v>
      </c>
      <c r="N52" s="66">
        <v>31.497252</v>
      </c>
      <c r="O52" s="66">
        <v>30.316417999999999</v>
      </c>
      <c r="P52" s="66">
        <v>29.992905</v>
      </c>
      <c r="Q52" s="66">
        <v>29.870681999999999</v>
      </c>
      <c r="R52" s="66">
        <v>30.284983</v>
      </c>
      <c r="S52" s="66">
        <v>30.313739999999999</v>
      </c>
      <c r="T52" s="66">
        <v>30.513532999999999</v>
      </c>
      <c r="U52" s="66">
        <v>30.534922000000002</v>
      </c>
      <c r="V52" s="66">
        <v>30.748239999999999</v>
      </c>
      <c r="W52" s="66">
        <v>30.951332000000001</v>
      </c>
      <c r="X52" s="66">
        <v>30.884271999999999</v>
      </c>
      <c r="Y52" s="66">
        <v>30.964711999999999</v>
      </c>
      <c r="Z52" s="66">
        <v>31.048769</v>
      </c>
      <c r="AA52" s="66">
        <v>31.053381000000002</v>
      </c>
      <c r="AB52" s="66">
        <v>31.1127</v>
      </c>
      <c r="AC52" s="66">
        <v>31.424519</v>
      </c>
      <c r="AD52" s="63">
        <v>5.2822000000000001E-2</v>
      </c>
    </row>
    <row r="53" spans="1:30" ht="15" customHeight="1">
      <c r="A53" s="62" t="s">
        <v>699</v>
      </c>
      <c r="B53" s="65" t="s">
        <v>300</v>
      </c>
      <c r="C53" s="66">
        <v>0</v>
      </c>
      <c r="D53" s="66">
        <v>0</v>
      </c>
      <c r="E53" s="66">
        <v>0</v>
      </c>
      <c r="F53" s="66">
        <v>0</v>
      </c>
      <c r="G53" s="66">
        <v>1.0512000000000001E-2</v>
      </c>
      <c r="H53" s="66">
        <v>1.436E-2</v>
      </c>
      <c r="I53" s="66">
        <v>4.1097000000000002E-2</v>
      </c>
      <c r="J53" s="66">
        <v>6.1120000000000001E-2</v>
      </c>
      <c r="K53" s="66">
        <v>7.2840000000000002E-2</v>
      </c>
      <c r="L53" s="66">
        <v>8.1752000000000005E-2</v>
      </c>
      <c r="M53" s="66">
        <v>9.0461E-2</v>
      </c>
      <c r="N53" s="66">
        <v>9.7817000000000001E-2</v>
      </c>
      <c r="O53" s="66">
        <v>0.104101</v>
      </c>
      <c r="P53" s="66">
        <v>0.109849</v>
      </c>
      <c r="Q53" s="66">
        <v>0.1152</v>
      </c>
      <c r="R53" s="66">
        <v>0.118494</v>
      </c>
      <c r="S53" s="66">
        <v>0.121614</v>
      </c>
      <c r="T53" s="66">
        <v>0.12381200000000001</v>
      </c>
      <c r="U53" s="66">
        <v>0.12485499999999999</v>
      </c>
      <c r="V53" s="66">
        <v>0.12634600000000001</v>
      </c>
      <c r="W53" s="66">
        <v>0.12770200000000001</v>
      </c>
      <c r="X53" s="66">
        <v>0.12767899999999999</v>
      </c>
      <c r="Y53" s="66">
        <v>0.12836400000000001</v>
      </c>
      <c r="Z53" s="66">
        <v>0.12887799999999999</v>
      </c>
      <c r="AA53" s="66">
        <v>0.13076299999999999</v>
      </c>
      <c r="AB53" s="66">
        <v>0.13111900000000001</v>
      </c>
      <c r="AC53" s="66">
        <v>0.13269400000000001</v>
      </c>
      <c r="AD53" s="63" t="s">
        <v>128</v>
      </c>
    </row>
    <row r="54" spans="1:30" ht="15" customHeight="1">
      <c r="A54" s="62" t="s">
        <v>698</v>
      </c>
      <c r="B54" s="65" t="s">
        <v>301</v>
      </c>
      <c r="C54" s="66">
        <v>25.646678999999999</v>
      </c>
      <c r="D54" s="66">
        <v>43.875976999999999</v>
      </c>
      <c r="E54" s="66">
        <v>51.791885000000001</v>
      </c>
      <c r="F54" s="66">
        <v>57.876621</v>
      </c>
      <c r="G54" s="66">
        <v>76.504852</v>
      </c>
      <c r="H54" s="66">
        <v>78.368347</v>
      </c>
      <c r="I54" s="66">
        <v>79.107985999999997</v>
      </c>
      <c r="J54" s="66">
        <v>82.604843000000002</v>
      </c>
      <c r="K54" s="66">
        <v>84.799094999999994</v>
      </c>
      <c r="L54" s="66">
        <v>86.710578999999996</v>
      </c>
      <c r="M54" s="66">
        <v>88.239197000000004</v>
      </c>
      <c r="N54" s="66">
        <v>89.760604999999998</v>
      </c>
      <c r="O54" s="66">
        <v>90.174712999999997</v>
      </c>
      <c r="P54" s="66">
        <v>91.672272000000007</v>
      </c>
      <c r="Q54" s="66">
        <v>93.432738999999998</v>
      </c>
      <c r="R54" s="66">
        <v>95.190017999999995</v>
      </c>
      <c r="S54" s="66">
        <v>96.405135999999999</v>
      </c>
      <c r="T54" s="66">
        <v>97.576080000000005</v>
      </c>
      <c r="U54" s="66">
        <v>98.107697000000002</v>
      </c>
      <c r="V54" s="66">
        <v>98.791893000000002</v>
      </c>
      <c r="W54" s="66">
        <v>99.812004000000002</v>
      </c>
      <c r="X54" s="66">
        <v>100.208519</v>
      </c>
      <c r="Y54" s="66">
        <v>100.800209</v>
      </c>
      <c r="Z54" s="66">
        <v>101.275398</v>
      </c>
      <c r="AA54" s="66">
        <v>102.16069</v>
      </c>
      <c r="AB54" s="66">
        <v>102.354073</v>
      </c>
      <c r="AC54" s="66">
        <v>103.312454</v>
      </c>
      <c r="AD54" s="63">
        <v>3.4848999999999998E-2</v>
      </c>
    </row>
    <row r="55" spans="1:30" ht="15" customHeight="1">
      <c r="A55" s="62" t="s">
        <v>697</v>
      </c>
      <c r="B55" s="65" t="s">
        <v>302</v>
      </c>
      <c r="C55" s="66">
        <v>6.7796240000000001</v>
      </c>
      <c r="D55" s="66">
        <v>20.088971999999998</v>
      </c>
      <c r="E55" s="66">
        <v>24.27664</v>
      </c>
      <c r="F55" s="66">
        <v>26.886579999999999</v>
      </c>
      <c r="G55" s="66">
        <v>34.271656</v>
      </c>
      <c r="H55" s="66">
        <v>35.699055000000001</v>
      </c>
      <c r="I55" s="66">
        <v>36.583632999999999</v>
      </c>
      <c r="J55" s="66">
        <v>38.698799000000001</v>
      </c>
      <c r="K55" s="66">
        <v>39.716926999999998</v>
      </c>
      <c r="L55" s="66">
        <v>40.325054000000002</v>
      </c>
      <c r="M55" s="66">
        <v>39.916828000000002</v>
      </c>
      <c r="N55" s="66">
        <v>39.382843000000001</v>
      </c>
      <c r="O55" s="66">
        <v>38.141685000000003</v>
      </c>
      <c r="P55" s="66">
        <v>37.782947999999998</v>
      </c>
      <c r="Q55" s="66">
        <v>37.653556999999999</v>
      </c>
      <c r="R55" s="66">
        <v>38.056365999999997</v>
      </c>
      <c r="S55" s="66">
        <v>38.079490999999997</v>
      </c>
      <c r="T55" s="66">
        <v>38.287556000000002</v>
      </c>
      <c r="U55" s="66">
        <v>38.288753999999997</v>
      </c>
      <c r="V55" s="66">
        <v>38.502312000000003</v>
      </c>
      <c r="W55" s="66">
        <v>38.748511999999998</v>
      </c>
      <c r="X55" s="66">
        <v>38.697707999999999</v>
      </c>
      <c r="Y55" s="66">
        <v>38.799571999999998</v>
      </c>
      <c r="Z55" s="66">
        <v>38.905887999999997</v>
      </c>
      <c r="AA55" s="66">
        <v>38.966968999999999</v>
      </c>
      <c r="AB55" s="66">
        <v>39.021461000000002</v>
      </c>
      <c r="AC55" s="66">
        <v>39.388401000000002</v>
      </c>
      <c r="AD55" s="63">
        <v>2.7297999999999999E-2</v>
      </c>
    </row>
    <row r="56" spans="1:30" ht="15" customHeight="1">
      <c r="A56" s="62" t="s">
        <v>696</v>
      </c>
      <c r="B56" s="65" t="s">
        <v>303</v>
      </c>
      <c r="C56" s="66">
        <v>10.970958</v>
      </c>
      <c r="D56" s="66">
        <v>12.700298999999999</v>
      </c>
      <c r="E56" s="66">
        <v>14.633639000000001</v>
      </c>
      <c r="F56" s="66">
        <v>15.113390000000001</v>
      </c>
      <c r="G56" s="66">
        <v>14.758328000000001</v>
      </c>
      <c r="H56" s="66">
        <v>14.037887</v>
      </c>
      <c r="I56" s="66">
        <v>13.082025</v>
      </c>
      <c r="J56" s="66">
        <v>12.816164000000001</v>
      </c>
      <c r="K56" s="66">
        <v>12.634641</v>
      </c>
      <c r="L56" s="66">
        <v>12.692402</v>
      </c>
      <c r="M56" s="66">
        <v>12.669110999999999</v>
      </c>
      <c r="N56" s="66">
        <v>12.659736000000001</v>
      </c>
      <c r="O56" s="66">
        <v>12.626609999999999</v>
      </c>
      <c r="P56" s="66">
        <v>12.545206</v>
      </c>
      <c r="Q56" s="66">
        <v>12.530903</v>
      </c>
      <c r="R56" s="66">
        <v>12.415448</v>
      </c>
      <c r="S56" s="66">
        <v>12.392367999999999</v>
      </c>
      <c r="T56" s="66">
        <v>12.349304</v>
      </c>
      <c r="U56" s="66">
        <v>12.265188999999999</v>
      </c>
      <c r="V56" s="66">
        <v>12.200658000000001</v>
      </c>
      <c r="W56" s="66">
        <v>12.234975</v>
      </c>
      <c r="X56" s="66">
        <v>12.270076</v>
      </c>
      <c r="Y56" s="66">
        <v>12.275373</v>
      </c>
      <c r="Z56" s="66">
        <v>12.291995</v>
      </c>
      <c r="AA56" s="66">
        <v>12.380561999999999</v>
      </c>
      <c r="AB56" s="66">
        <v>12.326976</v>
      </c>
      <c r="AC56" s="66">
        <v>12.355762</v>
      </c>
      <c r="AD56" s="63">
        <v>-1.1000000000000001E-3</v>
      </c>
    </row>
    <row r="57" spans="1:30" ht="15" customHeight="1">
      <c r="A57" s="62" t="s">
        <v>695</v>
      </c>
      <c r="B57" s="65" t="s">
        <v>304</v>
      </c>
      <c r="C57" s="66">
        <v>6.5095099999999997</v>
      </c>
      <c r="D57" s="66">
        <v>7.4616369999999996</v>
      </c>
      <c r="E57" s="66">
        <v>8.5637589999999992</v>
      </c>
      <c r="F57" s="66">
        <v>9.1498200000000001</v>
      </c>
      <c r="G57" s="66">
        <v>9.1023720000000008</v>
      </c>
      <c r="H57" s="66">
        <v>8.8280469999999998</v>
      </c>
      <c r="I57" s="66">
        <v>8.294022</v>
      </c>
      <c r="J57" s="66">
        <v>8.1591450000000005</v>
      </c>
      <c r="K57" s="66">
        <v>8.0468290000000007</v>
      </c>
      <c r="L57" s="66">
        <v>8.1016329999999996</v>
      </c>
      <c r="M57" s="66">
        <v>8.0993650000000006</v>
      </c>
      <c r="N57" s="66">
        <v>8.0841329999999996</v>
      </c>
      <c r="O57" s="66">
        <v>8.1637629999999994</v>
      </c>
      <c r="P57" s="66">
        <v>8.1561020000000006</v>
      </c>
      <c r="Q57" s="66">
        <v>8.1845359999999996</v>
      </c>
      <c r="R57" s="66">
        <v>8.1548789999999993</v>
      </c>
      <c r="S57" s="66">
        <v>8.1850369999999995</v>
      </c>
      <c r="T57" s="66">
        <v>8.2096239999999998</v>
      </c>
      <c r="U57" s="66">
        <v>8.2112859999999994</v>
      </c>
      <c r="V57" s="66">
        <v>8.2200340000000001</v>
      </c>
      <c r="W57" s="66">
        <v>8.307696</v>
      </c>
      <c r="X57" s="66">
        <v>8.3648340000000001</v>
      </c>
      <c r="Y57" s="66">
        <v>8.4412000000000003</v>
      </c>
      <c r="Z57" s="66">
        <v>8.5110919999999997</v>
      </c>
      <c r="AA57" s="66">
        <v>8.6470780000000005</v>
      </c>
      <c r="AB57" s="66">
        <v>8.684863</v>
      </c>
      <c r="AC57" s="66">
        <v>8.7885010000000001</v>
      </c>
      <c r="AD57" s="63">
        <v>6.5680000000000001E-3</v>
      </c>
    </row>
    <row r="58" spans="1:30" ht="15" customHeight="1">
      <c r="A58" s="62" t="s">
        <v>694</v>
      </c>
      <c r="B58" s="65" t="s">
        <v>305</v>
      </c>
      <c r="C58" s="66">
        <v>30.638582</v>
      </c>
      <c r="D58" s="66">
        <v>32.633076000000003</v>
      </c>
      <c r="E58" s="66">
        <v>38.246665999999998</v>
      </c>
      <c r="F58" s="66">
        <v>39.616309999999999</v>
      </c>
      <c r="G58" s="66">
        <v>39.061684</v>
      </c>
      <c r="H58" s="66">
        <v>37.213752999999997</v>
      </c>
      <c r="I58" s="66">
        <v>34.257454000000003</v>
      </c>
      <c r="J58" s="66">
        <v>33.683525000000003</v>
      </c>
      <c r="K58" s="66">
        <v>33.250698</v>
      </c>
      <c r="L58" s="66">
        <v>33.436942999999999</v>
      </c>
      <c r="M58" s="66">
        <v>33.353386</v>
      </c>
      <c r="N58" s="66">
        <v>33.287022</v>
      </c>
      <c r="O58" s="66">
        <v>33.218570999999997</v>
      </c>
      <c r="P58" s="66">
        <v>33.006950000000003</v>
      </c>
      <c r="Q58" s="66">
        <v>32.965693999999999</v>
      </c>
      <c r="R58" s="66">
        <v>32.649757000000001</v>
      </c>
      <c r="S58" s="66">
        <v>32.581524000000002</v>
      </c>
      <c r="T58" s="66">
        <v>32.463706999999999</v>
      </c>
      <c r="U58" s="66">
        <v>32.232619999999997</v>
      </c>
      <c r="V58" s="66">
        <v>32.050697</v>
      </c>
      <c r="W58" s="66">
        <v>32.126663000000001</v>
      </c>
      <c r="X58" s="66">
        <v>32.211421999999999</v>
      </c>
      <c r="Y58" s="66">
        <v>32.211193000000002</v>
      </c>
      <c r="Z58" s="66">
        <v>32.242939</v>
      </c>
      <c r="AA58" s="66">
        <v>32.453274</v>
      </c>
      <c r="AB58" s="66">
        <v>32.291077000000001</v>
      </c>
      <c r="AC58" s="66">
        <v>32.337128</v>
      </c>
      <c r="AD58" s="63">
        <v>-3.6400000000000001E-4</v>
      </c>
    </row>
    <row r="59" spans="1:30" ht="15" customHeight="1">
      <c r="A59" s="62" t="s">
        <v>693</v>
      </c>
      <c r="B59" s="65" t="s">
        <v>306</v>
      </c>
      <c r="C59" s="66">
        <v>0</v>
      </c>
      <c r="D59" s="66">
        <v>0</v>
      </c>
      <c r="E59" s="66">
        <v>0</v>
      </c>
      <c r="F59" s="66">
        <v>0</v>
      </c>
      <c r="G59" s="66">
        <v>0</v>
      </c>
      <c r="H59" s="66">
        <v>0</v>
      </c>
      <c r="I59" s="66">
        <v>0</v>
      </c>
      <c r="J59" s="66">
        <v>0</v>
      </c>
      <c r="K59" s="66">
        <v>0</v>
      </c>
      <c r="L59" s="66">
        <v>0</v>
      </c>
      <c r="M59" s="66">
        <v>0</v>
      </c>
      <c r="N59" s="66">
        <v>0</v>
      </c>
      <c r="O59" s="66">
        <v>0</v>
      </c>
      <c r="P59" s="66">
        <v>0</v>
      </c>
      <c r="Q59" s="66">
        <v>0</v>
      </c>
      <c r="R59" s="66">
        <v>0</v>
      </c>
      <c r="S59" s="66">
        <v>0</v>
      </c>
      <c r="T59" s="66">
        <v>0</v>
      </c>
      <c r="U59" s="66">
        <v>0</v>
      </c>
      <c r="V59" s="66">
        <v>0</v>
      </c>
      <c r="W59" s="66">
        <v>0</v>
      </c>
      <c r="X59" s="66">
        <v>0</v>
      </c>
      <c r="Y59" s="66">
        <v>0</v>
      </c>
      <c r="Z59" s="66">
        <v>0</v>
      </c>
      <c r="AA59" s="66">
        <v>0</v>
      </c>
      <c r="AB59" s="66">
        <v>0</v>
      </c>
      <c r="AC59" s="66">
        <v>0</v>
      </c>
      <c r="AD59" s="63" t="s">
        <v>128</v>
      </c>
    </row>
    <row r="60" spans="1:30" ht="15" customHeight="1">
      <c r="A60" s="62" t="s">
        <v>692</v>
      </c>
      <c r="B60" s="65" t="s">
        <v>307</v>
      </c>
      <c r="C60" s="66">
        <v>0</v>
      </c>
      <c r="D60" s="66">
        <v>0</v>
      </c>
      <c r="E60" s="66">
        <v>0</v>
      </c>
      <c r="F60" s="66">
        <v>0</v>
      </c>
      <c r="G60" s="66">
        <v>0</v>
      </c>
      <c r="H60" s="66">
        <v>0</v>
      </c>
      <c r="I60" s="66">
        <v>0</v>
      </c>
      <c r="J60" s="66">
        <v>0</v>
      </c>
      <c r="K60" s="66">
        <v>0</v>
      </c>
      <c r="L60" s="66">
        <v>0</v>
      </c>
      <c r="M60" s="66">
        <v>0</v>
      </c>
      <c r="N60" s="66">
        <v>0</v>
      </c>
      <c r="O60" s="66">
        <v>0</v>
      </c>
      <c r="P60" s="66">
        <v>0</v>
      </c>
      <c r="Q60" s="66">
        <v>0</v>
      </c>
      <c r="R60" s="66">
        <v>0</v>
      </c>
      <c r="S60" s="66">
        <v>0</v>
      </c>
      <c r="T60" s="66">
        <v>0</v>
      </c>
      <c r="U60" s="66">
        <v>0</v>
      </c>
      <c r="V60" s="66">
        <v>0</v>
      </c>
      <c r="W60" s="66">
        <v>0</v>
      </c>
      <c r="X60" s="66">
        <v>0</v>
      </c>
      <c r="Y60" s="66">
        <v>0</v>
      </c>
      <c r="Z60" s="66">
        <v>0</v>
      </c>
      <c r="AA60" s="66">
        <v>0</v>
      </c>
      <c r="AB60" s="66">
        <v>0</v>
      </c>
      <c r="AC60" s="66">
        <v>0</v>
      </c>
      <c r="AD60" s="63" t="s">
        <v>128</v>
      </c>
    </row>
    <row r="61" spans="1:30" ht="15" customHeight="1">
      <c r="A61" s="62" t="s">
        <v>691</v>
      </c>
      <c r="B61" s="65" t="s">
        <v>308</v>
      </c>
      <c r="C61" s="66">
        <v>0</v>
      </c>
      <c r="D61" s="66">
        <v>1.6130500000000001</v>
      </c>
      <c r="E61" s="66">
        <v>2.147605</v>
      </c>
      <c r="F61" s="66">
        <v>2.433989</v>
      </c>
      <c r="G61" s="66">
        <v>5.3227669999999998</v>
      </c>
      <c r="H61" s="66">
        <v>11.276929000000001</v>
      </c>
      <c r="I61" s="66">
        <v>17.903487999999999</v>
      </c>
      <c r="J61" s="66">
        <v>25.508738000000001</v>
      </c>
      <c r="K61" s="66">
        <v>32.858246000000001</v>
      </c>
      <c r="L61" s="66">
        <v>40.038670000000003</v>
      </c>
      <c r="M61" s="66">
        <v>46.127868999999997</v>
      </c>
      <c r="N61" s="66">
        <v>51.927647</v>
      </c>
      <c r="O61" s="66">
        <v>50.012199000000003</v>
      </c>
      <c r="P61" s="66">
        <v>49.514969000000001</v>
      </c>
      <c r="Q61" s="66">
        <v>49.355034000000003</v>
      </c>
      <c r="R61" s="66">
        <v>50.102615</v>
      </c>
      <c r="S61" s="66">
        <v>50.223351000000001</v>
      </c>
      <c r="T61" s="66">
        <v>50.645266999999997</v>
      </c>
      <c r="U61" s="66">
        <v>50.797297999999998</v>
      </c>
      <c r="V61" s="66">
        <v>51.299182999999999</v>
      </c>
      <c r="W61" s="66">
        <v>51.812945999999997</v>
      </c>
      <c r="X61" s="66">
        <v>51.918320000000001</v>
      </c>
      <c r="Y61" s="66">
        <v>52.317528000000003</v>
      </c>
      <c r="Z61" s="66">
        <v>52.766967999999999</v>
      </c>
      <c r="AA61" s="66">
        <v>53.150967000000001</v>
      </c>
      <c r="AB61" s="66">
        <v>53.657257000000001</v>
      </c>
      <c r="AC61" s="66">
        <v>54.668624999999999</v>
      </c>
      <c r="AD61" s="63">
        <v>0.15134</v>
      </c>
    </row>
    <row r="62" spans="1:30" ht="15" customHeight="1">
      <c r="A62" s="62" t="s">
        <v>690</v>
      </c>
      <c r="B62" s="65" t="s">
        <v>316</v>
      </c>
      <c r="C62" s="66">
        <v>1548.7551269999999</v>
      </c>
      <c r="D62" s="66">
        <v>1675.5069579999999</v>
      </c>
      <c r="E62" s="66">
        <v>1893.4217530000001</v>
      </c>
      <c r="F62" s="66">
        <v>1962.4255370000001</v>
      </c>
      <c r="G62" s="66">
        <v>1941.052612</v>
      </c>
      <c r="H62" s="66">
        <v>1886.6252440000001</v>
      </c>
      <c r="I62" s="66">
        <v>1803.8264160000001</v>
      </c>
      <c r="J62" s="66">
        <v>1808.524658</v>
      </c>
      <c r="K62" s="66">
        <v>1828.552612</v>
      </c>
      <c r="L62" s="66">
        <v>1863.4415280000001</v>
      </c>
      <c r="M62" s="66">
        <v>1888.5429690000001</v>
      </c>
      <c r="N62" s="66">
        <v>1916.3392329999999</v>
      </c>
      <c r="O62" s="66">
        <v>1901.9758300000001</v>
      </c>
      <c r="P62" s="66">
        <v>1890.3133539999999</v>
      </c>
      <c r="Q62" s="66">
        <v>1888.7176509999999</v>
      </c>
      <c r="R62" s="66">
        <v>1879.872192</v>
      </c>
      <c r="S62" s="66">
        <v>1878.143677</v>
      </c>
      <c r="T62" s="66">
        <v>1875.3632809999999</v>
      </c>
      <c r="U62" s="66">
        <v>1865.727783</v>
      </c>
      <c r="V62" s="66">
        <v>1859.863525</v>
      </c>
      <c r="W62" s="66">
        <v>1866.665283</v>
      </c>
      <c r="X62" s="66">
        <v>1870.8608400000001</v>
      </c>
      <c r="Y62" s="66">
        <v>1872.4147949999999</v>
      </c>
      <c r="Z62" s="66">
        <v>1875.3366699999999</v>
      </c>
      <c r="AA62" s="66">
        <v>1886.318237</v>
      </c>
      <c r="AB62" s="66">
        <v>1879.8352050000001</v>
      </c>
      <c r="AC62" s="66">
        <v>1885.940308</v>
      </c>
      <c r="AD62" s="63">
        <v>4.744E-3</v>
      </c>
    </row>
    <row r="64" spans="1:30" ht="15" customHeight="1">
      <c r="A64" s="62" t="s">
        <v>689</v>
      </c>
      <c r="B64" s="65" t="s">
        <v>317</v>
      </c>
      <c r="C64" s="66">
        <v>23.481379</v>
      </c>
      <c r="D64" s="66">
        <v>21.044481000000001</v>
      </c>
      <c r="E64" s="66">
        <v>20.818892000000002</v>
      </c>
      <c r="F64" s="66">
        <v>20.962025000000001</v>
      </c>
      <c r="G64" s="66">
        <v>21.292345000000001</v>
      </c>
      <c r="H64" s="66">
        <v>21.770109000000001</v>
      </c>
      <c r="I64" s="66">
        <v>22.236221</v>
      </c>
      <c r="J64" s="66">
        <v>22.807758</v>
      </c>
      <c r="K64" s="66">
        <v>23.407088999999999</v>
      </c>
      <c r="L64" s="66">
        <v>23.748283000000001</v>
      </c>
      <c r="M64" s="66">
        <v>24.101748000000001</v>
      </c>
      <c r="N64" s="66">
        <v>24.461845</v>
      </c>
      <c r="O64" s="66">
        <v>24.358484000000001</v>
      </c>
      <c r="P64" s="66">
        <v>24.371658</v>
      </c>
      <c r="Q64" s="66">
        <v>24.380590000000002</v>
      </c>
      <c r="R64" s="66">
        <v>24.494419000000001</v>
      </c>
      <c r="S64" s="66">
        <v>24.520392999999999</v>
      </c>
      <c r="T64" s="66">
        <v>24.578358000000001</v>
      </c>
      <c r="U64" s="66">
        <v>24.627863000000001</v>
      </c>
      <c r="V64" s="66">
        <v>24.688859999999998</v>
      </c>
      <c r="W64" s="66">
        <v>24.719673</v>
      </c>
      <c r="X64" s="66">
        <v>24.710238</v>
      </c>
      <c r="Y64" s="66">
        <v>24.731863000000001</v>
      </c>
      <c r="Z64" s="66">
        <v>24.746009999999998</v>
      </c>
      <c r="AA64" s="66">
        <v>24.729496000000001</v>
      </c>
      <c r="AB64" s="66">
        <v>24.768335</v>
      </c>
      <c r="AC64" s="66">
        <v>24.813658</v>
      </c>
      <c r="AD64" s="63">
        <v>6.6119999999999998E-3</v>
      </c>
    </row>
    <row r="65" spans="1:30" ht="15" customHeight="1">
      <c r="A65" s="62" t="s">
        <v>688</v>
      </c>
      <c r="B65" s="61" t="s">
        <v>318</v>
      </c>
      <c r="C65" s="74">
        <v>6595.673828</v>
      </c>
      <c r="D65" s="74">
        <v>7961.7407229999999</v>
      </c>
      <c r="E65" s="74">
        <v>9094.7285159999992</v>
      </c>
      <c r="F65" s="74">
        <v>9361.8125</v>
      </c>
      <c r="G65" s="74">
        <v>9116.1992190000001</v>
      </c>
      <c r="H65" s="74">
        <v>8666.1269530000009</v>
      </c>
      <c r="I65" s="74">
        <v>8112.1083980000003</v>
      </c>
      <c r="J65" s="74">
        <v>7929.4277339999999</v>
      </c>
      <c r="K65" s="74">
        <v>7811.9604490000002</v>
      </c>
      <c r="L65" s="74">
        <v>7846.6367190000001</v>
      </c>
      <c r="M65" s="74">
        <v>7835.7094729999999</v>
      </c>
      <c r="N65" s="74">
        <v>7833.9931640000004</v>
      </c>
      <c r="O65" s="74">
        <v>7808.2685549999997</v>
      </c>
      <c r="P65" s="74">
        <v>7756.1948240000002</v>
      </c>
      <c r="Q65" s="74">
        <v>7746.8085940000001</v>
      </c>
      <c r="R65" s="74">
        <v>7674.6958009999998</v>
      </c>
      <c r="S65" s="74">
        <v>7659.5166019999997</v>
      </c>
      <c r="T65" s="74">
        <v>7630.140625</v>
      </c>
      <c r="U65" s="74">
        <v>7575.6787109999996</v>
      </c>
      <c r="V65" s="74">
        <v>7533.2089839999999</v>
      </c>
      <c r="W65" s="74">
        <v>7551.3349609999996</v>
      </c>
      <c r="X65" s="74">
        <v>7571.1972660000001</v>
      </c>
      <c r="Y65" s="74">
        <v>7570.8603519999997</v>
      </c>
      <c r="Z65" s="74">
        <v>7578.3398440000001</v>
      </c>
      <c r="AA65" s="74">
        <v>7627.8071289999998</v>
      </c>
      <c r="AB65" s="74">
        <v>7589.6708980000003</v>
      </c>
      <c r="AC65" s="74">
        <v>7600.4121089999999</v>
      </c>
      <c r="AD65" s="59">
        <v>-1.856E-3</v>
      </c>
    </row>
    <row r="67" spans="1:30" ht="15" customHeight="1">
      <c r="A67" s="62" t="s">
        <v>687</v>
      </c>
      <c r="B67" s="65" t="s">
        <v>319</v>
      </c>
      <c r="C67" s="66">
        <v>16.564319999999999</v>
      </c>
      <c r="D67" s="66">
        <v>16.031936999999999</v>
      </c>
      <c r="E67" s="66">
        <v>16.079661999999999</v>
      </c>
      <c r="F67" s="66">
        <v>16.132968999999999</v>
      </c>
      <c r="G67" s="66">
        <v>16.470285000000001</v>
      </c>
      <c r="H67" s="66">
        <v>16.878921999999999</v>
      </c>
      <c r="I67" s="66">
        <v>17.535295000000001</v>
      </c>
      <c r="J67" s="66">
        <v>18.362841</v>
      </c>
      <c r="K67" s="66">
        <v>19.319641000000001</v>
      </c>
      <c r="L67" s="66">
        <v>19.830210000000001</v>
      </c>
      <c r="M67" s="66">
        <v>20.494394</v>
      </c>
      <c r="N67" s="66">
        <v>21.190488999999999</v>
      </c>
      <c r="O67" s="66">
        <v>21.114712000000001</v>
      </c>
      <c r="P67" s="66">
        <v>21.166778999999998</v>
      </c>
      <c r="Q67" s="66">
        <v>21.255348000000001</v>
      </c>
      <c r="R67" s="66">
        <v>21.463234</v>
      </c>
      <c r="S67" s="66">
        <v>21.531905999999999</v>
      </c>
      <c r="T67" s="66">
        <v>21.639778</v>
      </c>
      <c r="U67" s="66">
        <v>21.716025999999999</v>
      </c>
      <c r="V67" s="66">
        <v>21.787769000000001</v>
      </c>
      <c r="W67" s="66">
        <v>21.802156</v>
      </c>
      <c r="X67" s="66">
        <v>21.776890000000002</v>
      </c>
      <c r="Y67" s="66">
        <v>21.776160999999998</v>
      </c>
      <c r="Z67" s="66">
        <v>21.772497000000001</v>
      </c>
      <c r="AA67" s="66">
        <v>21.712257000000001</v>
      </c>
      <c r="AB67" s="66">
        <v>21.727169</v>
      </c>
      <c r="AC67" s="66">
        <v>21.753115000000001</v>
      </c>
      <c r="AD67" s="63">
        <v>1.2282E-2</v>
      </c>
    </row>
    <row r="68" spans="1:30" ht="15" customHeight="1">
      <c r="A68" s="62" t="s">
        <v>686</v>
      </c>
      <c r="B68" s="65" t="s">
        <v>320</v>
      </c>
      <c r="C68" s="66">
        <v>118.639809</v>
      </c>
      <c r="D68" s="66">
        <v>178.92411799999999</v>
      </c>
      <c r="E68" s="66">
        <v>201.409897</v>
      </c>
      <c r="F68" s="66">
        <v>212.25692699999999</v>
      </c>
      <c r="G68" s="66">
        <v>209.23881499999999</v>
      </c>
      <c r="H68" s="66">
        <v>224.09612999999999</v>
      </c>
      <c r="I68" s="66">
        <v>246.28089900000001</v>
      </c>
      <c r="J68" s="66">
        <v>278.16616800000003</v>
      </c>
      <c r="K68" s="66">
        <v>313.619507</v>
      </c>
      <c r="L68" s="66">
        <v>335.22335800000002</v>
      </c>
      <c r="M68" s="66">
        <v>352.373535</v>
      </c>
      <c r="N68" s="66">
        <v>366.80102499999998</v>
      </c>
      <c r="O68" s="66">
        <v>355.78155500000003</v>
      </c>
      <c r="P68" s="66">
        <v>352.85751299999998</v>
      </c>
      <c r="Q68" s="66">
        <v>351.64956699999999</v>
      </c>
      <c r="R68" s="66">
        <v>353.60049400000003</v>
      </c>
      <c r="S68" s="66">
        <v>353.85058600000002</v>
      </c>
      <c r="T68" s="66">
        <v>355.01882899999998</v>
      </c>
      <c r="U68" s="66">
        <v>354.69342</v>
      </c>
      <c r="V68" s="66">
        <v>355.28497299999998</v>
      </c>
      <c r="W68" s="66">
        <v>357.270264</v>
      </c>
      <c r="X68" s="66">
        <v>356.88623000000001</v>
      </c>
      <c r="Y68" s="66">
        <v>357.784515</v>
      </c>
      <c r="Z68" s="66">
        <v>358.47729500000003</v>
      </c>
      <c r="AA68" s="66">
        <v>359.61230499999999</v>
      </c>
      <c r="AB68" s="66">
        <v>359.58544899999998</v>
      </c>
      <c r="AC68" s="66">
        <v>362.30621300000001</v>
      </c>
      <c r="AD68" s="63">
        <v>2.8622999999999999E-2</v>
      </c>
    </row>
    <row r="69" spans="1:30" ht="15" customHeight="1">
      <c r="A69" s="62" t="s">
        <v>685</v>
      </c>
      <c r="B69" s="65" t="s">
        <v>321</v>
      </c>
      <c r="C69" s="66">
        <v>0</v>
      </c>
      <c r="D69" s="66">
        <v>0</v>
      </c>
      <c r="E69" s="66">
        <v>0</v>
      </c>
      <c r="F69" s="66">
        <v>0</v>
      </c>
      <c r="G69" s="66">
        <v>0</v>
      </c>
      <c r="H69" s="66">
        <v>0</v>
      </c>
      <c r="I69" s="66">
        <v>0</v>
      </c>
      <c r="J69" s="66">
        <v>0</v>
      </c>
      <c r="K69" s="66">
        <v>0</v>
      </c>
      <c r="L69" s="66">
        <v>0</v>
      </c>
      <c r="M69" s="66">
        <v>0</v>
      </c>
      <c r="N69" s="66">
        <v>0</v>
      </c>
      <c r="O69" s="66">
        <v>0</v>
      </c>
      <c r="P69" s="66">
        <v>0</v>
      </c>
      <c r="Q69" s="66">
        <v>0</v>
      </c>
      <c r="R69" s="66">
        <v>0</v>
      </c>
      <c r="S69" s="66">
        <v>0</v>
      </c>
      <c r="T69" s="66">
        <v>0</v>
      </c>
      <c r="U69" s="66">
        <v>0</v>
      </c>
      <c r="V69" s="66">
        <v>0</v>
      </c>
      <c r="W69" s="66">
        <v>0</v>
      </c>
      <c r="X69" s="66">
        <v>0</v>
      </c>
      <c r="Y69" s="66">
        <v>0</v>
      </c>
      <c r="Z69" s="66">
        <v>0</v>
      </c>
      <c r="AA69" s="66">
        <v>0</v>
      </c>
      <c r="AB69" s="66">
        <v>0</v>
      </c>
      <c r="AC69" s="66">
        <v>0</v>
      </c>
      <c r="AD69" s="63" t="s">
        <v>128</v>
      </c>
    </row>
    <row r="71" spans="1:30" ht="15" customHeight="1">
      <c r="B71" s="61" t="s">
        <v>322</v>
      </c>
    </row>
    <row r="72" spans="1:30" ht="15" customHeight="1">
      <c r="A72" s="62" t="s">
        <v>684</v>
      </c>
      <c r="B72" s="65" t="s">
        <v>323</v>
      </c>
      <c r="C72" s="66">
        <v>12434.346680000001</v>
      </c>
      <c r="D72" s="66">
        <v>13426.872069999999</v>
      </c>
      <c r="E72" s="66">
        <v>14045.057617</v>
      </c>
      <c r="F72" s="66">
        <v>14286.049805000001</v>
      </c>
      <c r="G72" s="66">
        <v>14036.719727</v>
      </c>
      <c r="H72" s="66">
        <v>13716.953125</v>
      </c>
      <c r="I72" s="66">
        <v>13001.779296999999</v>
      </c>
      <c r="J72" s="66">
        <v>12673.511719</v>
      </c>
      <c r="K72" s="66">
        <v>12390.743164</v>
      </c>
      <c r="L72" s="66">
        <v>12398.332031</v>
      </c>
      <c r="M72" s="66">
        <v>12269.292969</v>
      </c>
      <c r="N72" s="66">
        <v>12221.599609000001</v>
      </c>
      <c r="O72" s="66">
        <v>12254.580078000001</v>
      </c>
      <c r="P72" s="66">
        <v>12337.708984000001</v>
      </c>
      <c r="Q72" s="66">
        <v>12421.905273</v>
      </c>
      <c r="R72" s="66">
        <v>12382.190430000001</v>
      </c>
      <c r="S72" s="66">
        <v>12424.896484000001</v>
      </c>
      <c r="T72" s="66">
        <v>12461.740234000001</v>
      </c>
      <c r="U72" s="66">
        <v>12471.711914</v>
      </c>
      <c r="V72" s="66">
        <v>12495.130859000001</v>
      </c>
      <c r="W72" s="66">
        <v>12636.8125</v>
      </c>
      <c r="X72" s="66">
        <v>12735.231444999999</v>
      </c>
      <c r="Y72" s="66">
        <v>12832.791992</v>
      </c>
      <c r="Z72" s="66">
        <v>12915.147461</v>
      </c>
      <c r="AA72" s="66">
        <v>13116.943359000001</v>
      </c>
      <c r="AB72" s="66">
        <v>13154.096680000001</v>
      </c>
      <c r="AC72" s="66">
        <v>13278.144531</v>
      </c>
      <c r="AD72" s="63">
        <v>-4.4499999999999997E-4</v>
      </c>
    </row>
    <row r="73" spans="1:30" ht="15" customHeight="1">
      <c r="A73" s="62" t="s">
        <v>683</v>
      </c>
      <c r="B73" s="65" t="s">
        <v>324</v>
      </c>
      <c r="C73" s="66">
        <v>291.04068000000001</v>
      </c>
      <c r="D73" s="66">
        <v>278.03112800000002</v>
      </c>
      <c r="E73" s="66">
        <v>213.92729199999999</v>
      </c>
      <c r="F73" s="66">
        <v>258.37802099999999</v>
      </c>
      <c r="G73" s="66">
        <v>278.65792800000003</v>
      </c>
      <c r="H73" s="66">
        <v>305.83071899999999</v>
      </c>
      <c r="I73" s="66">
        <v>366.20968599999998</v>
      </c>
      <c r="J73" s="66">
        <v>442.65811200000002</v>
      </c>
      <c r="K73" s="66">
        <v>546.01171899999997</v>
      </c>
      <c r="L73" s="66">
        <v>638.58319100000006</v>
      </c>
      <c r="M73" s="66">
        <v>692.96301300000005</v>
      </c>
      <c r="N73" s="66">
        <v>727.43225099999995</v>
      </c>
      <c r="O73" s="66">
        <v>737.05035399999997</v>
      </c>
      <c r="P73" s="66">
        <v>746.78716999999995</v>
      </c>
      <c r="Q73" s="66">
        <v>751.54394500000001</v>
      </c>
      <c r="R73" s="66">
        <v>745.78008999999997</v>
      </c>
      <c r="S73" s="66">
        <v>746.50647000000004</v>
      </c>
      <c r="T73" s="66">
        <v>745.65332000000001</v>
      </c>
      <c r="U73" s="66">
        <v>742.46777299999997</v>
      </c>
      <c r="V73" s="66">
        <v>748.09661900000003</v>
      </c>
      <c r="W73" s="66">
        <v>752.55267300000003</v>
      </c>
      <c r="X73" s="66">
        <v>750.30914299999995</v>
      </c>
      <c r="Y73" s="66">
        <v>754.90618900000004</v>
      </c>
      <c r="Z73" s="66">
        <v>760.18218999999999</v>
      </c>
      <c r="AA73" s="66">
        <v>773.949524</v>
      </c>
      <c r="AB73" s="66">
        <v>778.26300000000003</v>
      </c>
      <c r="AC73" s="66">
        <v>790.617615</v>
      </c>
      <c r="AD73" s="63">
        <v>4.2688999999999998E-2</v>
      </c>
    </row>
    <row r="74" spans="1:30" ht="15" customHeight="1">
      <c r="A74" s="62" t="s">
        <v>682</v>
      </c>
      <c r="B74" s="65" t="s">
        <v>325</v>
      </c>
      <c r="C74" s="66">
        <v>1777.570068</v>
      </c>
      <c r="D74" s="66">
        <v>1817.743774</v>
      </c>
      <c r="E74" s="66">
        <v>1983.4594729999999</v>
      </c>
      <c r="F74" s="66">
        <v>2026.0882570000001</v>
      </c>
      <c r="G74" s="66">
        <v>1953.1405030000001</v>
      </c>
      <c r="H74" s="66">
        <v>1876.8206789999999</v>
      </c>
      <c r="I74" s="66">
        <v>1764.1926269999999</v>
      </c>
      <c r="J74" s="66">
        <v>1729.8302000000001</v>
      </c>
      <c r="K74" s="66">
        <v>1708.3869629999999</v>
      </c>
      <c r="L74" s="66">
        <v>1718.466919</v>
      </c>
      <c r="M74" s="66">
        <v>1716.1860349999999</v>
      </c>
      <c r="N74" s="66">
        <v>1719.3992920000001</v>
      </c>
      <c r="O74" s="66">
        <v>1714.809082</v>
      </c>
      <c r="P74" s="66">
        <v>1708.0500489999999</v>
      </c>
      <c r="Q74" s="66">
        <v>1708.232178</v>
      </c>
      <c r="R74" s="66">
        <v>1695.0485839999999</v>
      </c>
      <c r="S74" s="66">
        <v>1693.4213870000001</v>
      </c>
      <c r="T74" s="66">
        <v>1689.596802</v>
      </c>
      <c r="U74" s="66">
        <v>1680.923096</v>
      </c>
      <c r="V74" s="66">
        <v>1674.4720460000001</v>
      </c>
      <c r="W74" s="66">
        <v>1682.17688</v>
      </c>
      <c r="X74" s="66">
        <v>1688.5557859999999</v>
      </c>
      <c r="Y74" s="66">
        <v>1691.471313</v>
      </c>
      <c r="Z74" s="66">
        <v>1695.153442</v>
      </c>
      <c r="AA74" s="66">
        <v>1709.403687</v>
      </c>
      <c r="AB74" s="66">
        <v>1704.091064</v>
      </c>
      <c r="AC74" s="66">
        <v>1709.700317</v>
      </c>
      <c r="AD74" s="63">
        <v>-2.4480000000000001E-3</v>
      </c>
    </row>
    <row r="75" spans="1:30" ht="15" customHeight="1">
      <c r="A75" s="62" t="s">
        <v>681</v>
      </c>
      <c r="B75" s="65" t="s">
        <v>326</v>
      </c>
      <c r="C75" s="66">
        <v>94.289619000000002</v>
      </c>
      <c r="D75" s="66">
        <v>139.96078499999999</v>
      </c>
      <c r="E75" s="66">
        <v>76.327370000000002</v>
      </c>
      <c r="F75" s="66">
        <v>76.0214</v>
      </c>
      <c r="G75" s="66">
        <v>78.216132999999999</v>
      </c>
      <c r="H75" s="66">
        <v>122.752968</v>
      </c>
      <c r="I75" s="66">
        <v>176.901825</v>
      </c>
      <c r="J75" s="66">
        <v>242.57704200000001</v>
      </c>
      <c r="K75" s="66">
        <v>310.09594700000002</v>
      </c>
      <c r="L75" s="66">
        <v>375.53945900000002</v>
      </c>
      <c r="M75" s="66">
        <v>432.33236699999998</v>
      </c>
      <c r="N75" s="66">
        <v>485.72531099999998</v>
      </c>
      <c r="O75" s="66">
        <v>473.82373000000001</v>
      </c>
      <c r="P75" s="66">
        <v>475.14755200000002</v>
      </c>
      <c r="Q75" s="66">
        <v>479.19628899999998</v>
      </c>
      <c r="R75" s="66">
        <v>489.90295400000002</v>
      </c>
      <c r="S75" s="66">
        <v>494.95190400000001</v>
      </c>
      <c r="T75" s="66">
        <v>501.50650000000002</v>
      </c>
      <c r="U75" s="66">
        <v>505.40737899999999</v>
      </c>
      <c r="V75" s="66">
        <v>511.13534499999997</v>
      </c>
      <c r="W75" s="66">
        <v>517.50335700000005</v>
      </c>
      <c r="X75" s="66">
        <v>518.26946999999996</v>
      </c>
      <c r="Y75" s="66">
        <v>521.80902100000003</v>
      </c>
      <c r="Z75" s="66">
        <v>524.60272199999997</v>
      </c>
      <c r="AA75" s="66">
        <v>527.49682600000006</v>
      </c>
      <c r="AB75" s="66">
        <v>530.84442100000001</v>
      </c>
      <c r="AC75" s="66">
        <v>538.44805899999994</v>
      </c>
      <c r="AD75" s="63">
        <v>5.5371999999999998E-2</v>
      </c>
    </row>
    <row r="76" spans="1:30" ht="15" customHeight="1">
      <c r="A76" s="62" t="s">
        <v>680</v>
      </c>
      <c r="B76" s="65" t="s">
        <v>327</v>
      </c>
      <c r="C76" s="66">
        <v>68.584334999999996</v>
      </c>
      <c r="D76" s="66">
        <v>94.781638999999998</v>
      </c>
      <c r="E76" s="66">
        <v>110.066574</v>
      </c>
      <c r="F76" s="66">
        <v>116.09824399999999</v>
      </c>
      <c r="G76" s="66">
        <v>139.14125100000001</v>
      </c>
      <c r="H76" s="66">
        <v>161.57582099999999</v>
      </c>
      <c r="I76" s="66">
        <v>189.25839199999999</v>
      </c>
      <c r="J76" s="66">
        <v>222.16982999999999</v>
      </c>
      <c r="K76" s="66">
        <v>279.78021200000001</v>
      </c>
      <c r="L76" s="66">
        <v>287.74835200000001</v>
      </c>
      <c r="M76" s="66">
        <v>312.31097399999999</v>
      </c>
      <c r="N76" s="66">
        <v>347.86547899999999</v>
      </c>
      <c r="O76" s="66">
        <v>342.043701</v>
      </c>
      <c r="P76" s="66">
        <v>346.72079500000001</v>
      </c>
      <c r="Q76" s="66">
        <v>351.880585</v>
      </c>
      <c r="R76" s="66">
        <v>359.03302000000002</v>
      </c>
      <c r="S76" s="66">
        <v>360.07617199999999</v>
      </c>
      <c r="T76" s="66">
        <v>367.567657</v>
      </c>
      <c r="U76" s="66">
        <v>373.16894500000001</v>
      </c>
      <c r="V76" s="66">
        <v>379.23925800000001</v>
      </c>
      <c r="W76" s="66">
        <v>385.10201999999998</v>
      </c>
      <c r="X76" s="66">
        <v>386.37634300000002</v>
      </c>
      <c r="Y76" s="66">
        <v>390.640106</v>
      </c>
      <c r="Z76" s="66">
        <v>393.55947900000001</v>
      </c>
      <c r="AA76" s="66">
        <v>397.96038800000002</v>
      </c>
      <c r="AB76" s="66">
        <v>401.022491</v>
      </c>
      <c r="AC76" s="66">
        <v>407.925995</v>
      </c>
      <c r="AD76" s="63">
        <v>6.0117999999999998E-2</v>
      </c>
    </row>
    <row r="77" spans="1:30" ht="15" customHeight="1">
      <c r="A77" s="62" t="s">
        <v>679</v>
      </c>
      <c r="B77" s="65" t="s">
        <v>328</v>
      </c>
      <c r="C77" s="66">
        <v>496.891907</v>
      </c>
      <c r="D77" s="66">
        <v>445.33163500000001</v>
      </c>
      <c r="E77" s="66">
        <v>427.661407</v>
      </c>
      <c r="F77" s="66">
        <v>436.65914900000001</v>
      </c>
      <c r="G77" s="66">
        <v>490.123627</v>
      </c>
      <c r="H77" s="66">
        <v>511.43139600000001</v>
      </c>
      <c r="I77" s="66">
        <v>526.79107699999997</v>
      </c>
      <c r="J77" s="66">
        <v>551.475281</v>
      </c>
      <c r="K77" s="66">
        <v>578.96997099999999</v>
      </c>
      <c r="L77" s="66">
        <v>605.90368699999999</v>
      </c>
      <c r="M77" s="66">
        <v>632.01068099999998</v>
      </c>
      <c r="N77" s="66">
        <v>669.47930899999994</v>
      </c>
      <c r="O77" s="66">
        <v>693.510986</v>
      </c>
      <c r="P77" s="66">
        <v>731.44494599999996</v>
      </c>
      <c r="Q77" s="66">
        <v>764.86431900000002</v>
      </c>
      <c r="R77" s="66">
        <v>789.96728499999995</v>
      </c>
      <c r="S77" s="66">
        <v>811.52716099999998</v>
      </c>
      <c r="T77" s="66">
        <v>832.87780799999996</v>
      </c>
      <c r="U77" s="66">
        <v>850.04315199999996</v>
      </c>
      <c r="V77" s="66">
        <v>866.72167999999999</v>
      </c>
      <c r="W77" s="66">
        <v>888.35522500000002</v>
      </c>
      <c r="X77" s="66">
        <v>900.57006799999999</v>
      </c>
      <c r="Y77" s="66">
        <v>916.61566200000004</v>
      </c>
      <c r="Z77" s="66">
        <v>929.21649200000002</v>
      </c>
      <c r="AA77" s="66">
        <v>952.01379399999996</v>
      </c>
      <c r="AB77" s="66">
        <v>964.50567599999999</v>
      </c>
      <c r="AC77" s="66">
        <v>984.70935099999997</v>
      </c>
      <c r="AD77" s="63">
        <v>3.2250000000000001E-2</v>
      </c>
    </row>
    <row r="78" spans="1:30" ht="15" customHeight="1">
      <c r="A78" s="62" t="s">
        <v>678</v>
      </c>
      <c r="B78" s="65" t="s">
        <v>329</v>
      </c>
      <c r="C78" s="66">
        <v>89.009674000000004</v>
      </c>
      <c r="D78" s="66">
        <v>115.61924</v>
      </c>
      <c r="E78" s="66">
        <v>130.30067399999999</v>
      </c>
      <c r="F78" s="66">
        <v>138.084351</v>
      </c>
      <c r="G78" s="66">
        <v>151.42085299999999</v>
      </c>
      <c r="H78" s="66">
        <v>152.389847</v>
      </c>
      <c r="I78" s="66">
        <v>149.615646</v>
      </c>
      <c r="J78" s="66">
        <v>153.17617799999999</v>
      </c>
      <c r="K78" s="66">
        <v>154.86515800000001</v>
      </c>
      <c r="L78" s="66">
        <v>156.969482</v>
      </c>
      <c r="M78" s="66">
        <v>156.215958</v>
      </c>
      <c r="N78" s="66">
        <v>155.44909699999999</v>
      </c>
      <c r="O78" s="66">
        <v>153.18370100000001</v>
      </c>
      <c r="P78" s="66">
        <v>152.81401099999999</v>
      </c>
      <c r="Q78" s="66">
        <v>153.007217</v>
      </c>
      <c r="R78" s="66">
        <v>153.603241</v>
      </c>
      <c r="S78" s="66">
        <v>153.895523</v>
      </c>
      <c r="T78" s="66">
        <v>154.538971</v>
      </c>
      <c r="U78" s="66">
        <v>154.554001</v>
      </c>
      <c r="V78" s="66">
        <v>155.11476099999999</v>
      </c>
      <c r="W78" s="66">
        <v>156.394318</v>
      </c>
      <c r="X78" s="66">
        <v>156.810822</v>
      </c>
      <c r="Y78" s="66">
        <v>157.55728099999999</v>
      </c>
      <c r="Z78" s="66">
        <v>158.26612900000001</v>
      </c>
      <c r="AA78" s="66">
        <v>159.531891</v>
      </c>
      <c r="AB78" s="66">
        <v>159.855728</v>
      </c>
      <c r="AC78" s="66">
        <v>161.383636</v>
      </c>
      <c r="AD78" s="63">
        <v>1.3429E-2</v>
      </c>
    </row>
    <row r="79" spans="1:30" ht="15" customHeight="1">
      <c r="A79" s="62" t="s">
        <v>677</v>
      </c>
      <c r="B79" s="65" t="s">
        <v>330</v>
      </c>
      <c r="C79" s="66">
        <v>2.0599999999999999E-4</v>
      </c>
      <c r="D79" s="66">
        <v>3.2263160000000002</v>
      </c>
      <c r="E79" s="66">
        <v>4.2954549999999996</v>
      </c>
      <c r="F79" s="66">
        <v>4.8682869999999996</v>
      </c>
      <c r="G79" s="66">
        <v>10.646042</v>
      </c>
      <c r="H79" s="66">
        <v>22.555294</v>
      </c>
      <c r="I79" s="66">
        <v>35.810290999999999</v>
      </c>
      <c r="J79" s="66">
        <v>51.022559999999999</v>
      </c>
      <c r="K79" s="66">
        <v>65.725066999999996</v>
      </c>
      <c r="L79" s="66">
        <v>80.088027999999994</v>
      </c>
      <c r="M79" s="66">
        <v>92.262466000000003</v>
      </c>
      <c r="N79" s="66">
        <v>103.84757999999999</v>
      </c>
      <c r="O79" s="66">
        <v>100.014381</v>
      </c>
      <c r="P79" s="66">
        <v>99.019630000000006</v>
      </c>
      <c r="Q79" s="66">
        <v>98.695633000000001</v>
      </c>
      <c r="R79" s="66">
        <v>100.17538500000001</v>
      </c>
      <c r="S79" s="66">
        <v>100.404404</v>
      </c>
      <c r="T79" s="66">
        <v>101.23513</v>
      </c>
      <c r="U79" s="66">
        <v>101.5261</v>
      </c>
      <c r="V79" s="66">
        <v>102.51474</v>
      </c>
      <c r="W79" s="66">
        <v>103.525818</v>
      </c>
      <c r="X79" s="66">
        <v>103.719193</v>
      </c>
      <c r="Y79" s="66">
        <v>104.48661800000001</v>
      </c>
      <c r="Z79" s="66">
        <v>105.357285</v>
      </c>
      <c r="AA79" s="66">
        <v>106.08208500000001</v>
      </c>
      <c r="AB79" s="66">
        <v>107.059387</v>
      </c>
      <c r="AC79" s="66">
        <v>109.035355</v>
      </c>
      <c r="AD79" s="63">
        <v>0.15121000000000001</v>
      </c>
    </row>
    <row r="80" spans="1:30" ht="15" customHeight="1">
      <c r="A80" s="62" t="s">
        <v>676</v>
      </c>
      <c r="B80" s="61" t="s">
        <v>331</v>
      </c>
      <c r="C80" s="74">
        <v>15251.732421999999</v>
      </c>
      <c r="D80" s="74">
        <v>16321.566406</v>
      </c>
      <c r="E80" s="74">
        <v>16991.09375</v>
      </c>
      <c r="F80" s="74">
        <v>17342.248047000001</v>
      </c>
      <c r="G80" s="74">
        <v>17138.064452999999</v>
      </c>
      <c r="H80" s="74">
        <v>16870.310547000001</v>
      </c>
      <c r="I80" s="74">
        <v>16210.558594</v>
      </c>
      <c r="J80" s="74">
        <v>16066.419921999999</v>
      </c>
      <c r="K80" s="74">
        <v>16034.578125</v>
      </c>
      <c r="L80" s="74">
        <v>16261.629883</v>
      </c>
      <c r="M80" s="74">
        <v>16303.574219</v>
      </c>
      <c r="N80" s="74">
        <v>16430.798827999999</v>
      </c>
      <c r="O80" s="74">
        <v>16469.015625</v>
      </c>
      <c r="P80" s="74">
        <v>16597.693359000001</v>
      </c>
      <c r="Q80" s="74">
        <v>16729.324218999998</v>
      </c>
      <c r="R80" s="74">
        <v>16715.701172000001</v>
      </c>
      <c r="S80" s="74">
        <v>16785.679688</v>
      </c>
      <c r="T80" s="74">
        <v>16854.716797000001</v>
      </c>
      <c r="U80" s="74">
        <v>16879.802734000001</v>
      </c>
      <c r="V80" s="74">
        <v>16932.425781000002</v>
      </c>
      <c r="W80" s="74">
        <v>17122.421875</v>
      </c>
      <c r="X80" s="74">
        <v>17239.84375</v>
      </c>
      <c r="Y80" s="74">
        <v>17370.279297000001</v>
      </c>
      <c r="Z80" s="74">
        <v>17481.484375</v>
      </c>
      <c r="AA80" s="74">
        <v>17743.380859000001</v>
      </c>
      <c r="AB80" s="74">
        <v>17799.738281000002</v>
      </c>
      <c r="AC80" s="74">
        <v>17979.964843999998</v>
      </c>
      <c r="AD80" s="59">
        <v>3.8779999999999999E-3</v>
      </c>
    </row>
    <row r="82" spans="1:30" ht="15" customHeight="1">
      <c r="A82" s="62" t="s">
        <v>675</v>
      </c>
      <c r="B82" s="65" t="s">
        <v>332</v>
      </c>
      <c r="C82" s="66">
        <v>25.220296999999999</v>
      </c>
      <c r="D82" s="66">
        <v>84.281745999999998</v>
      </c>
      <c r="E82" s="66">
        <v>386.96002199999998</v>
      </c>
      <c r="F82" s="66">
        <v>588.21954300000004</v>
      </c>
      <c r="G82" s="66">
        <v>688.46978799999999</v>
      </c>
      <c r="H82" s="66">
        <v>948.16711399999997</v>
      </c>
      <c r="I82" s="66">
        <v>1344.9539789999999</v>
      </c>
      <c r="J82" s="66">
        <v>2007.3294679999999</v>
      </c>
      <c r="K82" s="66">
        <v>2777.4716800000001</v>
      </c>
      <c r="L82" s="66">
        <v>3735.0402829999998</v>
      </c>
      <c r="M82" s="66">
        <v>4522.4165039999998</v>
      </c>
      <c r="N82" s="66">
        <v>5555.6372069999998</v>
      </c>
      <c r="O82" s="66">
        <v>5575.7075199999999</v>
      </c>
      <c r="P82" s="66">
        <v>5630.4580079999996</v>
      </c>
      <c r="Q82" s="66">
        <v>5678.845703</v>
      </c>
      <c r="R82" s="66">
        <v>5669.8369140000004</v>
      </c>
      <c r="S82" s="66">
        <v>5696.3007809999999</v>
      </c>
      <c r="T82" s="66">
        <v>5722.3159180000002</v>
      </c>
      <c r="U82" s="66">
        <v>5737.0585940000001</v>
      </c>
      <c r="V82" s="66">
        <v>5757.9790039999998</v>
      </c>
      <c r="W82" s="66">
        <v>5834.2124020000001</v>
      </c>
      <c r="X82" s="66">
        <v>5885.1474609999996</v>
      </c>
      <c r="Y82" s="66">
        <v>5939.9155270000001</v>
      </c>
      <c r="Z82" s="66">
        <v>5984.7451170000004</v>
      </c>
      <c r="AA82" s="66">
        <v>6089.2172849999997</v>
      </c>
      <c r="AB82" s="66">
        <v>6116.5732420000004</v>
      </c>
      <c r="AC82" s="66">
        <v>6184.8955079999996</v>
      </c>
      <c r="AD82" s="63">
        <v>0.187474</v>
      </c>
    </row>
    <row r="83" spans="1:30" ht="15" customHeight="1">
      <c r="A83" s="62" t="s">
        <v>674</v>
      </c>
      <c r="B83" s="65" t="s">
        <v>333</v>
      </c>
      <c r="C83" s="66">
        <v>0.51971500000000004</v>
      </c>
      <c r="D83" s="66">
        <v>1.877966</v>
      </c>
      <c r="E83" s="66">
        <v>5.0014209999999997</v>
      </c>
      <c r="F83" s="66">
        <v>8.8240169999999996</v>
      </c>
      <c r="G83" s="66">
        <v>11.549564999999999</v>
      </c>
      <c r="H83" s="66">
        <v>19.011780000000002</v>
      </c>
      <c r="I83" s="66">
        <v>37.626632999999998</v>
      </c>
      <c r="J83" s="66">
        <v>74.064575000000005</v>
      </c>
      <c r="K83" s="66">
        <v>134.99917600000001</v>
      </c>
      <c r="L83" s="66">
        <v>216.724152</v>
      </c>
      <c r="M83" s="66">
        <v>283.58300800000001</v>
      </c>
      <c r="N83" s="66">
        <v>367.09362800000002</v>
      </c>
      <c r="O83" s="66">
        <v>373.20049999999998</v>
      </c>
      <c r="P83" s="66">
        <v>378.94415300000003</v>
      </c>
      <c r="Q83" s="66">
        <v>381.71786500000002</v>
      </c>
      <c r="R83" s="66">
        <v>379.21966600000002</v>
      </c>
      <c r="S83" s="66">
        <v>379.85549900000001</v>
      </c>
      <c r="T83" s="66">
        <v>379.71582000000001</v>
      </c>
      <c r="U83" s="66">
        <v>378.52596999999997</v>
      </c>
      <c r="V83" s="66">
        <v>381.71966600000002</v>
      </c>
      <c r="W83" s="66">
        <v>384.407532</v>
      </c>
      <c r="X83" s="66">
        <v>383.60159299999998</v>
      </c>
      <c r="Y83" s="66">
        <v>386.18099999999998</v>
      </c>
      <c r="Z83" s="66">
        <v>389.11459400000001</v>
      </c>
      <c r="AA83" s="66">
        <v>396.32540899999998</v>
      </c>
      <c r="AB83" s="66">
        <v>398.92242399999998</v>
      </c>
      <c r="AC83" s="66">
        <v>405.52298000000002</v>
      </c>
      <c r="AD83" s="63">
        <v>0.23986099999999999</v>
      </c>
    </row>
    <row r="85" spans="1:30" ht="15" customHeight="1">
      <c r="A85" s="62" t="s">
        <v>673</v>
      </c>
      <c r="B85" s="61" t="s">
        <v>334</v>
      </c>
      <c r="C85" s="74">
        <v>2842.6064449999999</v>
      </c>
      <c r="D85" s="74">
        <v>2978.975586</v>
      </c>
      <c r="E85" s="74">
        <v>3332.9990229999999</v>
      </c>
      <c r="F85" s="74">
        <v>3644.4169919999999</v>
      </c>
      <c r="G85" s="74">
        <v>3789.8173830000001</v>
      </c>
      <c r="H85" s="74">
        <v>4101.5253910000001</v>
      </c>
      <c r="I85" s="74">
        <v>4553.734375</v>
      </c>
      <c r="J85" s="74">
        <v>5400.2382809999999</v>
      </c>
      <c r="K85" s="74">
        <v>6421.3076170000004</v>
      </c>
      <c r="L85" s="74">
        <v>7598.3398440000001</v>
      </c>
      <c r="M85" s="74">
        <v>8556.6972659999992</v>
      </c>
      <c r="N85" s="74">
        <v>9764.8359380000002</v>
      </c>
      <c r="O85" s="74">
        <v>9790.1425780000009</v>
      </c>
      <c r="P85" s="74">
        <v>9890.4433590000008</v>
      </c>
      <c r="Q85" s="74">
        <v>9986.2666019999997</v>
      </c>
      <c r="R85" s="74">
        <v>10003.348633</v>
      </c>
      <c r="S85" s="74">
        <v>10057.083984000001</v>
      </c>
      <c r="T85" s="74">
        <v>10115.292969</v>
      </c>
      <c r="U85" s="74">
        <v>10145.147461</v>
      </c>
      <c r="V85" s="74">
        <v>10195.273438</v>
      </c>
      <c r="W85" s="74">
        <v>10319.822265999999</v>
      </c>
      <c r="X85" s="74">
        <v>10389.756836</v>
      </c>
      <c r="Y85" s="74">
        <v>10477.403319999999</v>
      </c>
      <c r="Z85" s="74">
        <v>10551.083008</v>
      </c>
      <c r="AA85" s="74">
        <v>10715.65625</v>
      </c>
      <c r="AB85" s="74">
        <v>10762.215819999999</v>
      </c>
      <c r="AC85" s="74">
        <v>10886.714844</v>
      </c>
      <c r="AD85" s="59">
        <v>5.3206000000000003E-2</v>
      </c>
    </row>
    <row r="86" spans="1:30" ht="15" customHeight="1" thickBot="1"/>
    <row r="87" spans="1:30" ht="15" customHeight="1">
      <c r="B87" s="104" t="s">
        <v>335</v>
      </c>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row>
    <row r="88" spans="1:30" ht="15" customHeight="1">
      <c r="B88" s="58" t="s">
        <v>336</v>
      </c>
    </row>
    <row r="89" spans="1:30" ht="15" customHeight="1">
      <c r="B89" s="58" t="s">
        <v>337</v>
      </c>
    </row>
    <row r="90" spans="1:30" ht="15" customHeight="1">
      <c r="B90" s="58" t="s">
        <v>338</v>
      </c>
    </row>
    <row r="91" spans="1:30" ht="15" customHeight="1">
      <c r="B91" s="58" t="s">
        <v>339</v>
      </c>
    </row>
    <row r="92" spans="1:30" ht="15" customHeight="1">
      <c r="B92" s="58" t="s">
        <v>147</v>
      </c>
    </row>
    <row r="93" spans="1:30" ht="15" customHeight="1">
      <c r="B93" s="58" t="s">
        <v>672</v>
      </c>
    </row>
    <row r="94" spans="1:30" ht="15" customHeight="1">
      <c r="B94" s="58" t="s">
        <v>671</v>
      </c>
    </row>
    <row r="95" spans="1:30" ht="15" customHeight="1">
      <c r="B95" s="58" t="s">
        <v>670</v>
      </c>
    </row>
    <row r="96" spans="1:30" ht="15" customHeight="1">
      <c r="B96" s="58" t="s">
        <v>669</v>
      </c>
    </row>
    <row r="97" spans="2:2" ht="15" customHeight="1">
      <c r="B97" s="58" t="s">
        <v>668</v>
      </c>
    </row>
  </sheetData>
  <mergeCells count="1">
    <mergeCell ref="B87:AD87"/>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style="57" hidden="1" customWidth="1"/>
    <col min="2" max="2" width="45.7109375" style="57" customWidth="1"/>
    <col min="3" max="16384" width="9.140625" style="57"/>
  </cols>
  <sheetData>
    <row r="1" spans="1:30" ht="15" customHeight="1" thickBot="1">
      <c r="B1" s="70" t="s">
        <v>610</v>
      </c>
      <c r="C1" s="68">
        <v>2014</v>
      </c>
      <c r="D1" s="68">
        <v>2015</v>
      </c>
      <c r="E1" s="68">
        <v>2016</v>
      </c>
      <c r="F1" s="68">
        <v>2017</v>
      </c>
      <c r="G1" s="68">
        <v>2018</v>
      </c>
      <c r="H1" s="68">
        <v>2019</v>
      </c>
      <c r="I1" s="68">
        <v>2020</v>
      </c>
      <c r="J1" s="68">
        <v>2021</v>
      </c>
      <c r="K1" s="68">
        <v>2022</v>
      </c>
      <c r="L1" s="68">
        <v>2023</v>
      </c>
      <c r="M1" s="68">
        <v>2024</v>
      </c>
      <c r="N1" s="68">
        <v>2025</v>
      </c>
      <c r="O1" s="68">
        <v>2026</v>
      </c>
      <c r="P1" s="68">
        <v>2027</v>
      </c>
      <c r="Q1" s="68">
        <v>2028</v>
      </c>
      <c r="R1" s="68">
        <v>2029</v>
      </c>
      <c r="S1" s="68">
        <v>2030</v>
      </c>
      <c r="T1" s="68">
        <v>2031</v>
      </c>
      <c r="U1" s="68">
        <v>2032</v>
      </c>
      <c r="V1" s="68">
        <v>2033</v>
      </c>
      <c r="W1" s="68">
        <v>2034</v>
      </c>
      <c r="X1" s="68">
        <v>2035</v>
      </c>
      <c r="Y1" s="68">
        <v>2036</v>
      </c>
      <c r="Z1" s="68">
        <v>2037</v>
      </c>
      <c r="AA1" s="68">
        <v>2038</v>
      </c>
      <c r="AB1" s="68">
        <v>2039</v>
      </c>
      <c r="AC1" s="68">
        <v>2040</v>
      </c>
    </row>
    <row r="2" spans="1:30" ht="15" customHeight="1" thickTop="1"/>
    <row r="3" spans="1:30" ht="15" customHeight="1">
      <c r="C3" s="72" t="s">
        <v>609</v>
      </c>
      <c r="D3" s="72" t="s">
        <v>608</v>
      </c>
      <c r="E3" s="72"/>
      <c r="F3" s="72"/>
      <c r="G3" s="72"/>
    </row>
    <row r="4" spans="1:30" ht="15" customHeight="1">
      <c r="C4" s="72" t="s">
        <v>607</v>
      </c>
      <c r="D4" s="72" t="s">
        <v>606</v>
      </c>
      <c r="E4" s="72"/>
      <c r="F4" s="72"/>
      <c r="G4" s="72" t="s">
        <v>605</v>
      </c>
    </row>
    <row r="5" spans="1:30" ht="15" customHeight="1">
      <c r="C5" s="72" t="s">
        <v>604</v>
      </c>
      <c r="D5" s="72" t="s">
        <v>603</v>
      </c>
      <c r="E5" s="72"/>
      <c r="F5" s="72"/>
      <c r="G5" s="72"/>
    </row>
    <row r="6" spans="1:30" ht="15" customHeight="1">
      <c r="C6" s="72" t="s">
        <v>602</v>
      </c>
      <c r="D6" s="72"/>
      <c r="E6" s="72" t="s">
        <v>601</v>
      </c>
      <c r="F6" s="72"/>
      <c r="G6" s="72"/>
    </row>
    <row r="10" spans="1:30" ht="15" customHeight="1">
      <c r="A10" s="62" t="s">
        <v>774</v>
      </c>
      <c r="B10" s="71" t="s">
        <v>484</v>
      </c>
    </row>
    <row r="11" spans="1:30" ht="15" customHeight="1">
      <c r="B11" s="70" t="s">
        <v>340</v>
      </c>
    </row>
    <row r="12" spans="1:30" ht="15" customHeight="1">
      <c r="B12" s="70" t="s">
        <v>4</v>
      </c>
      <c r="C12" s="69" t="s">
        <v>4</v>
      </c>
      <c r="D12" s="69" t="s">
        <v>4</v>
      </c>
      <c r="E12" s="69" t="s">
        <v>4</v>
      </c>
      <c r="F12" s="69" t="s">
        <v>4</v>
      </c>
      <c r="G12" s="69" t="s">
        <v>4</v>
      </c>
      <c r="H12" s="69" t="s">
        <v>4</v>
      </c>
      <c r="I12" s="69" t="s">
        <v>4</v>
      </c>
      <c r="J12" s="69" t="s">
        <v>4</v>
      </c>
      <c r="K12" s="69" t="s">
        <v>4</v>
      </c>
      <c r="L12" s="69" t="s">
        <v>4</v>
      </c>
      <c r="M12" s="69" t="s">
        <v>4</v>
      </c>
      <c r="N12" s="69" t="s">
        <v>4</v>
      </c>
      <c r="O12" s="69" t="s">
        <v>4</v>
      </c>
      <c r="P12" s="69" t="s">
        <v>4</v>
      </c>
      <c r="Q12" s="69" t="s">
        <v>4</v>
      </c>
      <c r="R12" s="69" t="s">
        <v>4</v>
      </c>
      <c r="S12" s="69" t="s">
        <v>4</v>
      </c>
      <c r="T12" s="69" t="s">
        <v>4</v>
      </c>
      <c r="U12" s="69" t="s">
        <v>4</v>
      </c>
      <c r="V12" s="69" t="s">
        <v>4</v>
      </c>
      <c r="W12" s="69" t="s">
        <v>4</v>
      </c>
      <c r="X12" s="69" t="s">
        <v>4</v>
      </c>
      <c r="Y12" s="69" t="s">
        <v>4</v>
      </c>
      <c r="Z12" s="69" t="s">
        <v>4</v>
      </c>
      <c r="AA12" s="69" t="s">
        <v>4</v>
      </c>
      <c r="AB12" s="69" t="s">
        <v>4</v>
      </c>
      <c r="AC12" s="69" t="s">
        <v>4</v>
      </c>
      <c r="AD12" s="69" t="s">
        <v>599</v>
      </c>
    </row>
    <row r="13" spans="1:30" ht="15" customHeight="1" thickBot="1">
      <c r="B13" s="68" t="s">
        <v>288</v>
      </c>
      <c r="C13" s="68">
        <v>2014</v>
      </c>
      <c r="D13" s="68">
        <v>2015</v>
      </c>
      <c r="E13" s="68">
        <v>2016</v>
      </c>
      <c r="F13" s="68">
        <v>2017</v>
      </c>
      <c r="G13" s="68">
        <v>2018</v>
      </c>
      <c r="H13" s="68">
        <v>2019</v>
      </c>
      <c r="I13" s="68">
        <v>2020</v>
      </c>
      <c r="J13" s="68">
        <v>2021</v>
      </c>
      <c r="K13" s="68">
        <v>2022</v>
      </c>
      <c r="L13" s="68">
        <v>2023</v>
      </c>
      <c r="M13" s="68">
        <v>2024</v>
      </c>
      <c r="N13" s="68">
        <v>2025</v>
      </c>
      <c r="O13" s="68">
        <v>2026</v>
      </c>
      <c r="P13" s="68">
        <v>2027</v>
      </c>
      <c r="Q13" s="68">
        <v>2028</v>
      </c>
      <c r="R13" s="68">
        <v>2029</v>
      </c>
      <c r="S13" s="68">
        <v>2030</v>
      </c>
      <c r="T13" s="68">
        <v>2031</v>
      </c>
      <c r="U13" s="68">
        <v>2032</v>
      </c>
      <c r="V13" s="68">
        <v>2033</v>
      </c>
      <c r="W13" s="68">
        <v>2034</v>
      </c>
      <c r="X13" s="68">
        <v>2035</v>
      </c>
      <c r="Y13" s="68">
        <v>2036</v>
      </c>
      <c r="Z13" s="68">
        <v>2037</v>
      </c>
      <c r="AA13" s="68">
        <v>2038</v>
      </c>
      <c r="AB13" s="68">
        <v>2039</v>
      </c>
      <c r="AC13" s="68">
        <v>2040</v>
      </c>
      <c r="AD13" s="68">
        <v>2040</v>
      </c>
    </row>
    <row r="14" spans="1:30" ht="15" customHeight="1" thickTop="1"/>
    <row r="15" spans="1:30" ht="15" customHeight="1">
      <c r="B15" s="61" t="s">
        <v>341</v>
      </c>
    </row>
    <row r="16" spans="1:30" ht="15" customHeight="1">
      <c r="B16" s="61" t="s">
        <v>290</v>
      </c>
    </row>
    <row r="17" spans="1:30" ht="15" customHeight="1">
      <c r="A17" s="62" t="s">
        <v>773</v>
      </c>
      <c r="B17" s="65" t="s">
        <v>291</v>
      </c>
      <c r="C17" s="64">
        <v>112.97673</v>
      </c>
      <c r="D17" s="64">
        <v>113.22389200000001</v>
      </c>
      <c r="E17" s="64">
        <v>113.31362900000001</v>
      </c>
      <c r="F17" s="64">
        <v>113.54106899999999</v>
      </c>
      <c r="G17" s="64">
        <v>113.74025</v>
      </c>
      <c r="H17" s="64">
        <v>113.98516100000001</v>
      </c>
      <c r="I17" s="64">
        <v>113.993431</v>
      </c>
      <c r="J17" s="64">
        <v>113.87108600000001</v>
      </c>
      <c r="K17" s="64">
        <v>113.600945</v>
      </c>
      <c r="L17" s="64">
        <v>113.34601600000001</v>
      </c>
      <c r="M17" s="64">
        <v>113.00095399999999</v>
      </c>
      <c r="N17" s="64">
        <v>112.625816</v>
      </c>
      <c r="O17" s="64">
        <v>112.299751</v>
      </c>
      <c r="P17" s="64">
        <v>112.10887099999999</v>
      </c>
      <c r="Q17" s="64">
        <v>112.027168</v>
      </c>
      <c r="R17" s="64">
        <v>111.983086</v>
      </c>
      <c r="S17" s="64">
        <v>112.013199</v>
      </c>
      <c r="T17" s="64">
        <v>112.123451</v>
      </c>
      <c r="U17" s="64">
        <v>112.29836299999999</v>
      </c>
      <c r="V17" s="64">
        <v>112.546814</v>
      </c>
      <c r="W17" s="64">
        <v>112.934494</v>
      </c>
      <c r="X17" s="64">
        <v>113.405609</v>
      </c>
      <c r="Y17" s="64">
        <v>113.97305299999999</v>
      </c>
      <c r="Z17" s="64">
        <v>114.601631</v>
      </c>
      <c r="AA17" s="64">
        <v>115.38041699999999</v>
      </c>
      <c r="AB17" s="64">
        <v>116.215103</v>
      </c>
      <c r="AC17" s="64">
        <v>117.154701</v>
      </c>
      <c r="AD17" s="63">
        <v>1.366E-3</v>
      </c>
    </row>
    <row r="18" spans="1:30" ht="15" customHeight="1">
      <c r="A18" s="62" t="s">
        <v>772</v>
      </c>
      <c r="B18" s="65" t="s">
        <v>292</v>
      </c>
      <c r="C18" s="64">
        <v>0.79979299999999998</v>
      </c>
      <c r="D18" s="64">
        <v>0.92657699999999998</v>
      </c>
      <c r="E18" s="64">
        <v>0.95003899999999997</v>
      </c>
      <c r="F18" s="64">
        <v>0.99446100000000004</v>
      </c>
      <c r="G18" s="64">
        <v>1.065204</v>
      </c>
      <c r="H18" s="64">
        <v>1.1763440000000001</v>
      </c>
      <c r="I18" s="64">
        <v>1.338722</v>
      </c>
      <c r="J18" s="64">
        <v>1.5708679999999999</v>
      </c>
      <c r="K18" s="64">
        <v>1.908444</v>
      </c>
      <c r="L18" s="64">
        <v>2.328875</v>
      </c>
      <c r="M18" s="64">
        <v>2.7943340000000001</v>
      </c>
      <c r="N18" s="64">
        <v>3.2986390000000001</v>
      </c>
      <c r="O18" s="64">
        <v>3.8076249999999998</v>
      </c>
      <c r="P18" s="64">
        <v>4.3158390000000004</v>
      </c>
      <c r="Q18" s="64">
        <v>4.8131750000000002</v>
      </c>
      <c r="R18" s="64">
        <v>5.2880409999999998</v>
      </c>
      <c r="S18" s="64">
        <v>5.74214</v>
      </c>
      <c r="T18" s="64">
        <v>6.1721069999999996</v>
      </c>
      <c r="U18" s="64">
        <v>6.5756810000000003</v>
      </c>
      <c r="V18" s="64">
        <v>6.9583690000000002</v>
      </c>
      <c r="W18" s="64">
        <v>7.3190059999999999</v>
      </c>
      <c r="X18" s="64">
        <v>7.6517299999999997</v>
      </c>
      <c r="Y18" s="64">
        <v>7.9620709999999999</v>
      </c>
      <c r="Z18" s="64">
        <v>8.2508280000000003</v>
      </c>
      <c r="AA18" s="64">
        <v>8.5255740000000007</v>
      </c>
      <c r="AB18" s="64">
        <v>8.7802889999999998</v>
      </c>
      <c r="AC18" s="64">
        <v>9.0221280000000004</v>
      </c>
      <c r="AD18" s="63">
        <v>9.5310000000000006E-2</v>
      </c>
    </row>
    <row r="19" spans="1:30" ht="15" customHeight="1">
      <c r="A19" s="62" t="s">
        <v>771</v>
      </c>
      <c r="B19" s="65" t="s">
        <v>293</v>
      </c>
      <c r="C19" s="64">
        <v>113.77652</v>
      </c>
      <c r="D19" s="64">
        <v>114.15046700000001</v>
      </c>
      <c r="E19" s="64">
        <v>114.263672</v>
      </c>
      <c r="F19" s="64">
        <v>114.53552999999999</v>
      </c>
      <c r="G19" s="64">
        <v>114.80544999999999</v>
      </c>
      <c r="H19" s="64">
        <v>115.161507</v>
      </c>
      <c r="I19" s="64">
        <v>115.33215300000001</v>
      </c>
      <c r="J19" s="64">
        <v>115.441956</v>
      </c>
      <c r="K19" s="64">
        <v>115.50939200000001</v>
      </c>
      <c r="L19" s="64">
        <v>115.67488899999999</v>
      </c>
      <c r="M19" s="64">
        <v>115.795288</v>
      </c>
      <c r="N19" s="64">
        <v>115.924454</v>
      </c>
      <c r="O19" s="64">
        <v>116.107376</v>
      </c>
      <c r="P19" s="64">
        <v>116.424713</v>
      </c>
      <c r="Q19" s="64">
        <v>116.84034</v>
      </c>
      <c r="R19" s="64">
        <v>117.271126</v>
      </c>
      <c r="S19" s="64">
        <v>117.755341</v>
      </c>
      <c r="T19" s="64">
        <v>118.29555499999999</v>
      </c>
      <c r="U19" s="64">
        <v>118.87404600000001</v>
      </c>
      <c r="V19" s="64">
        <v>119.50518</v>
      </c>
      <c r="W19" s="64">
        <v>120.253502</v>
      </c>
      <c r="X19" s="64">
        <v>121.057343</v>
      </c>
      <c r="Y19" s="64">
        <v>121.93512699999999</v>
      </c>
      <c r="Z19" s="64">
        <v>122.852463</v>
      </c>
      <c r="AA19" s="64">
        <v>123.905991</v>
      </c>
      <c r="AB19" s="64">
        <v>124.995392</v>
      </c>
      <c r="AC19" s="64">
        <v>126.17682600000001</v>
      </c>
      <c r="AD19" s="63">
        <v>4.0150000000000003E-3</v>
      </c>
    </row>
    <row r="21" spans="1:30" ht="15" customHeight="1">
      <c r="B21" s="61" t="s">
        <v>294</v>
      </c>
    </row>
    <row r="22" spans="1:30" ht="15" customHeight="1">
      <c r="A22" s="62" t="s">
        <v>770</v>
      </c>
      <c r="B22" s="65" t="s">
        <v>295</v>
      </c>
      <c r="C22" s="64">
        <v>3.3239209999999999</v>
      </c>
      <c r="D22" s="64">
        <v>3.5415030000000001</v>
      </c>
      <c r="E22" s="64">
        <v>3.7204660000000001</v>
      </c>
      <c r="F22" s="64">
        <v>3.8702049999999999</v>
      </c>
      <c r="G22" s="64">
        <v>3.9695360000000002</v>
      </c>
      <c r="H22" s="64">
        <v>4.0526530000000003</v>
      </c>
      <c r="I22" s="64">
        <v>4.11355</v>
      </c>
      <c r="J22" s="64">
        <v>4.1585419999999997</v>
      </c>
      <c r="K22" s="64">
        <v>4.1883290000000004</v>
      </c>
      <c r="L22" s="64">
        <v>4.208609</v>
      </c>
      <c r="M22" s="64">
        <v>4.2174480000000001</v>
      </c>
      <c r="N22" s="64">
        <v>4.217384</v>
      </c>
      <c r="O22" s="64">
        <v>4.2097699999999998</v>
      </c>
      <c r="P22" s="64">
        <v>4.1993400000000003</v>
      </c>
      <c r="Q22" s="64">
        <v>4.1864290000000004</v>
      </c>
      <c r="R22" s="64">
        <v>4.170731</v>
      </c>
      <c r="S22" s="64">
        <v>4.1537699999999997</v>
      </c>
      <c r="T22" s="64">
        <v>4.1365629999999998</v>
      </c>
      <c r="U22" s="64">
        <v>4.1199320000000004</v>
      </c>
      <c r="V22" s="64">
        <v>4.1047599999999997</v>
      </c>
      <c r="W22" s="64">
        <v>4.0944820000000002</v>
      </c>
      <c r="X22" s="64">
        <v>4.087377</v>
      </c>
      <c r="Y22" s="64">
        <v>4.0841799999999999</v>
      </c>
      <c r="Z22" s="64">
        <v>4.0847980000000002</v>
      </c>
      <c r="AA22" s="64">
        <v>4.0922080000000003</v>
      </c>
      <c r="AB22" s="64">
        <v>4.1038449999999997</v>
      </c>
      <c r="AC22" s="64">
        <v>4.1214969999999997</v>
      </c>
      <c r="AD22" s="63">
        <v>6.0850000000000001E-3</v>
      </c>
    </row>
    <row r="23" spans="1:30" ht="15" customHeight="1">
      <c r="A23" s="62" t="s">
        <v>769</v>
      </c>
      <c r="B23" s="65" t="s">
        <v>296</v>
      </c>
      <c r="C23" s="64">
        <v>0.106784</v>
      </c>
      <c r="D23" s="64">
        <v>0.187775</v>
      </c>
      <c r="E23" s="64">
        <v>0.21401100000000001</v>
      </c>
      <c r="F23" s="64">
        <v>0.24031</v>
      </c>
      <c r="G23" s="64">
        <v>0.26138600000000001</v>
      </c>
      <c r="H23" s="64">
        <v>0.288242</v>
      </c>
      <c r="I23" s="64">
        <v>0.32571099999999997</v>
      </c>
      <c r="J23" s="64">
        <v>0.37891799999999998</v>
      </c>
      <c r="K23" s="64">
        <v>0.45452199999999998</v>
      </c>
      <c r="L23" s="64">
        <v>0.55274699999999999</v>
      </c>
      <c r="M23" s="64">
        <v>0.66981199999999996</v>
      </c>
      <c r="N23" s="64">
        <v>0.80255900000000002</v>
      </c>
      <c r="O23" s="64">
        <v>0.93919399999999997</v>
      </c>
      <c r="P23" s="64">
        <v>1.0839669999999999</v>
      </c>
      <c r="Q23" s="64">
        <v>1.2315400000000001</v>
      </c>
      <c r="R23" s="64">
        <v>1.3850370000000001</v>
      </c>
      <c r="S23" s="64">
        <v>1.5352300000000001</v>
      </c>
      <c r="T23" s="64">
        <v>1.683381</v>
      </c>
      <c r="U23" s="64">
        <v>1.829334</v>
      </c>
      <c r="V23" s="64">
        <v>1.9743250000000001</v>
      </c>
      <c r="W23" s="64">
        <v>2.1165280000000002</v>
      </c>
      <c r="X23" s="64">
        <v>2.2537410000000002</v>
      </c>
      <c r="Y23" s="64">
        <v>2.3889</v>
      </c>
      <c r="Z23" s="64">
        <v>2.5193889999999999</v>
      </c>
      <c r="AA23" s="64">
        <v>2.6482570000000001</v>
      </c>
      <c r="AB23" s="64">
        <v>2.7722319999999998</v>
      </c>
      <c r="AC23" s="64">
        <v>2.8947530000000001</v>
      </c>
      <c r="AD23" s="63">
        <v>0.11562699999999999</v>
      </c>
    </row>
    <row r="24" spans="1:30" ht="15" customHeight="1">
      <c r="A24" s="62" t="s">
        <v>768</v>
      </c>
      <c r="B24" s="65" t="s">
        <v>297</v>
      </c>
      <c r="C24" s="64">
        <v>4.5578E-2</v>
      </c>
      <c r="D24" s="64">
        <v>9.2304999999999998E-2</v>
      </c>
      <c r="E24" s="64">
        <v>0.12647</v>
      </c>
      <c r="F24" s="64">
        <v>0.15781800000000001</v>
      </c>
      <c r="G24" s="64">
        <v>0.19958400000000001</v>
      </c>
      <c r="H24" s="64">
        <v>0.26480700000000001</v>
      </c>
      <c r="I24" s="64">
        <v>0.35528999999999999</v>
      </c>
      <c r="J24" s="64">
        <v>0.47402699999999998</v>
      </c>
      <c r="K24" s="64">
        <v>0.617788</v>
      </c>
      <c r="L24" s="64">
        <v>0.78452999999999995</v>
      </c>
      <c r="M24" s="64">
        <v>0.97127600000000003</v>
      </c>
      <c r="N24" s="64">
        <v>1.1768620000000001</v>
      </c>
      <c r="O24" s="64">
        <v>1.3639289999999999</v>
      </c>
      <c r="P24" s="64">
        <v>1.536324</v>
      </c>
      <c r="Q24" s="64">
        <v>1.699392</v>
      </c>
      <c r="R24" s="64">
        <v>1.8525259999999999</v>
      </c>
      <c r="S24" s="64">
        <v>1.9988669999999999</v>
      </c>
      <c r="T24" s="64">
        <v>2.1364839999999998</v>
      </c>
      <c r="U24" s="64">
        <v>2.2632509999999999</v>
      </c>
      <c r="V24" s="64">
        <v>2.3786160000000001</v>
      </c>
      <c r="W24" s="64">
        <v>2.4847980000000001</v>
      </c>
      <c r="X24" s="64">
        <v>2.5791140000000001</v>
      </c>
      <c r="Y24" s="64">
        <v>2.6609159999999998</v>
      </c>
      <c r="Z24" s="64">
        <v>2.7321200000000001</v>
      </c>
      <c r="AA24" s="64">
        <v>2.790394</v>
      </c>
      <c r="AB24" s="64">
        <v>2.839683</v>
      </c>
      <c r="AC24" s="64">
        <v>2.8804500000000002</v>
      </c>
      <c r="AD24" s="63">
        <v>0.14754400000000001</v>
      </c>
    </row>
    <row r="25" spans="1:30" ht="15" customHeight="1">
      <c r="A25" s="62" t="s">
        <v>767</v>
      </c>
      <c r="B25" s="65" t="s">
        <v>298</v>
      </c>
      <c r="C25" s="64">
        <v>7.7827999999999994E-2</v>
      </c>
      <c r="D25" s="64">
        <v>0.120435</v>
      </c>
      <c r="E25" s="64">
        <v>0.16367999999999999</v>
      </c>
      <c r="F25" s="64">
        <v>0.20424900000000001</v>
      </c>
      <c r="G25" s="64">
        <v>0.25585200000000002</v>
      </c>
      <c r="H25" s="64">
        <v>0.30718299999999998</v>
      </c>
      <c r="I25" s="64">
        <v>0.36480899999999999</v>
      </c>
      <c r="J25" s="64">
        <v>0.43301099999999998</v>
      </c>
      <c r="K25" s="64">
        <v>0.51820100000000002</v>
      </c>
      <c r="L25" s="64">
        <v>0.60677400000000004</v>
      </c>
      <c r="M25" s="64">
        <v>0.70367500000000005</v>
      </c>
      <c r="N25" s="64">
        <v>0.82160200000000005</v>
      </c>
      <c r="O25" s="64">
        <v>0.92977500000000002</v>
      </c>
      <c r="P25" s="64">
        <v>1.029908</v>
      </c>
      <c r="Q25" s="64">
        <v>1.1224099999999999</v>
      </c>
      <c r="R25" s="64">
        <v>1.2088890000000001</v>
      </c>
      <c r="S25" s="64">
        <v>1.2880259999999999</v>
      </c>
      <c r="T25" s="64">
        <v>1.3630660000000001</v>
      </c>
      <c r="U25" s="64">
        <v>1.433908</v>
      </c>
      <c r="V25" s="64">
        <v>1.5017</v>
      </c>
      <c r="W25" s="64">
        <v>1.567212</v>
      </c>
      <c r="X25" s="64">
        <v>1.629602</v>
      </c>
      <c r="Y25" s="64">
        <v>1.68902</v>
      </c>
      <c r="Z25" s="64">
        <v>1.74553</v>
      </c>
      <c r="AA25" s="64">
        <v>1.7995950000000001</v>
      </c>
      <c r="AB25" s="64">
        <v>1.851278</v>
      </c>
      <c r="AC25" s="64">
        <v>1.90171</v>
      </c>
      <c r="AD25" s="63">
        <v>0.116698</v>
      </c>
    </row>
    <row r="26" spans="1:30" ht="15" customHeight="1">
      <c r="A26" s="62" t="s">
        <v>766</v>
      </c>
      <c r="B26" s="65" t="s">
        <v>299</v>
      </c>
      <c r="C26" s="64">
        <v>6.8106E-2</v>
      </c>
      <c r="D26" s="64">
        <v>0.10068199999999999</v>
      </c>
      <c r="E26" s="64">
        <v>0.14308899999999999</v>
      </c>
      <c r="F26" s="64">
        <v>0.19040899999999999</v>
      </c>
      <c r="G26" s="64">
        <v>0.250224</v>
      </c>
      <c r="H26" s="64">
        <v>0.32386500000000001</v>
      </c>
      <c r="I26" s="64">
        <v>0.40942600000000001</v>
      </c>
      <c r="J26" s="64">
        <v>0.50533300000000003</v>
      </c>
      <c r="K26" s="64">
        <v>0.62423600000000001</v>
      </c>
      <c r="L26" s="64">
        <v>0.74209599999999998</v>
      </c>
      <c r="M26" s="64">
        <v>0.86527600000000005</v>
      </c>
      <c r="N26" s="64">
        <v>0.991645</v>
      </c>
      <c r="O26" s="64">
        <v>1.11717</v>
      </c>
      <c r="P26" s="64">
        <v>1.2473890000000001</v>
      </c>
      <c r="Q26" s="64">
        <v>1.380493</v>
      </c>
      <c r="R26" s="64">
        <v>1.5149520000000001</v>
      </c>
      <c r="S26" s="64">
        <v>1.645794</v>
      </c>
      <c r="T26" s="64">
        <v>1.7749809999999999</v>
      </c>
      <c r="U26" s="64">
        <v>1.900941</v>
      </c>
      <c r="V26" s="64">
        <v>2.0224039999999999</v>
      </c>
      <c r="W26" s="64">
        <v>2.1382759999999998</v>
      </c>
      <c r="X26" s="64">
        <v>2.2454580000000002</v>
      </c>
      <c r="Y26" s="64">
        <v>2.3466339999999999</v>
      </c>
      <c r="Z26" s="64">
        <v>2.440464</v>
      </c>
      <c r="AA26" s="64">
        <v>2.5283989999999998</v>
      </c>
      <c r="AB26" s="64">
        <v>2.6093459999999999</v>
      </c>
      <c r="AC26" s="64">
        <v>2.6858789999999999</v>
      </c>
      <c r="AD26" s="63">
        <v>0.14036899999999999</v>
      </c>
    </row>
    <row r="27" spans="1:30" ht="15" customHeight="1">
      <c r="A27" s="62" t="s">
        <v>765</v>
      </c>
      <c r="B27" s="65" t="s">
        <v>300</v>
      </c>
      <c r="C27" s="64">
        <v>0</v>
      </c>
      <c r="D27" s="64">
        <v>0</v>
      </c>
      <c r="E27" s="64">
        <v>0</v>
      </c>
      <c r="F27" s="64">
        <v>0</v>
      </c>
      <c r="G27" s="64">
        <v>5.8E-5</v>
      </c>
      <c r="H27" s="64">
        <v>2.33E-4</v>
      </c>
      <c r="I27" s="64">
        <v>5.6800000000000004E-4</v>
      </c>
      <c r="J27" s="64">
        <v>1.768E-3</v>
      </c>
      <c r="K27" s="64">
        <v>5.9509999999999997E-3</v>
      </c>
      <c r="L27" s="64">
        <v>1.3387E-2</v>
      </c>
      <c r="M27" s="64">
        <v>2.3472E-2</v>
      </c>
      <c r="N27" s="64">
        <v>3.6618999999999999E-2</v>
      </c>
      <c r="O27" s="64">
        <v>5.2377E-2</v>
      </c>
      <c r="P27" s="64">
        <v>7.0750999999999994E-2</v>
      </c>
      <c r="Q27" s="64">
        <v>9.1075000000000003E-2</v>
      </c>
      <c r="R27" s="64">
        <v>0.112502</v>
      </c>
      <c r="S27" s="64">
        <v>0.134737</v>
      </c>
      <c r="T27" s="64">
        <v>0.15742800000000001</v>
      </c>
      <c r="U27" s="64">
        <v>0.18026700000000001</v>
      </c>
      <c r="V27" s="64">
        <v>0.20322299999999999</v>
      </c>
      <c r="W27" s="64">
        <v>0.22620199999999999</v>
      </c>
      <c r="X27" s="64">
        <v>0.24868799999999999</v>
      </c>
      <c r="Y27" s="64">
        <v>0.27057999999999999</v>
      </c>
      <c r="Z27" s="64">
        <v>0.29194199999999998</v>
      </c>
      <c r="AA27" s="64">
        <v>0.31304199999999999</v>
      </c>
      <c r="AB27" s="64">
        <v>0.33359800000000001</v>
      </c>
      <c r="AC27" s="64">
        <v>0.35391499999999998</v>
      </c>
      <c r="AD27" s="63" t="s">
        <v>128</v>
      </c>
    </row>
    <row r="28" spans="1:30" ht="15" customHeight="1">
      <c r="A28" s="62" t="s">
        <v>764</v>
      </c>
      <c r="B28" s="65" t="s">
        <v>301</v>
      </c>
      <c r="C28" s="64">
        <v>2.86511</v>
      </c>
      <c r="D28" s="64">
        <v>3.2089189999999999</v>
      </c>
      <c r="E28" s="64">
        <v>3.5128080000000002</v>
      </c>
      <c r="F28" s="64">
        <v>3.8058190000000001</v>
      </c>
      <c r="G28" s="64">
        <v>4.1152680000000004</v>
      </c>
      <c r="H28" s="64">
        <v>4.4233549999999999</v>
      </c>
      <c r="I28" s="64">
        <v>4.7257179999999996</v>
      </c>
      <c r="J28" s="64">
        <v>5.0289140000000003</v>
      </c>
      <c r="K28" s="64">
        <v>5.3358930000000004</v>
      </c>
      <c r="L28" s="64">
        <v>5.6460039999999996</v>
      </c>
      <c r="M28" s="64">
        <v>5.9587700000000003</v>
      </c>
      <c r="N28" s="64">
        <v>6.2852499999999996</v>
      </c>
      <c r="O28" s="64">
        <v>6.6132910000000003</v>
      </c>
      <c r="P28" s="64">
        <v>6.955686</v>
      </c>
      <c r="Q28" s="64">
        <v>7.3083539999999996</v>
      </c>
      <c r="R28" s="64">
        <v>7.6633709999999997</v>
      </c>
      <c r="S28" s="64">
        <v>8.0176850000000002</v>
      </c>
      <c r="T28" s="64">
        <v>8.3716539999999995</v>
      </c>
      <c r="U28" s="64">
        <v>8.7209129999999995</v>
      </c>
      <c r="V28" s="64">
        <v>9.065194</v>
      </c>
      <c r="W28" s="64">
        <v>9.4088069999999995</v>
      </c>
      <c r="X28" s="64">
        <v>9.7427139999999994</v>
      </c>
      <c r="Y28" s="64">
        <v>10.07114</v>
      </c>
      <c r="Z28" s="64">
        <v>10.389989999999999</v>
      </c>
      <c r="AA28" s="64">
        <v>10.708822</v>
      </c>
      <c r="AB28" s="64">
        <v>11.018779</v>
      </c>
      <c r="AC28" s="64">
        <v>11.32676</v>
      </c>
      <c r="AD28" s="63">
        <v>5.1743999999999998E-2</v>
      </c>
    </row>
    <row r="29" spans="1:30" ht="15" customHeight="1">
      <c r="A29" s="62" t="s">
        <v>763</v>
      </c>
      <c r="B29" s="65" t="s">
        <v>302</v>
      </c>
      <c r="C29" s="64">
        <v>3.8369E-2</v>
      </c>
      <c r="D29" s="64">
        <v>5.1041999999999997E-2</v>
      </c>
      <c r="E29" s="64">
        <v>6.5209000000000003E-2</v>
      </c>
      <c r="F29" s="64">
        <v>8.1431000000000003E-2</v>
      </c>
      <c r="G29" s="64">
        <v>0.10030500000000001</v>
      </c>
      <c r="H29" s="64">
        <v>0.119446</v>
      </c>
      <c r="I29" s="64">
        <v>0.133607</v>
      </c>
      <c r="J29" s="64">
        <v>0.14103299999999999</v>
      </c>
      <c r="K29" s="64">
        <v>0.14713999999999999</v>
      </c>
      <c r="L29" s="64">
        <v>0.15329699999999999</v>
      </c>
      <c r="M29" s="64">
        <v>0.157752</v>
      </c>
      <c r="N29" s="64">
        <v>0.160499</v>
      </c>
      <c r="O29" s="64">
        <v>0.160416</v>
      </c>
      <c r="P29" s="64">
        <v>0.15931999999999999</v>
      </c>
      <c r="Q29" s="64">
        <v>0.15787799999999999</v>
      </c>
      <c r="R29" s="64">
        <v>0.15762000000000001</v>
      </c>
      <c r="S29" s="64">
        <v>0.15782499999999999</v>
      </c>
      <c r="T29" s="64">
        <v>0.158773</v>
      </c>
      <c r="U29" s="64">
        <v>0.15975700000000001</v>
      </c>
      <c r="V29" s="64">
        <v>0.16106500000000001</v>
      </c>
      <c r="W29" s="64">
        <v>0.16243199999999999</v>
      </c>
      <c r="X29" s="64">
        <v>0.16365399999999999</v>
      </c>
      <c r="Y29" s="64">
        <v>0.16475600000000001</v>
      </c>
      <c r="Z29" s="64">
        <v>0.16571</v>
      </c>
      <c r="AA29" s="64">
        <v>0.16677900000000001</v>
      </c>
      <c r="AB29" s="64">
        <v>0.16775999999999999</v>
      </c>
      <c r="AC29" s="64">
        <v>0.16908300000000001</v>
      </c>
      <c r="AD29" s="63">
        <v>4.9076000000000002E-2</v>
      </c>
    </row>
    <row r="30" spans="1:30" ht="15" customHeight="1">
      <c r="A30" s="62" t="s">
        <v>762</v>
      </c>
      <c r="B30" s="65" t="s">
        <v>303</v>
      </c>
      <c r="C30" s="64">
        <v>5.6847000000000002E-2</v>
      </c>
      <c r="D30" s="64">
        <v>5.8279999999999998E-2</v>
      </c>
      <c r="E30" s="64">
        <v>5.7599999999999998E-2</v>
      </c>
      <c r="F30" s="64">
        <v>5.6598000000000002E-2</v>
      </c>
      <c r="G30" s="64">
        <v>5.6195000000000002E-2</v>
      </c>
      <c r="H30" s="64">
        <v>5.6603000000000001E-2</v>
      </c>
      <c r="I30" s="64">
        <v>5.6727E-2</v>
      </c>
      <c r="J30" s="64">
        <v>5.7003999999999999E-2</v>
      </c>
      <c r="K30" s="64">
        <v>5.7386E-2</v>
      </c>
      <c r="L30" s="64">
        <v>5.8311000000000002E-2</v>
      </c>
      <c r="M30" s="64">
        <v>5.9194999999999998E-2</v>
      </c>
      <c r="N30" s="64">
        <v>6.0088999999999997E-2</v>
      </c>
      <c r="O30" s="64">
        <v>6.0888999999999999E-2</v>
      </c>
      <c r="P30" s="64">
        <v>6.1933000000000002E-2</v>
      </c>
      <c r="Q30" s="64">
        <v>6.3015000000000002E-2</v>
      </c>
      <c r="R30" s="64">
        <v>6.4021999999999996E-2</v>
      </c>
      <c r="S30" s="64">
        <v>6.4907000000000006E-2</v>
      </c>
      <c r="T30" s="64">
        <v>6.5736000000000003E-2</v>
      </c>
      <c r="U30" s="64">
        <v>6.6594E-2</v>
      </c>
      <c r="V30" s="64">
        <v>6.7434999999999995E-2</v>
      </c>
      <c r="W30" s="64">
        <v>6.8407999999999997E-2</v>
      </c>
      <c r="X30" s="64">
        <v>6.9426000000000002E-2</v>
      </c>
      <c r="Y30" s="64">
        <v>7.0525000000000004E-2</v>
      </c>
      <c r="Z30" s="64">
        <v>7.1552000000000004E-2</v>
      </c>
      <c r="AA30" s="64">
        <v>7.2820999999999997E-2</v>
      </c>
      <c r="AB30" s="64">
        <v>7.4054999999999996E-2</v>
      </c>
      <c r="AC30" s="64">
        <v>7.5415999999999997E-2</v>
      </c>
      <c r="AD30" s="63">
        <v>1.0363000000000001E-2</v>
      </c>
    </row>
    <row r="31" spans="1:30" ht="15" customHeight="1">
      <c r="A31" s="62" t="s">
        <v>761</v>
      </c>
      <c r="B31" s="65" t="s">
        <v>304</v>
      </c>
      <c r="C31" s="64">
        <v>4.6290000000000003E-3</v>
      </c>
      <c r="D31" s="64">
        <v>4.9319999999999998E-3</v>
      </c>
      <c r="E31" s="64">
        <v>5.0340000000000003E-3</v>
      </c>
      <c r="F31" s="64">
        <v>5.1089999999999998E-3</v>
      </c>
      <c r="G31" s="64">
        <v>5.2449999999999997E-3</v>
      </c>
      <c r="H31" s="64">
        <v>5.4799999999999996E-3</v>
      </c>
      <c r="I31" s="64">
        <v>5.7159999999999997E-3</v>
      </c>
      <c r="J31" s="64">
        <v>5.9779999999999998E-3</v>
      </c>
      <c r="K31" s="64">
        <v>6.2300000000000003E-3</v>
      </c>
      <c r="L31" s="64">
        <v>6.5180000000000004E-3</v>
      </c>
      <c r="M31" s="64">
        <v>6.7970000000000001E-3</v>
      </c>
      <c r="N31" s="64">
        <v>7.084E-3</v>
      </c>
      <c r="O31" s="64">
        <v>7.3559999999999997E-3</v>
      </c>
      <c r="P31" s="64">
        <v>7.6470000000000002E-3</v>
      </c>
      <c r="Q31" s="64">
        <v>7.9340000000000001E-3</v>
      </c>
      <c r="R31" s="64">
        <v>8.2129999999999998E-3</v>
      </c>
      <c r="S31" s="64">
        <v>8.4790000000000004E-3</v>
      </c>
      <c r="T31" s="64">
        <v>8.7360000000000007E-3</v>
      </c>
      <c r="U31" s="64">
        <v>8.9879999999999995E-3</v>
      </c>
      <c r="V31" s="64">
        <v>9.2370000000000004E-3</v>
      </c>
      <c r="W31" s="64">
        <v>9.5010000000000008E-3</v>
      </c>
      <c r="X31" s="64">
        <v>9.7689999999999999E-3</v>
      </c>
      <c r="Y31" s="64">
        <v>1.0043E-2</v>
      </c>
      <c r="Z31" s="64">
        <v>1.0315E-2</v>
      </c>
      <c r="AA31" s="64">
        <v>1.0609E-2</v>
      </c>
      <c r="AB31" s="64">
        <v>1.0900999999999999E-2</v>
      </c>
      <c r="AC31" s="64">
        <v>1.1211E-2</v>
      </c>
      <c r="AD31" s="63">
        <v>3.3392999999999999E-2</v>
      </c>
    </row>
    <row r="32" spans="1:30" ht="15" customHeight="1">
      <c r="A32" s="62" t="s">
        <v>760</v>
      </c>
      <c r="B32" s="65" t="s">
        <v>305</v>
      </c>
      <c r="C32" s="64">
        <v>9.1870000000000007E-3</v>
      </c>
      <c r="D32" s="64">
        <v>9.4889999999999992E-3</v>
      </c>
      <c r="E32" s="64">
        <v>9.4260000000000004E-3</v>
      </c>
      <c r="F32" s="64">
        <v>9.2860000000000009E-3</v>
      </c>
      <c r="G32" s="64">
        <v>9.1940000000000008E-3</v>
      </c>
      <c r="H32" s="64">
        <v>9.2399999999999999E-3</v>
      </c>
      <c r="I32" s="64">
        <v>9.2890000000000004E-3</v>
      </c>
      <c r="J32" s="64">
        <v>9.3849999999999992E-3</v>
      </c>
      <c r="K32" s="64">
        <v>9.4739999999999998E-3</v>
      </c>
      <c r="L32" s="64">
        <v>9.6329999999999992E-3</v>
      </c>
      <c r="M32" s="64">
        <v>9.7739999999999997E-3</v>
      </c>
      <c r="N32" s="64">
        <v>9.9419999999999994E-3</v>
      </c>
      <c r="O32" s="64">
        <v>1.0090999999999999E-2</v>
      </c>
      <c r="P32" s="64">
        <v>1.0272999999999999E-2</v>
      </c>
      <c r="Q32" s="64">
        <v>1.0449999999999999E-2</v>
      </c>
      <c r="R32" s="64">
        <v>1.0621E-2</v>
      </c>
      <c r="S32" s="64">
        <v>1.0770999999999999E-2</v>
      </c>
      <c r="T32" s="64">
        <v>1.0913000000000001E-2</v>
      </c>
      <c r="U32" s="64">
        <v>1.1048000000000001E-2</v>
      </c>
      <c r="V32" s="64">
        <v>1.1176999999999999E-2</v>
      </c>
      <c r="W32" s="64">
        <v>1.133E-2</v>
      </c>
      <c r="X32" s="64">
        <v>1.1487000000000001E-2</v>
      </c>
      <c r="Y32" s="64">
        <v>1.1653E-2</v>
      </c>
      <c r="Z32" s="64">
        <v>1.1809E-2</v>
      </c>
      <c r="AA32" s="64">
        <v>1.1998999999999999E-2</v>
      </c>
      <c r="AB32" s="64">
        <v>1.2174000000000001E-2</v>
      </c>
      <c r="AC32" s="64">
        <v>1.2369E-2</v>
      </c>
      <c r="AD32" s="63">
        <v>1.0659999999999999E-2</v>
      </c>
    </row>
    <row r="33" spans="1:30" ht="15" customHeight="1">
      <c r="A33" s="62" t="s">
        <v>759</v>
      </c>
      <c r="B33" s="65" t="s">
        <v>306</v>
      </c>
      <c r="C33" s="64">
        <v>0</v>
      </c>
      <c r="D33" s="64">
        <v>0</v>
      </c>
      <c r="E33" s="64">
        <v>0</v>
      </c>
      <c r="F33" s="64">
        <v>0</v>
      </c>
      <c r="G33" s="64">
        <v>0</v>
      </c>
      <c r="H33" s="64">
        <v>0</v>
      </c>
      <c r="I33" s="64">
        <v>0</v>
      </c>
      <c r="J33" s="64">
        <v>0</v>
      </c>
      <c r="K33" s="64">
        <v>0</v>
      </c>
      <c r="L33" s="64">
        <v>0</v>
      </c>
      <c r="M33" s="64">
        <v>0</v>
      </c>
      <c r="N33" s="64">
        <v>0</v>
      </c>
      <c r="O33" s="64">
        <v>0</v>
      </c>
      <c r="P33" s="64">
        <v>0</v>
      </c>
      <c r="Q33" s="64">
        <v>0</v>
      </c>
      <c r="R33" s="64">
        <v>0</v>
      </c>
      <c r="S33" s="64">
        <v>0</v>
      </c>
      <c r="T33" s="64">
        <v>0</v>
      </c>
      <c r="U33" s="64">
        <v>0</v>
      </c>
      <c r="V33" s="64">
        <v>0</v>
      </c>
      <c r="W33" s="64">
        <v>0</v>
      </c>
      <c r="X33" s="64">
        <v>0</v>
      </c>
      <c r="Y33" s="64">
        <v>0</v>
      </c>
      <c r="Z33" s="64">
        <v>0</v>
      </c>
      <c r="AA33" s="64">
        <v>0</v>
      </c>
      <c r="AB33" s="64">
        <v>0</v>
      </c>
      <c r="AC33" s="64">
        <v>0</v>
      </c>
      <c r="AD33" s="63" t="s">
        <v>128</v>
      </c>
    </row>
    <row r="34" spans="1:30" ht="15" customHeight="1">
      <c r="A34" s="62" t="s">
        <v>758</v>
      </c>
      <c r="B34" s="65" t="s">
        <v>307</v>
      </c>
      <c r="C34" s="64">
        <v>0</v>
      </c>
      <c r="D34" s="64">
        <v>0</v>
      </c>
      <c r="E34" s="64">
        <v>0</v>
      </c>
      <c r="F34" s="64">
        <v>0</v>
      </c>
      <c r="G34" s="64">
        <v>0</v>
      </c>
      <c r="H34" s="64">
        <v>0</v>
      </c>
      <c r="I34" s="64">
        <v>0</v>
      </c>
      <c r="J34" s="64">
        <v>0</v>
      </c>
      <c r="K34" s="64">
        <v>0</v>
      </c>
      <c r="L34" s="64">
        <v>0</v>
      </c>
      <c r="M34" s="64">
        <v>0</v>
      </c>
      <c r="N34" s="64">
        <v>0</v>
      </c>
      <c r="O34" s="64">
        <v>0</v>
      </c>
      <c r="P34" s="64">
        <v>0</v>
      </c>
      <c r="Q34" s="64">
        <v>0</v>
      </c>
      <c r="R34" s="64">
        <v>0</v>
      </c>
      <c r="S34" s="64">
        <v>0</v>
      </c>
      <c r="T34" s="64">
        <v>0</v>
      </c>
      <c r="U34" s="64">
        <v>0</v>
      </c>
      <c r="V34" s="64">
        <v>0</v>
      </c>
      <c r="W34" s="64">
        <v>0</v>
      </c>
      <c r="X34" s="64">
        <v>0</v>
      </c>
      <c r="Y34" s="64">
        <v>0</v>
      </c>
      <c r="Z34" s="64">
        <v>0</v>
      </c>
      <c r="AA34" s="64">
        <v>0</v>
      </c>
      <c r="AB34" s="64">
        <v>0</v>
      </c>
      <c r="AC34" s="64">
        <v>0</v>
      </c>
      <c r="AD34" s="63" t="s">
        <v>128</v>
      </c>
    </row>
    <row r="35" spans="1:30" ht="15" customHeight="1">
      <c r="A35" s="62" t="s">
        <v>757</v>
      </c>
      <c r="B35" s="65" t="s">
        <v>308</v>
      </c>
      <c r="C35" s="64">
        <v>1.2300000000000001E-4</v>
      </c>
      <c r="D35" s="64">
        <v>1.7340000000000001E-3</v>
      </c>
      <c r="E35" s="64">
        <v>3.8679999999999999E-3</v>
      </c>
      <c r="F35" s="64">
        <v>6.2760000000000003E-3</v>
      </c>
      <c r="G35" s="64">
        <v>1.1557E-2</v>
      </c>
      <c r="H35" s="64">
        <v>2.2769000000000001E-2</v>
      </c>
      <c r="I35" s="64">
        <v>4.0537999999999998E-2</v>
      </c>
      <c r="J35" s="64">
        <v>6.5764000000000003E-2</v>
      </c>
      <c r="K35" s="64">
        <v>9.8144999999999996E-2</v>
      </c>
      <c r="L35" s="64">
        <v>0.137464</v>
      </c>
      <c r="M35" s="64">
        <v>0.182481</v>
      </c>
      <c r="N35" s="64">
        <v>0.23266700000000001</v>
      </c>
      <c r="O35" s="64">
        <v>0.28003299999999998</v>
      </c>
      <c r="P35" s="64">
        <v>0.32571899999999998</v>
      </c>
      <c r="Q35" s="64">
        <v>0.36974000000000001</v>
      </c>
      <c r="R35" s="64">
        <v>0.412688</v>
      </c>
      <c r="S35" s="64">
        <v>0.45360400000000001</v>
      </c>
      <c r="T35" s="64">
        <v>0.49254900000000001</v>
      </c>
      <c r="U35" s="64">
        <v>0.52920299999999998</v>
      </c>
      <c r="V35" s="64">
        <v>0.56387799999999999</v>
      </c>
      <c r="W35" s="64">
        <v>0.59655199999999997</v>
      </c>
      <c r="X35" s="64">
        <v>0.62679600000000002</v>
      </c>
      <c r="Y35" s="64">
        <v>0.65491100000000002</v>
      </c>
      <c r="Z35" s="64">
        <v>0.68098899999999996</v>
      </c>
      <c r="AA35" s="64">
        <v>0.70501800000000003</v>
      </c>
      <c r="AB35" s="64">
        <v>0.72720099999999999</v>
      </c>
      <c r="AC35" s="64">
        <v>0.74813099999999999</v>
      </c>
      <c r="AD35" s="63">
        <v>0.27465899999999999</v>
      </c>
    </row>
    <row r="36" spans="1:30" ht="15" customHeight="1">
      <c r="A36" s="62" t="s">
        <v>756</v>
      </c>
      <c r="B36" s="65" t="s">
        <v>309</v>
      </c>
      <c r="C36" s="64">
        <v>6.5964809999999998</v>
      </c>
      <c r="D36" s="64">
        <v>7.3770959999999999</v>
      </c>
      <c r="E36" s="64">
        <v>8.0216609999999999</v>
      </c>
      <c r="F36" s="64">
        <v>8.6275089999999999</v>
      </c>
      <c r="G36" s="64">
        <v>9.2344050000000006</v>
      </c>
      <c r="H36" s="64">
        <v>9.8738770000000002</v>
      </c>
      <c r="I36" s="64">
        <v>10.540948</v>
      </c>
      <c r="J36" s="64">
        <v>11.259677</v>
      </c>
      <c r="K36" s="64">
        <v>12.063294000000001</v>
      </c>
      <c r="L36" s="64">
        <v>12.919369</v>
      </c>
      <c r="M36" s="64">
        <v>13.825727000000001</v>
      </c>
      <c r="N36" s="64">
        <v>14.802203</v>
      </c>
      <c r="O36" s="64">
        <v>15.744289999999999</v>
      </c>
      <c r="P36" s="64">
        <v>16.688257</v>
      </c>
      <c r="Q36" s="64">
        <v>17.628708</v>
      </c>
      <c r="R36" s="64">
        <v>18.561171999999999</v>
      </c>
      <c r="S36" s="64">
        <v>19.469694</v>
      </c>
      <c r="T36" s="64">
        <v>20.360268000000001</v>
      </c>
      <c r="U36" s="64">
        <v>21.224136000000001</v>
      </c>
      <c r="V36" s="64">
        <v>22.063013000000002</v>
      </c>
      <c r="W36" s="64">
        <v>22.884526999999999</v>
      </c>
      <c r="X36" s="64">
        <v>23.667828</v>
      </c>
      <c r="Y36" s="64">
        <v>24.423258000000001</v>
      </c>
      <c r="Z36" s="64">
        <v>25.144611000000001</v>
      </c>
      <c r="AA36" s="64">
        <v>25.847940000000001</v>
      </c>
      <c r="AB36" s="64">
        <v>26.520852999999999</v>
      </c>
      <c r="AC36" s="64">
        <v>27.181175</v>
      </c>
      <c r="AD36" s="63">
        <v>5.355E-2</v>
      </c>
    </row>
    <row r="38" spans="1:30" ht="15" customHeight="1">
      <c r="A38" s="62" t="s">
        <v>755</v>
      </c>
      <c r="B38" s="61" t="s">
        <v>342</v>
      </c>
      <c r="C38" s="60">
        <v>120.373001</v>
      </c>
      <c r="D38" s="60">
        <v>121.527565</v>
      </c>
      <c r="E38" s="60">
        <v>122.285332</v>
      </c>
      <c r="F38" s="60">
        <v>123.16304</v>
      </c>
      <c r="G38" s="60">
        <v>124.039856</v>
      </c>
      <c r="H38" s="60">
        <v>125.03538500000001</v>
      </c>
      <c r="I38" s="60">
        <v>125.87309999999999</v>
      </c>
      <c r="J38" s="60">
        <v>126.70162999999999</v>
      </c>
      <c r="K38" s="60">
        <v>127.57268500000001</v>
      </c>
      <c r="L38" s="60">
        <v>128.59425400000001</v>
      </c>
      <c r="M38" s="60">
        <v>129.62101699999999</v>
      </c>
      <c r="N38" s="60">
        <v>130.726654</v>
      </c>
      <c r="O38" s="60">
        <v>131.85166899999999</v>
      </c>
      <c r="P38" s="60">
        <v>133.112976</v>
      </c>
      <c r="Q38" s="60">
        <v>134.469055</v>
      </c>
      <c r="R38" s="60">
        <v>135.83230599999999</v>
      </c>
      <c r="S38" s="60">
        <v>137.22503699999999</v>
      </c>
      <c r="T38" s="60">
        <v>138.655823</v>
      </c>
      <c r="U38" s="60">
        <v>140.098175</v>
      </c>
      <c r="V38" s="60">
        <v>141.56819200000001</v>
      </c>
      <c r="W38" s="60">
        <v>143.13803100000001</v>
      </c>
      <c r="X38" s="60">
        <v>144.72517400000001</v>
      </c>
      <c r="Y38" s="60">
        <v>146.358383</v>
      </c>
      <c r="Z38" s="60">
        <v>147.99707000000001</v>
      </c>
      <c r="AA38" s="60">
        <v>149.75393700000001</v>
      </c>
      <c r="AB38" s="60">
        <v>151.51625100000001</v>
      </c>
      <c r="AC38" s="60">
        <v>153.358002</v>
      </c>
      <c r="AD38" s="59">
        <v>9.3489999999999997E-3</v>
      </c>
    </row>
    <row r="40" spans="1:30" ht="15" customHeight="1">
      <c r="B40" s="61" t="s">
        <v>343</v>
      </c>
    </row>
    <row r="41" spans="1:30" ht="15" customHeight="1">
      <c r="B41" s="61" t="s">
        <v>313</v>
      </c>
    </row>
    <row r="42" spans="1:30" ht="15" customHeight="1">
      <c r="A42" s="62" t="s">
        <v>754</v>
      </c>
      <c r="B42" s="65" t="s">
        <v>291</v>
      </c>
      <c r="C42" s="64">
        <v>103.11148799999999</v>
      </c>
      <c r="D42" s="64">
        <v>102.63464399999999</v>
      </c>
      <c r="E42" s="64">
        <v>103.047997</v>
      </c>
      <c r="F42" s="64">
        <v>103.672363</v>
      </c>
      <c r="G42" s="64">
        <v>104.141159</v>
      </c>
      <c r="H42" s="64">
        <v>104.29920199999999</v>
      </c>
      <c r="I42" s="64">
        <v>104.02610799999999</v>
      </c>
      <c r="J42" s="64">
        <v>103.62312300000001</v>
      </c>
      <c r="K42" s="64">
        <v>103.14376799999999</v>
      </c>
      <c r="L42" s="64">
        <v>102.712242</v>
      </c>
      <c r="M42" s="64">
        <v>102.30049099999999</v>
      </c>
      <c r="N42" s="64">
        <v>101.933449</v>
      </c>
      <c r="O42" s="64">
        <v>101.61829400000001</v>
      </c>
      <c r="P42" s="64">
        <v>101.310867</v>
      </c>
      <c r="Q42" s="64">
        <v>101.04463200000001</v>
      </c>
      <c r="R42" s="64">
        <v>100.752899</v>
      </c>
      <c r="S42" s="64">
        <v>100.46453099999999</v>
      </c>
      <c r="T42" s="64">
        <v>100.154945</v>
      </c>
      <c r="U42" s="64">
        <v>99.798355000000001</v>
      </c>
      <c r="V42" s="64">
        <v>99.366309999999999</v>
      </c>
      <c r="W42" s="64">
        <v>98.927184999999994</v>
      </c>
      <c r="X42" s="64">
        <v>98.504738000000003</v>
      </c>
      <c r="Y42" s="64">
        <v>98.082069000000004</v>
      </c>
      <c r="Z42" s="64">
        <v>97.682029999999997</v>
      </c>
      <c r="AA42" s="64">
        <v>97.353568999999993</v>
      </c>
      <c r="AB42" s="64">
        <v>97.029906999999994</v>
      </c>
      <c r="AC42" s="64">
        <v>96.756287</v>
      </c>
      <c r="AD42" s="63">
        <v>-2.356E-3</v>
      </c>
    </row>
    <row r="43" spans="1:30" ht="15" customHeight="1">
      <c r="A43" s="62" t="s">
        <v>753</v>
      </c>
      <c r="B43" s="65" t="s">
        <v>292</v>
      </c>
      <c r="C43" s="64">
        <v>0.29017300000000001</v>
      </c>
      <c r="D43" s="64">
        <v>0.390125</v>
      </c>
      <c r="E43" s="64">
        <v>0.53027999999999997</v>
      </c>
      <c r="F43" s="64">
        <v>0.69342999999999999</v>
      </c>
      <c r="G43" s="64">
        <v>0.84759200000000001</v>
      </c>
      <c r="H43" s="64">
        <v>0.98362300000000003</v>
      </c>
      <c r="I43" s="64">
        <v>1.1204350000000001</v>
      </c>
      <c r="J43" s="64">
        <v>1.2539119999999999</v>
      </c>
      <c r="K43" s="64">
        <v>1.3765700000000001</v>
      </c>
      <c r="L43" s="64">
        <v>1.4990559999999999</v>
      </c>
      <c r="M43" s="64">
        <v>1.6192800000000001</v>
      </c>
      <c r="N43" s="64">
        <v>1.7213210000000001</v>
      </c>
      <c r="O43" s="64">
        <v>1.8119419999999999</v>
      </c>
      <c r="P43" s="64">
        <v>1.892938</v>
      </c>
      <c r="Q43" s="64">
        <v>1.9652559999999999</v>
      </c>
      <c r="R43" s="64">
        <v>2.0268299999999999</v>
      </c>
      <c r="S43" s="64">
        <v>2.0800019999999999</v>
      </c>
      <c r="T43" s="64">
        <v>2.1246480000000001</v>
      </c>
      <c r="U43" s="64">
        <v>2.1601520000000001</v>
      </c>
      <c r="V43" s="64">
        <v>2.1891850000000002</v>
      </c>
      <c r="W43" s="64">
        <v>2.211659</v>
      </c>
      <c r="X43" s="64">
        <v>2.2274180000000001</v>
      </c>
      <c r="Y43" s="64">
        <v>2.2388330000000001</v>
      </c>
      <c r="Z43" s="64">
        <v>2.2466189999999999</v>
      </c>
      <c r="AA43" s="64">
        <v>2.2536139999999998</v>
      </c>
      <c r="AB43" s="64">
        <v>2.2582499999999999</v>
      </c>
      <c r="AC43" s="64">
        <v>2.2633869999999998</v>
      </c>
      <c r="AD43" s="63">
        <v>7.2858000000000006E-2</v>
      </c>
    </row>
    <row r="44" spans="1:30" ht="15" customHeight="1">
      <c r="A44" s="62" t="s">
        <v>752</v>
      </c>
      <c r="B44" s="65" t="s">
        <v>314</v>
      </c>
      <c r="C44" s="64">
        <v>103.40166499999999</v>
      </c>
      <c r="D44" s="64">
        <v>103.024765</v>
      </c>
      <c r="E44" s="64">
        <v>103.578278</v>
      </c>
      <c r="F44" s="64">
        <v>104.365791</v>
      </c>
      <c r="G44" s="64">
        <v>104.988754</v>
      </c>
      <c r="H44" s="64">
        <v>105.282822</v>
      </c>
      <c r="I44" s="64">
        <v>105.146545</v>
      </c>
      <c r="J44" s="64">
        <v>104.877037</v>
      </c>
      <c r="K44" s="64">
        <v>104.52034</v>
      </c>
      <c r="L44" s="64">
        <v>104.211296</v>
      </c>
      <c r="M44" s="64">
        <v>103.919769</v>
      </c>
      <c r="N44" s="64">
        <v>103.65477</v>
      </c>
      <c r="O44" s="64">
        <v>103.43023700000001</v>
      </c>
      <c r="P44" s="64">
        <v>103.20380400000001</v>
      </c>
      <c r="Q44" s="64">
        <v>103.009888</v>
      </c>
      <c r="R44" s="64">
        <v>102.779732</v>
      </c>
      <c r="S44" s="64">
        <v>102.544533</v>
      </c>
      <c r="T44" s="64">
        <v>102.279594</v>
      </c>
      <c r="U44" s="64">
        <v>101.958511</v>
      </c>
      <c r="V44" s="64">
        <v>101.55549600000001</v>
      </c>
      <c r="W44" s="64">
        <v>101.138847</v>
      </c>
      <c r="X44" s="64">
        <v>100.73215500000001</v>
      </c>
      <c r="Y44" s="64">
        <v>100.32089999999999</v>
      </c>
      <c r="Z44" s="64">
        <v>99.928650000000005</v>
      </c>
      <c r="AA44" s="64">
        <v>99.607185000000001</v>
      </c>
      <c r="AB44" s="64">
        <v>99.288155000000003</v>
      </c>
      <c r="AC44" s="64">
        <v>99.019676000000004</v>
      </c>
      <c r="AD44" s="63">
        <v>-1.585E-3</v>
      </c>
    </row>
    <row r="46" spans="1:30" ht="15" customHeight="1">
      <c r="B46" s="61" t="s">
        <v>315</v>
      </c>
    </row>
    <row r="47" spans="1:30" ht="15" customHeight="1">
      <c r="A47" s="62" t="s">
        <v>751</v>
      </c>
      <c r="B47" s="65" t="s">
        <v>295</v>
      </c>
      <c r="C47" s="64">
        <v>13.607767000000001</v>
      </c>
      <c r="D47" s="64">
        <v>14.69167</v>
      </c>
      <c r="E47" s="64">
        <v>15.891131</v>
      </c>
      <c r="F47" s="64">
        <v>17.066177</v>
      </c>
      <c r="G47" s="64">
        <v>18.125</v>
      </c>
      <c r="H47" s="64">
        <v>19.030906999999999</v>
      </c>
      <c r="I47" s="64">
        <v>19.752918000000001</v>
      </c>
      <c r="J47" s="64">
        <v>20.367189</v>
      </c>
      <c r="K47" s="64">
        <v>20.890276</v>
      </c>
      <c r="L47" s="64">
        <v>21.358046000000002</v>
      </c>
      <c r="M47" s="64">
        <v>21.768008999999999</v>
      </c>
      <c r="N47" s="64">
        <v>22.123218999999999</v>
      </c>
      <c r="O47" s="64">
        <v>22.427294</v>
      </c>
      <c r="P47" s="64">
        <v>22.680116999999999</v>
      </c>
      <c r="Q47" s="64">
        <v>22.888403</v>
      </c>
      <c r="R47" s="64">
        <v>23.040785</v>
      </c>
      <c r="S47" s="64">
        <v>23.151413000000002</v>
      </c>
      <c r="T47" s="64">
        <v>23.229966999999998</v>
      </c>
      <c r="U47" s="64">
        <v>23.272887999999998</v>
      </c>
      <c r="V47" s="64">
        <v>23.286460999999999</v>
      </c>
      <c r="W47" s="64">
        <v>23.292076000000002</v>
      </c>
      <c r="X47" s="64">
        <v>23.298459999999999</v>
      </c>
      <c r="Y47" s="64">
        <v>23.311464000000001</v>
      </c>
      <c r="Z47" s="64">
        <v>23.336175999999998</v>
      </c>
      <c r="AA47" s="64">
        <v>23.373436000000002</v>
      </c>
      <c r="AB47" s="64">
        <v>23.403143</v>
      </c>
      <c r="AC47" s="64">
        <v>23.436857</v>
      </c>
      <c r="AD47" s="63">
        <v>1.8856999999999999E-2</v>
      </c>
    </row>
    <row r="48" spans="1:30" ht="15" customHeight="1">
      <c r="A48" s="62" t="s">
        <v>750</v>
      </c>
      <c r="B48" s="65" t="s">
        <v>296</v>
      </c>
      <c r="C48" s="64">
        <v>4.1650000000000003E-3</v>
      </c>
      <c r="D48" s="64">
        <v>1.0581999999999999E-2</v>
      </c>
      <c r="E48" s="64">
        <v>1.8651999999999998E-2</v>
      </c>
      <c r="F48" s="64">
        <v>2.7733000000000001E-2</v>
      </c>
      <c r="G48" s="64">
        <v>3.0758000000000001E-2</v>
      </c>
      <c r="H48" s="64">
        <v>3.9893999999999999E-2</v>
      </c>
      <c r="I48" s="64">
        <v>5.5205999999999998E-2</v>
      </c>
      <c r="J48" s="64">
        <v>7.9901E-2</v>
      </c>
      <c r="K48" s="64">
        <v>0.10870199999999999</v>
      </c>
      <c r="L48" s="64">
        <v>0.14250299999999999</v>
      </c>
      <c r="M48" s="64">
        <v>0.17752599999999999</v>
      </c>
      <c r="N48" s="64">
        <v>0.21243300000000001</v>
      </c>
      <c r="O48" s="64">
        <v>0.23627699999999999</v>
      </c>
      <c r="P48" s="64">
        <v>0.25117400000000001</v>
      </c>
      <c r="Q48" s="64">
        <v>0.25783299999999998</v>
      </c>
      <c r="R48" s="64">
        <v>0.26358700000000002</v>
      </c>
      <c r="S48" s="64">
        <v>0.26706400000000002</v>
      </c>
      <c r="T48" s="64">
        <v>0.270814</v>
      </c>
      <c r="U48" s="64">
        <v>0.27440999999999999</v>
      </c>
      <c r="V48" s="64">
        <v>0.27843099999999998</v>
      </c>
      <c r="W48" s="64">
        <v>0.28226200000000001</v>
      </c>
      <c r="X48" s="64">
        <v>0.28561700000000001</v>
      </c>
      <c r="Y48" s="64">
        <v>0.28854800000000003</v>
      </c>
      <c r="Z48" s="64">
        <v>0.29112300000000002</v>
      </c>
      <c r="AA48" s="64">
        <v>0.29356100000000002</v>
      </c>
      <c r="AB48" s="64">
        <v>0.29569499999999999</v>
      </c>
      <c r="AC48" s="64">
        <v>0.29819099999999998</v>
      </c>
      <c r="AD48" s="63">
        <v>0.142869</v>
      </c>
    </row>
    <row r="49" spans="1:30" ht="15" customHeight="1">
      <c r="A49" s="62" t="s">
        <v>749</v>
      </c>
      <c r="B49" s="65" t="s">
        <v>297</v>
      </c>
      <c r="C49" s="64">
        <v>0</v>
      </c>
      <c r="D49" s="64">
        <v>4.8390000000000004E-3</v>
      </c>
      <c r="E49" s="64">
        <v>1.1247999999999999E-2</v>
      </c>
      <c r="F49" s="64">
        <v>1.8459E-2</v>
      </c>
      <c r="G49" s="64">
        <v>2.3612000000000001E-2</v>
      </c>
      <c r="H49" s="64">
        <v>3.4613999999999999E-2</v>
      </c>
      <c r="I49" s="64">
        <v>5.2047999999999997E-2</v>
      </c>
      <c r="J49" s="64">
        <v>7.6780000000000001E-2</v>
      </c>
      <c r="K49" s="64">
        <v>0.10843800000000001</v>
      </c>
      <c r="L49" s="64">
        <v>0.14671699999999999</v>
      </c>
      <c r="M49" s="64">
        <v>0.19033800000000001</v>
      </c>
      <c r="N49" s="64">
        <v>0.23874699999999999</v>
      </c>
      <c r="O49" s="64">
        <v>0.283974</v>
      </c>
      <c r="P49" s="64">
        <v>0.32717000000000002</v>
      </c>
      <c r="Q49" s="64">
        <v>0.36840099999999998</v>
      </c>
      <c r="R49" s="64">
        <v>0.40831499999999998</v>
      </c>
      <c r="S49" s="64">
        <v>0.44608500000000001</v>
      </c>
      <c r="T49" s="64">
        <v>0.48186899999999999</v>
      </c>
      <c r="U49" s="64">
        <v>0.51528700000000005</v>
      </c>
      <c r="V49" s="64">
        <v>0.54660299999999995</v>
      </c>
      <c r="W49" s="64">
        <v>0.57577299999999998</v>
      </c>
      <c r="X49" s="64">
        <v>0.60235000000000005</v>
      </c>
      <c r="Y49" s="64">
        <v>0.62661299999999998</v>
      </c>
      <c r="Z49" s="64">
        <v>0.64862200000000003</v>
      </c>
      <c r="AA49" s="64">
        <v>0.66832599999999998</v>
      </c>
      <c r="AB49" s="64">
        <v>0.68598599999999998</v>
      </c>
      <c r="AC49" s="64">
        <v>0.70215700000000003</v>
      </c>
      <c r="AD49" s="63">
        <v>0.220302</v>
      </c>
    </row>
    <row r="50" spans="1:30" ht="15" customHeight="1">
      <c r="A50" s="62" t="s">
        <v>748</v>
      </c>
      <c r="B50" s="65" t="s">
        <v>298</v>
      </c>
      <c r="C50" s="64">
        <v>0</v>
      </c>
      <c r="D50" s="64">
        <v>1.0921E-2</v>
      </c>
      <c r="E50" s="64">
        <v>2.4511000000000002E-2</v>
      </c>
      <c r="F50" s="64">
        <v>3.9771000000000001E-2</v>
      </c>
      <c r="G50" s="64">
        <v>5.3788999999999997E-2</v>
      </c>
      <c r="H50" s="64">
        <v>7.1299000000000001E-2</v>
      </c>
      <c r="I50" s="64">
        <v>9.2217999999999994E-2</v>
      </c>
      <c r="J50" s="64">
        <v>0.117406</v>
      </c>
      <c r="K50" s="64">
        <v>0.14957500000000001</v>
      </c>
      <c r="L50" s="64">
        <v>0.18151</v>
      </c>
      <c r="M50" s="64">
        <v>0.21553900000000001</v>
      </c>
      <c r="N50" s="64">
        <v>0.25119999999999998</v>
      </c>
      <c r="O50" s="64">
        <v>0.28409200000000001</v>
      </c>
      <c r="P50" s="64">
        <v>0.31511400000000001</v>
      </c>
      <c r="Q50" s="64">
        <v>0.34437299999999998</v>
      </c>
      <c r="R50" s="64">
        <v>0.372448</v>
      </c>
      <c r="S50" s="64">
        <v>0.39877000000000001</v>
      </c>
      <c r="T50" s="64">
        <v>0.42346600000000001</v>
      </c>
      <c r="U50" s="64">
        <v>0.44628099999999998</v>
      </c>
      <c r="V50" s="64">
        <v>0.46746199999999999</v>
      </c>
      <c r="W50" s="64">
        <v>0.48702600000000001</v>
      </c>
      <c r="X50" s="64">
        <v>0.50466100000000003</v>
      </c>
      <c r="Y50" s="64">
        <v>0.52062299999999995</v>
      </c>
      <c r="Z50" s="64">
        <v>0.53498599999999996</v>
      </c>
      <c r="AA50" s="64">
        <v>0.54774</v>
      </c>
      <c r="AB50" s="64">
        <v>0.55918999999999996</v>
      </c>
      <c r="AC50" s="64">
        <v>0.56979800000000003</v>
      </c>
      <c r="AD50" s="63">
        <v>0.17138300000000001</v>
      </c>
    </row>
    <row r="51" spans="1:30" ht="15" customHeight="1">
      <c r="A51" s="62" t="s">
        <v>747</v>
      </c>
      <c r="B51" s="65" t="s">
        <v>299</v>
      </c>
      <c r="C51" s="64">
        <v>0</v>
      </c>
      <c r="D51" s="64">
        <v>8.6770000000000007E-3</v>
      </c>
      <c r="E51" s="64">
        <v>1.9206999999999998E-2</v>
      </c>
      <c r="F51" s="64">
        <v>3.1057999999999999E-2</v>
      </c>
      <c r="G51" s="64">
        <v>4.1763000000000002E-2</v>
      </c>
      <c r="H51" s="64">
        <v>5.5253999999999998E-2</v>
      </c>
      <c r="I51" s="64">
        <v>7.1423E-2</v>
      </c>
      <c r="J51" s="64">
        <v>9.0914999999999996E-2</v>
      </c>
      <c r="K51" s="64">
        <v>0.115839</v>
      </c>
      <c r="L51" s="64">
        <v>0.140537</v>
      </c>
      <c r="M51" s="64">
        <v>0.166827</v>
      </c>
      <c r="N51" s="64">
        <v>0.19441800000000001</v>
      </c>
      <c r="O51" s="64">
        <v>0.21981700000000001</v>
      </c>
      <c r="P51" s="64">
        <v>0.24374100000000001</v>
      </c>
      <c r="Q51" s="64">
        <v>0.266268</v>
      </c>
      <c r="R51" s="64">
        <v>0.28784799999999999</v>
      </c>
      <c r="S51" s="64">
        <v>0.30802800000000002</v>
      </c>
      <c r="T51" s="64">
        <v>0.32694899999999999</v>
      </c>
      <c r="U51" s="64">
        <v>0.34441500000000003</v>
      </c>
      <c r="V51" s="64">
        <v>0.36062100000000002</v>
      </c>
      <c r="W51" s="64">
        <v>0.37557600000000002</v>
      </c>
      <c r="X51" s="64">
        <v>0.38903300000000002</v>
      </c>
      <c r="Y51" s="64">
        <v>0.40119899999999997</v>
      </c>
      <c r="Z51" s="64">
        <v>0.41213100000000003</v>
      </c>
      <c r="AA51" s="64">
        <v>0.421819</v>
      </c>
      <c r="AB51" s="64">
        <v>0.430508</v>
      </c>
      <c r="AC51" s="64">
        <v>0.438552</v>
      </c>
      <c r="AD51" s="63">
        <v>0.16989099999999999</v>
      </c>
    </row>
    <row r="52" spans="1:30" ht="15" customHeight="1">
      <c r="A52" s="62" t="s">
        <v>746</v>
      </c>
      <c r="B52" s="65" t="s">
        <v>300</v>
      </c>
      <c r="C52" s="64">
        <v>0</v>
      </c>
      <c r="D52" s="64">
        <v>0</v>
      </c>
      <c r="E52" s="64">
        <v>0</v>
      </c>
      <c r="F52" s="64">
        <v>0</v>
      </c>
      <c r="G52" s="64">
        <v>1.1E-5</v>
      </c>
      <c r="H52" s="64">
        <v>2.5000000000000001E-5</v>
      </c>
      <c r="I52" s="64">
        <v>6.6000000000000005E-5</v>
      </c>
      <c r="J52" s="64">
        <v>1.27E-4</v>
      </c>
      <c r="K52" s="64">
        <v>1.9900000000000001E-4</v>
      </c>
      <c r="L52" s="64">
        <v>2.7999999999999998E-4</v>
      </c>
      <c r="M52" s="64">
        <v>3.68E-4</v>
      </c>
      <c r="N52" s="64">
        <v>4.6099999999999998E-4</v>
      </c>
      <c r="O52" s="64">
        <v>5.5800000000000001E-4</v>
      </c>
      <c r="P52" s="64">
        <v>6.5799999999999995E-4</v>
      </c>
      <c r="Q52" s="64">
        <v>7.5900000000000002E-4</v>
      </c>
      <c r="R52" s="64">
        <v>8.5899999999999995E-4</v>
      </c>
      <c r="S52" s="64">
        <v>9.5799999999999998E-4</v>
      </c>
      <c r="T52" s="64">
        <v>1.054E-3</v>
      </c>
      <c r="U52" s="64">
        <v>1.1460000000000001E-3</v>
      </c>
      <c r="V52" s="64">
        <v>1.2329999999999999E-3</v>
      </c>
      <c r="W52" s="64">
        <v>1.3159999999999999E-3</v>
      </c>
      <c r="X52" s="64">
        <v>1.3929999999999999E-3</v>
      </c>
      <c r="Y52" s="64">
        <v>1.4649999999999999E-3</v>
      </c>
      <c r="Z52" s="64">
        <v>1.531E-3</v>
      </c>
      <c r="AA52" s="64">
        <v>1.5920000000000001E-3</v>
      </c>
      <c r="AB52" s="64">
        <v>1.6490000000000001E-3</v>
      </c>
      <c r="AC52" s="64">
        <v>1.701E-3</v>
      </c>
      <c r="AD52" s="63" t="s">
        <v>128</v>
      </c>
    </row>
    <row r="53" spans="1:30" ht="15" customHeight="1">
      <c r="A53" s="62" t="s">
        <v>745</v>
      </c>
      <c r="B53" s="65" t="s">
        <v>301</v>
      </c>
      <c r="C53" s="64">
        <v>0.420261</v>
      </c>
      <c r="D53" s="64">
        <v>0.44808300000000001</v>
      </c>
      <c r="E53" s="64">
        <v>0.48175000000000001</v>
      </c>
      <c r="F53" s="64">
        <v>0.51946300000000001</v>
      </c>
      <c r="G53" s="64">
        <v>0.57381800000000005</v>
      </c>
      <c r="H53" s="64">
        <v>0.62783800000000001</v>
      </c>
      <c r="I53" s="64">
        <v>0.68033999999999994</v>
      </c>
      <c r="J53" s="64">
        <v>0.73377800000000004</v>
      </c>
      <c r="K53" s="64">
        <v>0.78666700000000001</v>
      </c>
      <c r="L53" s="64">
        <v>0.83865199999999995</v>
      </c>
      <c r="M53" s="64">
        <v>0.88926899999999998</v>
      </c>
      <c r="N53" s="64">
        <v>0.93849400000000005</v>
      </c>
      <c r="O53" s="64">
        <v>0.98512100000000002</v>
      </c>
      <c r="P53" s="64">
        <v>1.030287</v>
      </c>
      <c r="Q53" s="64">
        <v>1.0741179999999999</v>
      </c>
      <c r="R53" s="64">
        <v>1.116852</v>
      </c>
      <c r="S53" s="64">
        <v>1.1591</v>
      </c>
      <c r="T53" s="64">
        <v>1.20025</v>
      </c>
      <c r="U53" s="64">
        <v>1.2398119999999999</v>
      </c>
      <c r="V53" s="64">
        <v>1.277201</v>
      </c>
      <c r="W53" s="64">
        <v>1.3126500000000001</v>
      </c>
      <c r="X53" s="64">
        <v>1.3452930000000001</v>
      </c>
      <c r="Y53" s="64">
        <v>1.375386</v>
      </c>
      <c r="Z53" s="64">
        <v>1.403016</v>
      </c>
      <c r="AA53" s="64">
        <v>1.4287529999999999</v>
      </c>
      <c r="AB53" s="64">
        <v>1.452291</v>
      </c>
      <c r="AC53" s="64">
        <v>1.474648</v>
      </c>
      <c r="AD53" s="63">
        <v>4.8800999999999997E-2</v>
      </c>
    </row>
    <row r="54" spans="1:30" ht="15" customHeight="1">
      <c r="A54" s="62" t="s">
        <v>744</v>
      </c>
      <c r="B54" s="65" t="s">
        <v>302</v>
      </c>
      <c r="C54" s="64">
        <v>1.8334E-2</v>
      </c>
      <c r="D54" s="64">
        <v>3.3992000000000001E-2</v>
      </c>
      <c r="E54" s="64">
        <v>5.3310000000000003E-2</v>
      </c>
      <c r="F54" s="64">
        <v>7.3732000000000006E-2</v>
      </c>
      <c r="G54" s="64">
        <v>9.4874E-2</v>
      </c>
      <c r="H54" s="64">
        <v>0.114511</v>
      </c>
      <c r="I54" s="64">
        <v>0.128667</v>
      </c>
      <c r="J54" s="64">
        <v>0.13516300000000001</v>
      </c>
      <c r="K54" s="64">
        <v>0.140486</v>
      </c>
      <c r="L54" s="64">
        <v>0.14587</v>
      </c>
      <c r="M54" s="64">
        <v>0.14968999999999999</v>
      </c>
      <c r="N54" s="64">
        <v>0.151897</v>
      </c>
      <c r="O54" s="64">
        <v>0.15140000000000001</v>
      </c>
      <c r="P54" s="64">
        <v>0.14976</v>
      </c>
      <c r="Q54" s="64">
        <v>0.14776400000000001</v>
      </c>
      <c r="R54" s="64">
        <v>0.14693400000000001</v>
      </c>
      <c r="S54" s="64">
        <v>0.14666199999999999</v>
      </c>
      <c r="T54" s="64">
        <v>0.14715300000000001</v>
      </c>
      <c r="U54" s="64">
        <v>0.14766799999999999</v>
      </c>
      <c r="V54" s="64">
        <v>0.148484</v>
      </c>
      <c r="W54" s="64">
        <v>0.14932100000000001</v>
      </c>
      <c r="X54" s="64">
        <v>0.15003900000000001</v>
      </c>
      <c r="Y54" s="64">
        <v>0.15062999999999999</v>
      </c>
      <c r="Z54" s="64">
        <v>0.15112300000000001</v>
      </c>
      <c r="AA54" s="64">
        <v>0.15165200000000001</v>
      </c>
      <c r="AB54" s="64">
        <v>0.15209600000000001</v>
      </c>
      <c r="AC54" s="64">
        <v>0.15282200000000001</v>
      </c>
      <c r="AD54" s="63">
        <v>6.1969999999999997E-2</v>
      </c>
    </row>
    <row r="55" spans="1:30" ht="15" customHeight="1">
      <c r="A55" s="62" t="s">
        <v>743</v>
      </c>
      <c r="B55" s="65" t="s">
        <v>303</v>
      </c>
      <c r="C55" s="64">
        <v>3.8136999999999997E-2</v>
      </c>
      <c r="D55" s="64">
        <v>4.3167999999999998E-2</v>
      </c>
      <c r="E55" s="64">
        <v>4.9555000000000002E-2</v>
      </c>
      <c r="F55" s="64">
        <v>5.5066999999999998E-2</v>
      </c>
      <c r="G55" s="64">
        <v>5.9622000000000001E-2</v>
      </c>
      <c r="H55" s="64">
        <v>6.1945E-2</v>
      </c>
      <c r="I55" s="64">
        <v>6.1924E-2</v>
      </c>
      <c r="J55" s="64">
        <v>6.0686999999999998E-2</v>
      </c>
      <c r="K55" s="64">
        <v>5.8888000000000003E-2</v>
      </c>
      <c r="L55" s="64">
        <v>5.7537999999999999E-2</v>
      </c>
      <c r="M55" s="64">
        <v>5.6544999999999998E-2</v>
      </c>
      <c r="N55" s="64">
        <v>5.6031999999999998E-2</v>
      </c>
      <c r="O55" s="64">
        <v>5.5821000000000003E-2</v>
      </c>
      <c r="P55" s="64">
        <v>5.5674000000000001E-2</v>
      </c>
      <c r="Q55" s="64">
        <v>5.5578000000000002E-2</v>
      </c>
      <c r="R55" s="64">
        <v>5.5362000000000001E-2</v>
      </c>
      <c r="S55" s="64">
        <v>5.5168000000000002E-2</v>
      </c>
      <c r="T55" s="64">
        <v>5.4944E-2</v>
      </c>
      <c r="U55" s="64">
        <v>5.4718000000000003E-2</v>
      </c>
      <c r="V55" s="64">
        <v>5.4469999999999998E-2</v>
      </c>
      <c r="W55" s="64">
        <v>5.4301000000000002E-2</v>
      </c>
      <c r="X55" s="64">
        <v>5.4252000000000002E-2</v>
      </c>
      <c r="Y55" s="64">
        <v>5.4254999999999998E-2</v>
      </c>
      <c r="Z55" s="64">
        <v>5.4288999999999997E-2</v>
      </c>
      <c r="AA55" s="64">
        <v>5.4438E-2</v>
      </c>
      <c r="AB55" s="64">
        <v>5.4551000000000002E-2</v>
      </c>
      <c r="AC55" s="64">
        <v>5.4668000000000001E-2</v>
      </c>
      <c r="AD55" s="63">
        <v>9.4920000000000004E-3</v>
      </c>
    </row>
    <row r="56" spans="1:30" ht="15" customHeight="1">
      <c r="A56" s="62" t="s">
        <v>742</v>
      </c>
      <c r="B56" s="65" t="s">
        <v>304</v>
      </c>
      <c r="C56" s="64">
        <v>1.4725E-2</v>
      </c>
      <c r="D56" s="64">
        <v>1.8211999999999999E-2</v>
      </c>
      <c r="E56" s="64">
        <v>2.2586999999999999E-2</v>
      </c>
      <c r="F56" s="64">
        <v>2.6293E-2</v>
      </c>
      <c r="G56" s="64">
        <v>2.9315000000000001E-2</v>
      </c>
      <c r="H56" s="64">
        <v>3.0995000000000002E-2</v>
      </c>
      <c r="I56" s="64">
        <v>3.1752000000000002E-2</v>
      </c>
      <c r="J56" s="64">
        <v>3.2376000000000002E-2</v>
      </c>
      <c r="K56" s="64">
        <v>3.3090000000000001E-2</v>
      </c>
      <c r="L56" s="64">
        <v>3.4244999999999998E-2</v>
      </c>
      <c r="M56" s="64">
        <v>3.5469000000000001E-2</v>
      </c>
      <c r="N56" s="64">
        <v>3.6732000000000001E-2</v>
      </c>
      <c r="O56" s="64">
        <v>3.7990000000000003E-2</v>
      </c>
      <c r="P56" s="64">
        <v>3.9176000000000002E-2</v>
      </c>
      <c r="Q56" s="64">
        <v>4.0306000000000002E-2</v>
      </c>
      <c r="R56" s="64">
        <v>4.1332000000000001E-2</v>
      </c>
      <c r="S56" s="64">
        <v>4.2333999999999997E-2</v>
      </c>
      <c r="T56" s="64">
        <v>4.3279999999999999E-2</v>
      </c>
      <c r="U56" s="64">
        <v>4.4194999999999998E-2</v>
      </c>
      <c r="V56" s="64">
        <v>4.5044000000000001E-2</v>
      </c>
      <c r="W56" s="64">
        <v>4.5924E-2</v>
      </c>
      <c r="X56" s="64">
        <v>4.6820000000000001E-2</v>
      </c>
      <c r="Y56" s="64">
        <v>4.7745999999999997E-2</v>
      </c>
      <c r="Z56" s="64">
        <v>4.8660000000000002E-2</v>
      </c>
      <c r="AA56" s="64">
        <v>4.9627999999999999E-2</v>
      </c>
      <c r="AB56" s="64">
        <v>5.058E-2</v>
      </c>
      <c r="AC56" s="64">
        <v>5.1576999999999998E-2</v>
      </c>
      <c r="AD56" s="63">
        <v>4.2520000000000002E-2</v>
      </c>
    </row>
    <row r="57" spans="1:30" ht="15" customHeight="1">
      <c r="A57" s="62" t="s">
        <v>741</v>
      </c>
      <c r="B57" s="65" t="s">
        <v>305</v>
      </c>
      <c r="C57" s="64">
        <v>8.0073000000000005E-2</v>
      </c>
      <c r="D57" s="64">
        <v>9.2387999999999998E-2</v>
      </c>
      <c r="E57" s="64">
        <v>0.10878</v>
      </c>
      <c r="F57" s="64">
        <v>0.118796</v>
      </c>
      <c r="G57" s="64">
        <v>0.12693599999999999</v>
      </c>
      <c r="H57" s="64">
        <v>0.128001</v>
      </c>
      <c r="I57" s="64">
        <v>0.123962</v>
      </c>
      <c r="J57" s="64">
        <v>0.11926299999999999</v>
      </c>
      <c r="K57" s="64">
        <v>0.115131</v>
      </c>
      <c r="L57" s="64">
        <v>0.11362700000000001</v>
      </c>
      <c r="M57" s="64">
        <v>0.11264100000000001</v>
      </c>
      <c r="N57" s="64">
        <v>0.112221</v>
      </c>
      <c r="O57" s="64">
        <v>0.11189200000000001</v>
      </c>
      <c r="P57" s="64">
        <v>0.111516</v>
      </c>
      <c r="Q57" s="64">
        <v>0.111206</v>
      </c>
      <c r="R57" s="64">
        <v>0.110619</v>
      </c>
      <c r="S57" s="64">
        <v>0.110152</v>
      </c>
      <c r="T57" s="64">
        <v>0.109614</v>
      </c>
      <c r="U57" s="64">
        <v>0.109128</v>
      </c>
      <c r="V57" s="64">
        <v>0.108547</v>
      </c>
      <c r="W57" s="64">
        <v>0.108158</v>
      </c>
      <c r="X57" s="64">
        <v>0.108084</v>
      </c>
      <c r="Y57" s="64">
        <v>0.10817300000000001</v>
      </c>
      <c r="Z57" s="64">
        <v>0.108249</v>
      </c>
      <c r="AA57" s="64">
        <v>0.10849499999999999</v>
      </c>
      <c r="AB57" s="64">
        <v>0.108594</v>
      </c>
      <c r="AC57" s="64">
        <v>0.1087</v>
      </c>
      <c r="AD57" s="63">
        <v>6.5250000000000004E-3</v>
      </c>
    </row>
    <row r="58" spans="1:30" ht="15" customHeight="1">
      <c r="A58" s="62" t="s">
        <v>740</v>
      </c>
      <c r="B58" s="65" t="s">
        <v>306</v>
      </c>
      <c r="C58" s="64">
        <v>0</v>
      </c>
      <c r="D58" s="64">
        <v>0</v>
      </c>
      <c r="E58" s="64">
        <v>0</v>
      </c>
      <c r="F58" s="64">
        <v>0</v>
      </c>
      <c r="G58" s="64">
        <v>0</v>
      </c>
      <c r="H58" s="64">
        <v>0</v>
      </c>
      <c r="I58" s="64">
        <v>0</v>
      </c>
      <c r="J58" s="64">
        <v>0</v>
      </c>
      <c r="K58" s="64">
        <v>0</v>
      </c>
      <c r="L58" s="64">
        <v>0</v>
      </c>
      <c r="M58" s="64">
        <v>0</v>
      </c>
      <c r="N58" s="64">
        <v>0</v>
      </c>
      <c r="O58" s="64">
        <v>0</v>
      </c>
      <c r="P58" s="64">
        <v>0</v>
      </c>
      <c r="Q58" s="64">
        <v>0</v>
      </c>
      <c r="R58" s="64">
        <v>0</v>
      </c>
      <c r="S58" s="64">
        <v>0</v>
      </c>
      <c r="T58" s="64">
        <v>0</v>
      </c>
      <c r="U58" s="64">
        <v>0</v>
      </c>
      <c r="V58" s="64">
        <v>0</v>
      </c>
      <c r="W58" s="64">
        <v>0</v>
      </c>
      <c r="X58" s="64">
        <v>0</v>
      </c>
      <c r="Y58" s="64">
        <v>0</v>
      </c>
      <c r="Z58" s="64">
        <v>0</v>
      </c>
      <c r="AA58" s="64">
        <v>0</v>
      </c>
      <c r="AB58" s="64">
        <v>0</v>
      </c>
      <c r="AC58" s="64">
        <v>0</v>
      </c>
      <c r="AD58" s="63" t="s">
        <v>128</v>
      </c>
    </row>
    <row r="59" spans="1:30" ht="15" customHeight="1">
      <c r="A59" s="62" t="s">
        <v>739</v>
      </c>
      <c r="B59" s="65" t="s">
        <v>307</v>
      </c>
      <c r="C59" s="64">
        <v>0</v>
      </c>
      <c r="D59" s="64">
        <v>0</v>
      </c>
      <c r="E59" s="64">
        <v>0</v>
      </c>
      <c r="F59" s="64">
        <v>0</v>
      </c>
      <c r="G59" s="64">
        <v>0</v>
      </c>
      <c r="H59" s="64">
        <v>0</v>
      </c>
      <c r="I59" s="64">
        <v>0</v>
      </c>
      <c r="J59" s="64">
        <v>0</v>
      </c>
      <c r="K59" s="64">
        <v>0</v>
      </c>
      <c r="L59" s="64">
        <v>0</v>
      </c>
      <c r="M59" s="64">
        <v>0</v>
      </c>
      <c r="N59" s="64">
        <v>0</v>
      </c>
      <c r="O59" s="64">
        <v>0</v>
      </c>
      <c r="P59" s="64">
        <v>0</v>
      </c>
      <c r="Q59" s="64">
        <v>0</v>
      </c>
      <c r="R59" s="64">
        <v>0</v>
      </c>
      <c r="S59" s="64">
        <v>0</v>
      </c>
      <c r="T59" s="64">
        <v>0</v>
      </c>
      <c r="U59" s="64">
        <v>0</v>
      </c>
      <c r="V59" s="64">
        <v>0</v>
      </c>
      <c r="W59" s="64">
        <v>0</v>
      </c>
      <c r="X59" s="64">
        <v>0</v>
      </c>
      <c r="Y59" s="64">
        <v>0</v>
      </c>
      <c r="Z59" s="64">
        <v>0</v>
      </c>
      <c r="AA59" s="64">
        <v>0</v>
      </c>
      <c r="AB59" s="64">
        <v>0</v>
      </c>
      <c r="AC59" s="64">
        <v>0</v>
      </c>
      <c r="AD59" s="63" t="s">
        <v>128</v>
      </c>
    </row>
    <row r="60" spans="1:30" ht="15" customHeight="1">
      <c r="A60" s="62" t="s">
        <v>738</v>
      </c>
      <c r="B60" s="65" t="s">
        <v>308</v>
      </c>
      <c r="C60" s="64">
        <v>0</v>
      </c>
      <c r="D60" s="64">
        <v>1.6130000000000001E-3</v>
      </c>
      <c r="E60" s="64">
        <v>3.7490000000000002E-3</v>
      </c>
      <c r="F60" s="64">
        <v>6.1539999999999997E-3</v>
      </c>
      <c r="G60" s="64">
        <v>1.142E-2</v>
      </c>
      <c r="H60" s="64">
        <v>2.2582000000000001E-2</v>
      </c>
      <c r="I60" s="64">
        <v>4.0245999999999997E-2</v>
      </c>
      <c r="J60" s="64">
        <v>6.5308000000000005E-2</v>
      </c>
      <c r="K60" s="64">
        <v>9.74E-2</v>
      </c>
      <c r="L60" s="64">
        <v>0.13620199999999999</v>
      </c>
      <c r="M60" s="64">
        <v>0.180423</v>
      </c>
      <c r="N60" s="64">
        <v>0.229521</v>
      </c>
      <c r="O60" s="64">
        <v>0.27549099999999999</v>
      </c>
      <c r="P60" s="64">
        <v>0.31948199999999999</v>
      </c>
      <c r="Q60" s="64">
        <v>0.36155999999999999</v>
      </c>
      <c r="R60" s="64">
        <v>0.40238499999999999</v>
      </c>
      <c r="S60" s="64">
        <v>0.44112699999999999</v>
      </c>
      <c r="T60" s="64">
        <v>0.47794900000000001</v>
      </c>
      <c r="U60" s="64">
        <v>0.51249100000000003</v>
      </c>
      <c r="V60" s="64">
        <v>0.54504399999999997</v>
      </c>
      <c r="W60" s="64">
        <v>0.57558399999999998</v>
      </c>
      <c r="X60" s="64">
        <v>0.60369300000000004</v>
      </c>
      <c r="Y60" s="64">
        <v>0.62968800000000003</v>
      </c>
      <c r="Z60" s="64">
        <v>0.65366800000000003</v>
      </c>
      <c r="AA60" s="64">
        <v>0.67563899999999999</v>
      </c>
      <c r="AB60" s="64">
        <v>0.69584400000000002</v>
      </c>
      <c r="AC60" s="64">
        <v>0.71490699999999996</v>
      </c>
      <c r="AD60" s="63">
        <v>0.27603899999999998</v>
      </c>
    </row>
    <row r="61" spans="1:30" ht="15" customHeight="1">
      <c r="A61" s="62" t="s">
        <v>737</v>
      </c>
      <c r="B61" s="65" t="s">
        <v>316</v>
      </c>
      <c r="C61" s="64">
        <v>14.183463</v>
      </c>
      <c r="D61" s="64">
        <v>15.364144</v>
      </c>
      <c r="E61" s="64">
        <v>16.684481000000002</v>
      </c>
      <c r="F61" s="64">
        <v>17.982702</v>
      </c>
      <c r="G61" s="64">
        <v>19.170918</v>
      </c>
      <c r="H61" s="64">
        <v>20.217863000000001</v>
      </c>
      <c r="I61" s="64">
        <v>21.090772999999999</v>
      </c>
      <c r="J61" s="64">
        <v>21.878893000000001</v>
      </c>
      <c r="K61" s="64">
        <v>22.604692</v>
      </c>
      <c r="L61" s="64">
        <v>23.295726999999999</v>
      </c>
      <c r="M61" s="64">
        <v>23.942644000000001</v>
      </c>
      <c r="N61" s="64">
        <v>24.545373999999999</v>
      </c>
      <c r="O61" s="64">
        <v>25.069727</v>
      </c>
      <c r="P61" s="64">
        <v>25.523869999999999</v>
      </c>
      <c r="Q61" s="64">
        <v>25.916571000000001</v>
      </c>
      <c r="R61" s="64">
        <v>26.247328</v>
      </c>
      <c r="S61" s="64">
        <v>26.526859000000002</v>
      </c>
      <c r="T61" s="64">
        <v>26.767309000000001</v>
      </c>
      <c r="U61" s="64">
        <v>26.962441999999999</v>
      </c>
      <c r="V61" s="64">
        <v>27.119602</v>
      </c>
      <c r="W61" s="64">
        <v>27.259972000000001</v>
      </c>
      <c r="X61" s="64">
        <v>27.389693999999999</v>
      </c>
      <c r="Y61" s="64">
        <v>27.515789000000002</v>
      </c>
      <c r="Z61" s="64">
        <v>27.643574000000001</v>
      </c>
      <c r="AA61" s="64">
        <v>27.775084</v>
      </c>
      <c r="AB61" s="64">
        <v>27.890125000000001</v>
      </c>
      <c r="AC61" s="64">
        <v>28.004580000000001</v>
      </c>
      <c r="AD61" s="63">
        <v>2.4303999999999999E-2</v>
      </c>
    </row>
    <row r="63" spans="1:30" ht="15" customHeight="1">
      <c r="A63" s="62" t="s">
        <v>736</v>
      </c>
      <c r="B63" s="61" t="s">
        <v>344</v>
      </c>
      <c r="C63" s="60">
        <v>117.58512899999999</v>
      </c>
      <c r="D63" s="60">
        <v>118.388908</v>
      </c>
      <c r="E63" s="60">
        <v>120.262756</v>
      </c>
      <c r="F63" s="60">
        <v>122.348495</v>
      </c>
      <c r="G63" s="60">
        <v>124.159668</v>
      </c>
      <c r="H63" s="60">
        <v>125.500687</v>
      </c>
      <c r="I63" s="60">
        <v>126.23732</v>
      </c>
      <c r="J63" s="60">
        <v>126.755928</v>
      </c>
      <c r="K63" s="60">
        <v>127.12503100000001</v>
      </c>
      <c r="L63" s="60">
        <v>127.507019</v>
      </c>
      <c r="M63" s="60">
        <v>127.86241099999999</v>
      </c>
      <c r="N63" s="60">
        <v>128.20015000000001</v>
      </c>
      <c r="O63" s="60">
        <v>128.49996899999999</v>
      </c>
      <c r="P63" s="60">
        <v>128.727676</v>
      </c>
      <c r="Q63" s="60">
        <v>128.92645300000001</v>
      </c>
      <c r="R63" s="60">
        <v>129.02705399999999</v>
      </c>
      <c r="S63" s="60">
        <v>129.07139599999999</v>
      </c>
      <c r="T63" s="60">
        <v>129.04690600000001</v>
      </c>
      <c r="U63" s="60">
        <v>128.92095900000001</v>
      </c>
      <c r="V63" s="60">
        <v>128.675095</v>
      </c>
      <c r="W63" s="60">
        <v>128.398819</v>
      </c>
      <c r="X63" s="60">
        <v>128.12185700000001</v>
      </c>
      <c r="Y63" s="60">
        <v>127.836685</v>
      </c>
      <c r="Z63" s="60">
        <v>127.57222</v>
      </c>
      <c r="AA63" s="60">
        <v>127.382271</v>
      </c>
      <c r="AB63" s="60">
        <v>127.178284</v>
      </c>
      <c r="AC63" s="60">
        <v>127.024254</v>
      </c>
      <c r="AD63" s="59">
        <v>2.82E-3</v>
      </c>
    </row>
    <row r="65" spans="1:30" ht="15" customHeight="1">
      <c r="A65" s="62" t="s">
        <v>735</v>
      </c>
      <c r="B65" s="61" t="s">
        <v>345</v>
      </c>
      <c r="C65" s="60">
        <v>237.95813000000001</v>
      </c>
      <c r="D65" s="60">
        <v>239.916473</v>
      </c>
      <c r="E65" s="60">
        <v>242.54809599999999</v>
      </c>
      <c r="F65" s="60">
        <v>245.51153600000001</v>
      </c>
      <c r="G65" s="60">
        <v>248.199524</v>
      </c>
      <c r="H65" s="60">
        <v>250.53607199999999</v>
      </c>
      <c r="I65" s="60">
        <v>252.11041299999999</v>
      </c>
      <c r="J65" s="60">
        <v>253.45755</v>
      </c>
      <c r="K65" s="60">
        <v>254.697723</v>
      </c>
      <c r="L65" s="60">
        <v>256.10125699999998</v>
      </c>
      <c r="M65" s="60">
        <v>257.483429</v>
      </c>
      <c r="N65" s="60">
        <v>258.92681900000002</v>
      </c>
      <c r="O65" s="60">
        <v>260.35162400000002</v>
      </c>
      <c r="P65" s="60">
        <v>261.84063700000002</v>
      </c>
      <c r="Q65" s="60">
        <v>263.39550800000001</v>
      </c>
      <c r="R65" s="60">
        <v>264.859375</v>
      </c>
      <c r="S65" s="60">
        <v>266.296448</v>
      </c>
      <c r="T65" s="60">
        <v>267.70272799999998</v>
      </c>
      <c r="U65" s="60">
        <v>269.01913500000001</v>
      </c>
      <c r="V65" s="60">
        <v>270.24328600000001</v>
      </c>
      <c r="W65" s="60">
        <v>271.53686499999998</v>
      </c>
      <c r="X65" s="60">
        <v>272.84704599999998</v>
      </c>
      <c r="Y65" s="60">
        <v>274.19506799999999</v>
      </c>
      <c r="Z65" s="60">
        <v>275.569275</v>
      </c>
      <c r="AA65" s="60">
        <v>277.13619999999997</v>
      </c>
      <c r="AB65" s="60">
        <v>278.69451900000001</v>
      </c>
      <c r="AC65" s="60">
        <v>280.38226300000002</v>
      </c>
      <c r="AD65" s="59">
        <v>6.254E-3</v>
      </c>
    </row>
    <row r="66" spans="1:30" ht="15" customHeight="1" thickBot="1"/>
    <row r="67" spans="1:30" ht="15" customHeight="1">
      <c r="B67" s="104" t="s">
        <v>346</v>
      </c>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row>
    <row r="68" spans="1:30" ht="15" customHeight="1">
      <c r="B68" s="58" t="s">
        <v>337</v>
      </c>
    </row>
    <row r="69" spans="1:30" ht="15" customHeight="1">
      <c r="B69" s="58" t="s">
        <v>147</v>
      </c>
    </row>
    <row r="70" spans="1:30" ht="15" customHeight="1">
      <c r="B70" s="58" t="s">
        <v>672</v>
      </c>
    </row>
    <row r="71" spans="1:30" ht="15" customHeight="1">
      <c r="B71" s="58" t="s">
        <v>734</v>
      </c>
    </row>
    <row r="72" spans="1:30" ht="15" customHeight="1">
      <c r="B72" s="58" t="s">
        <v>733</v>
      </c>
    </row>
    <row r="73" spans="1:30" ht="15" customHeight="1">
      <c r="B73" s="58" t="s">
        <v>732</v>
      </c>
    </row>
    <row r="74" spans="1:30" ht="15" customHeight="1">
      <c r="B74" s="58" t="s">
        <v>731</v>
      </c>
    </row>
    <row r="75" spans="1:30" ht="15" customHeight="1">
      <c r="B75" s="58" t="s">
        <v>730</v>
      </c>
    </row>
    <row r="76" spans="1:30" ht="15" customHeight="1">
      <c r="B76" s="58" t="s">
        <v>729</v>
      </c>
    </row>
  </sheetData>
  <mergeCells count="1">
    <mergeCell ref="B67:AD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9"/>
  <sheetViews>
    <sheetView workbookViewId="0">
      <pane xSplit="2" ySplit="1" topLeftCell="C176" activePane="bottomRight" state="frozen"/>
      <selection pane="topRight" activeCell="C1" sqref="C1"/>
      <selection pane="bottomLeft" activeCell="A2" sqref="A2"/>
      <selection pane="bottomRight" activeCell="B1" sqref="B1"/>
    </sheetView>
  </sheetViews>
  <sheetFormatPr defaultRowHeight="15" customHeight="1"/>
  <cols>
    <col min="1" max="1" width="20.85546875" style="57" hidden="1" customWidth="1"/>
    <col min="2" max="2" width="45.7109375" style="57" customWidth="1"/>
    <col min="3" max="16384" width="9.140625" style="57"/>
  </cols>
  <sheetData>
    <row r="1" spans="1:30" ht="15" customHeight="1" thickBot="1">
      <c r="B1" s="70" t="s">
        <v>610</v>
      </c>
      <c r="C1" s="68">
        <v>2014</v>
      </c>
      <c r="D1" s="68">
        <v>2015</v>
      </c>
      <c r="E1" s="68">
        <v>2016</v>
      </c>
      <c r="F1" s="68">
        <v>2017</v>
      </c>
      <c r="G1" s="68">
        <v>2018</v>
      </c>
      <c r="H1" s="68">
        <v>2019</v>
      </c>
      <c r="I1" s="68">
        <v>2020</v>
      </c>
      <c r="J1" s="68">
        <v>2021</v>
      </c>
      <c r="K1" s="68">
        <v>2022</v>
      </c>
      <c r="L1" s="68">
        <v>2023</v>
      </c>
      <c r="M1" s="68">
        <v>2024</v>
      </c>
      <c r="N1" s="68">
        <v>2025</v>
      </c>
      <c r="O1" s="68">
        <v>2026</v>
      </c>
      <c r="P1" s="68">
        <v>2027</v>
      </c>
      <c r="Q1" s="68">
        <v>2028</v>
      </c>
      <c r="R1" s="68">
        <v>2029</v>
      </c>
      <c r="S1" s="68">
        <v>2030</v>
      </c>
      <c r="T1" s="68">
        <v>2031</v>
      </c>
      <c r="U1" s="68">
        <v>2032</v>
      </c>
      <c r="V1" s="68">
        <v>2033</v>
      </c>
      <c r="W1" s="68">
        <v>2034</v>
      </c>
      <c r="X1" s="68">
        <v>2035</v>
      </c>
      <c r="Y1" s="68">
        <v>2036</v>
      </c>
      <c r="Z1" s="68">
        <v>2037</v>
      </c>
      <c r="AA1" s="68">
        <v>2038</v>
      </c>
      <c r="AB1" s="68">
        <v>2039</v>
      </c>
      <c r="AC1" s="68">
        <v>2040</v>
      </c>
    </row>
    <row r="2" spans="1:30" ht="15" customHeight="1" thickTop="1"/>
    <row r="3" spans="1:30" ht="15" customHeight="1">
      <c r="C3" s="72" t="s">
        <v>609</v>
      </c>
      <c r="D3" s="72" t="s">
        <v>608</v>
      </c>
      <c r="E3" s="72"/>
      <c r="F3" s="72"/>
      <c r="G3" s="72"/>
    </row>
    <row r="4" spans="1:30" ht="15" customHeight="1">
      <c r="C4" s="72" t="s">
        <v>607</v>
      </c>
      <c r="D4" s="72" t="s">
        <v>606</v>
      </c>
      <c r="E4" s="72"/>
      <c r="F4" s="72"/>
      <c r="G4" s="72" t="s">
        <v>605</v>
      </c>
    </row>
    <row r="5" spans="1:30" ht="15" customHeight="1">
      <c r="C5" s="72" t="s">
        <v>604</v>
      </c>
      <c r="D5" s="72" t="s">
        <v>603</v>
      </c>
      <c r="E5" s="72"/>
      <c r="F5" s="72"/>
      <c r="G5" s="72"/>
    </row>
    <row r="6" spans="1:30" ht="15" customHeight="1">
      <c r="C6" s="72" t="s">
        <v>602</v>
      </c>
      <c r="D6" s="72"/>
      <c r="E6" s="72" t="s">
        <v>601</v>
      </c>
      <c r="F6" s="72"/>
      <c r="G6" s="72"/>
    </row>
    <row r="10" spans="1:30" ht="15" customHeight="1">
      <c r="A10" s="62" t="s">
        <v>958</v>
      </c>
      <c r="B10" s="71" t="s">
        <v>485</v>
      </c>
    </row>
    <row r="11" spans="1:30" ht="15" customHeight="1">
      <c r="B11" s="70" t="s">
        <v>4</v>
      </c>
    </row>
    <row r="12" spans="1:30" ht="15" customHeight="1">
      <c r="B12" s="70" t="s">
        <v>4</v>
      </c>
      <c r="C12" s="69" t="s">
        <v>4</v>
      </c>
      <c r="D12" s="69" t="s">
        <v>4</v>
      </c>
      <c r="E12" s="69" t="s">
        <v>4</v>
      </c>
      <c r="F12" s="69" t="s">
        <v>4</v>
      </c>
      <c r="G12" s="69" t="s">
        <v>4</v>
      </c>
      <c r="H12" s="69" t="s">
        <v>4</v>
      </c>
      <c r="I12" s="69" t="s">
        <v>4</v>
      </c>
      <c r="J12" s="69" t="s">
        <v>4</v>
      </c>
      <c r="K12" s="69" t="s">
        <v>4</v>
      </c>
      <c r="L12" s="69" t="s">
        <v>4</v>
      </c>
      <c r="M12" s="69" t="s">
        <v>4</v>
      </c>
      <c r="N12" s="69" t="s">
        <v>4</v>
      </c>
      <c r="O12" s="69" t="s">
        <v>4</v>
      </c>
      <c r="P12" s="69" t="s">
        <v>4</v>
      </c>
      <c r="Q12" s="69" t="s">
        <v>4</v>
      </c>
      <c r="R12" s="69" t="s">
        <v>4</v>
      </c>
      <c r="S12" s="69" t="s">
        <v>4</v>
      </c>
      <c r="T12" s="69" t="s">
        <v>4</v>
      </c>
      <c r="U12" s="69" t="s">
        <v>4</v>
      </c>
      <c r="V12" s="69" t="s">
        <v>4</v>
      </c>
      <c r="W12" s="69" t="s">
        <v>4</v>
      </c>
      <c r="X12" s="69" t="s">
        <v>4</v>
      </c>
      <c r="Y12" s="69" t="s">
        <v>4</v>
      </c>
      <c r="Z12" s="69" t="s">
        <v>4</v>
      </c>
      <c r="AA12" s="69" t="s">
        <v>4</v>
      </c>
      <c r="AB12" s="69" t="s">
        <v>4</v>
      </c>
      <c r="AC12" s="69" t="s">
        <v>4</v>
      </c>
      <c r="AD12" s="69" t="s">
        <v>599</v>
      </c>
    </row>
    <row r="13" spans="1:30" ht="15" customHeight="1" thickBot="1">
      <c r="B13" s="68" t="s">
        <v>65</v>
      </c>
      <c r="C13" s="68">
        <v>2014</v>
      </c>
      <c r="D13" s="68">
        <v>2015</v>
      </c>
      <c r="E13" s="68">
        <v>2016</v>
      </c>
      <c r="F13" s="68">
        <v>2017</v>
      </c>
      <c r="G13" s="68">
        <v>2018</v>
      </c>
      <c r="H13" s="68">
        <v>2019</v>
      </c>
      <c r="I13" s="68">
        <v>2020</v>
      </c>
      <c r="J13" s="68">
        <v>2021</v>
      </c>
      <c r="K13" s="68">
        <v>2022</v>
      </c>
      <c r="L13" s="68">
        <v>2023</v>
      </c>
      <c r="M13" s="68">
        <v>2024</v>
      </c>
      <c r="N13" s="68">
        <v>2025</v>
      </c>
      <c r="O13" s="68">
        <v>2026</v>
      </c>
      <c r="P13" s="68">
        <v>2027</v>
      </c>
      <c r="Q13" s="68">
        <v>2028</v>
      </c>
      <c r="R13" s="68">
        <v>2029</v>
      </c>
      <c r="S13" s="68">
        <v>2030</v>
      </c>
      <c r="T13" s="68">
        <v>2031</v>
      </c>
      <c r="U13" s="68">
        <v>2032</v>
      </c>
      <c r="V13" s="68">
        <v>2033</v>
      </c>
      <c r="W13" s="68">
        <v>2034</v>
      </c>
      <c r="X13" s="68">
        <v>2035</v>
      </c>
      <c r="Y13" s="68">
        <v>2036</v>
      </c>
      <c r="Z13" s="68">
        <v>2037</v>
      </c>
      <c r="AA13" s="68">
        <v>2038</v>
      </c>
      <c r="AB13" s="68">
        <v>2039</v>
      </c>
      <c r="AC13" s="68">
        <v>2040</v>
      </c>
      <c r="AD13" s="68">
        <v>2040</v>
      </c>
    </row>
    <row r="14" spans="1:30" ht="15" customHeight="1" thickTop="1"/>
    <row r="15" spans="1:30" ht="15" customHeight="1">
      <c r="A15" s="62" t="s">
        <v>957</v>
      </c>
      <c r="B15" s="61" t="s">
        <v>66</v>
      </c>
      <c r="C15" s="74">
        <v>11.362761000000001</v>
      </c>
      <c r="D15" s="74">
        <v>6.5344049999999996</v>
      </c>
      <c r="E15" s="74">
        <v>4.7898560000000003</v>
      </c>
      <c r="F15" s="74">
        <v>6.0439860000000003</v>
      </c>
      <c r="G15" s="74">
        <v>6.8543029999999998</v>
      </c>
      <c r="H15" s="74">
        <v>8.1913269999999994</v>
      </c>
      <c r="I15" s="74">
        <v>8.8300319999999992</v>
      </c>
      <c r="J15" s="74">
        <v>9.3144419999999997</v>
      </c>
      <c r="K15" s="74">
        <v>9.6734449999999992</v>
      </c>
      <c r="L15" s="74">
        <v>9.8982410000000005</v>
      </c>
      <c r="M15" s="74">
        <v>10.103039000000001</v>
      </c>
      <c r="N15" s="74">
        <v>10.357456000000001</v>
      </c>
      <c r="O15" s="74">
        <v>10.680619999999999</v>
      </c>
      <c r="P15" s="74">
        <v>10.931664</v>
      </c>
      <c r="Q15" s="74">
        <v>11.144731</v>
      </c>
      <c r="R15" s="74">
        <v>11.409547</v>
      </c>
      <c r="S15" s="74">
        <v>11.620934</v>
      </c>
      <c r="T15" s="74">
        <v>11.964791999999999</v>
      </c>
      <c r="U15" s="74">
        <v>12.33357</v>
      </c>
      <c r="V15" s="74">
        <v>12.672858</v>
      </c>
      <c r="W15" s="74">
        <v>13.109151000000001</v>
      </c>
      <c r="X15" s="74">
        <v>13.361414</v>
      </c>
      <c r="Y15" s="74">
        <v>13.716709</v>
      </c>
      <c r="Z15" s="74">
        <v>13.962230999999999</v>
      </c>
      <c r="AA15" s="74">
        <v>14.351578999999999</v>
      </c>
      <c r="AB15" s="74">
        <v>14.728832000000001</v>
      </c>
      <c r="AC15" s="74">
        <v>15.099482999999999</v>
      </c>
      <c r="AD15" s="59">
        <v>3.4070999999999997E-2</v>
      </c>
    </row>
    <row r="17" spans="1:30" ht="15" customHeight="1">
      <c r="B17" s="61" t="s">
        <v>67</v>
      </c>
    </row>
    <row r="18" spans="1:30" ht="15" customHeight="1">
      <c r="A18" s="62" t="s">
        <v>956</v>
      </c>
      <c r="B18" s="65" t="s">
        <v>68</v>
      </c>
      <c r="C18" s="66">
        <v>14.149353</v>
      </c>
      <c r="D18" s="66">
        <v>13.290753</v>
      </c>
      <c r="E18" s="66">
        <v>13.043134</v>
      </c>
      <c r="F18" s="66">
        <v>13.389684000000001</v>
      </c>
      <c r="G18" s="66">
        <v>13.643791</v>
      </c>
      <c r="H18" s="66">
        <v>13.999292000000001</v>
      </c>
      <c r="I18" s="66">
        <v>14.212152</v>
      </c>
      <c r="J18" s="66">
        <v>14.390454999999999</v>
      </c>
      <c r="K18" s="66">
        <v>14.540425000000001</v>
      </c>
      <c r="L18" s="66">
        <v>14.660413999999999</v>
      </c>
      <c r="M18" s="66">
        <v>14.773369000000001</v>
      </c>
      <c r="N18" s="66">
        <v>14.893303</v>
      </c>
      <c r="O18" s="66">
        <v>15.024240000000001</v>
      </c>
      <c r="P18" s="66">
        <v>15.137983</v>
      </c>
      <c r="Q18" s="66">
        <v>15.241485000000001</v>
      </c>
      <c r="R18" s="66">
        <v>15.352957</v>
      </c>
      <c r="S18" s="66">
        <v>15.451332000000001</v>
      </c>
      <c r="T18" s="66">
        <v>15.573933</v>
      </c>
      <c r="U18" s="66">
        <v>15.698918000000001</v>
      </c>
      <c r="V18" s="66">
        <v>15.816541000000001</v>
      </c>
      <c r="W18" s="66">
        <v>15.951184</v>
      </c>
      <c r="X18" s="66">
        <v>16.050592000000002</v>
      </c>
      <c r="Y18" s="66">
        <v>16.165901000000002</v>
      </c>
      <c r="Z18" s="66">
        <v>16.257624</v>
      </c>
      <c r="AA18" s="66">
        <v>16.375554999999999</v>
      </c>
      <c r="AB18" s="66">
        <v>16.489239000000001</v>
      </c>
      <c r="AC18" s="66">
        <v>16.603145999999999</v>
      </c>
      <c r="AD18" s="63">
        <v>8.9409999999999993E-3</v>
      </c>
    </row>
    <row r="19" spans="1:30" ht="15" customHeight="1">
      <c r="A19" s="62" t="s">
        <v>955</v>
      </c>
      <c r="B19" s="65" t="s">
        <v>69</v>
      </c>
      <c r="C19" s="66">
        <v>11.629457</v>
      </c>
      <c r="D19" s="66">
        <v>12.141703</v>
      </c>
      <c r="E19" s="66">
        <v>12.590325999999999</v>
      </c>
      <c r="F19" s="66">
        <v>13.053514</v>
      </c>
      <c r="G19" s="66">
        <v>13.410378</v>
      </c>
      <c r="H19" s="66">
        <v>13.741296999999999</v>
      </c>
      <c r="I19" s="66">
        <v>14.004842999999999</v>
      </c>
      <c r="J19" s="66">
        <v>14.240406999999999</v>
      </c>
      <c r="K19" s="66">
        <v>14.457153999999999</v>
      </c>
      <c r="L19" s="66">
        <v>14.659388999999999</v>
      </c>
      <c r="M19" s="66">
        <v>14.855783000000001</v>
      </c>
      <c r="N19" s="66">
        <v>15.051645000000001</v>
      </c>
      <c r="O19" s="66">
        <v>15.249090000000001</v>
      </c>
      <c r="P19" s="66">
        <v>15.441742</v>
      </c>
      <c r="Q19" s="66">
        <v>15.631762</v>
      </c>
      <c r="R19" s="66">
        <v>15.823945999999999</v>
      </c>
      <c r="S19" s="66">
        <v>16.013165999999998</v>
      </c>
      <c r="T19" s="66">
        <v>16.208853000000001</v>
      </c>
      <c r="U19" s="66">
        <v>16.405608999999998</v>
      </c>
      <c r="V19" s="66">
        <v>16.600944999999999</v>
      </c>
      <c r="W19" s="66">
        <v>16.801016000000001</v>
      </c>
      <c r="X19" s="66">
        <v>16.992418000000001</v>
      </c>
      <c r="Y19" s="66">
        <v>17.188313999999998</v>
      </c>
      <c r="Z19" s="66">
        <v>17.378767</v>
      </c>
      <c r="AA19" s="66">
        <v>17.576298000000001</v>
      </c>
      <c r="AB19" s="66">
        <v>17.773240999999999</v>
      </c>
      <c r="AC19" s="66">
        <v>17.970402</v>
      </c>
      <c r="AD19" s="63">
        <v>1.5807000000000002E-2</v>
      </c>
    </row>
    <row r="20" spans="1:30" ht="15" customHeight="1">
      <c r="A20" s="62" t="s">
        <v>954</v>
      </c>
      <c r="B20" s="65" t="s">
        <v>70</v>
      </c>
      <c r="C20" s="66">
        <v>11.629457</v>
      </c>
      <c r="D20" s="66">
        <v>12.141703</v>
      </c>
      <c r="E20" s="66">
        <v>12.590325999999999</v>
      </c>
      <c r="F20" s="66">
        <v>13.053514</v>
      </c>
      <c r="G20" s="66">
        <v>13.410378</v>
      </c>
      <c r="H20" s="66">
        <v>13.741296999999999</v>
      </c>
      <c r="I20" s="66">
        <v>14.004842999999999</v>
      </c>
      <c r="J20" s="66">
        <v>14.240406999999999</v>
      </c>
      <c r="K20" s="66">
        <v>14.457153999999999</v>
      </c>
      <c r="L20" s="66">
        <v>14.659388999999999</v>
      </c>
      <c r="M20" s="66">
        <v>14.855783000000001</v>
      </c>
      <c r="N20" s="66">
        <v>15.051645000000001</v>
      </c>
      <c r="O20" s="66">
        <v>15.249090000000001</v>
      </c>
      <c r="P20" s="66">
        <v>15.441742</v>
      </c>
      <c r="Q20" s="66">
        <v>15.631762</v>
      </c>
      <c r="R20" s="66">
        <v>15.823945999999999</v>
      </c>
      <c r="S20" s="66">
        <v>16.013165999999998</v>
      </c>
      <c r="T20" s="66">
        <v>16.208853000000001</v>
      </c>
      <c r="U20" s="66">
        <v>16.405608999999998</v>
      </c>
      <c r="V20" s="66">
        <v>16.600944999999999</v>
      </c>
      <c r="W20" s="66">
        <v>16.801016000000001</v>
      </c>
      <c r="X20" s="66">
        <v>16.992418000000001</v>
      </c>
      <c r="Y20" s="66">
        <v>17.188313999999998</v>
      </c>
      <c r="Z20" s="66">
        <v>17.378767</v>
      </c>
      <c r="AA20" s="66">
        <v>17.576298000000001</v>
      </c>
      <c r="AB20" s="66">
        <v>17.773240999999999</v>
      </c>
      <c r="AC20" s="66">
        <v>17.970402</v>
      </c>
      <c r="AD20" s="63">
        <v>1.5807000000000002E-2</v>
      </c>
    </row>
    <row r="22" spans="1:30" ht="15" customHeight="1">
      <c r="B22" s="61" t="s">
        <v>953</v>
      </c>
    </row>
    <row r="23" spans="1:30" ht="15" customHeight="1">
      <c r="A23" s="62" t="s">
        <v>952</v>
      </c>
      <c r="B23" s="65" t="s">
        <v>951</v>
      </c>
      <c r="C23" s="64">
        <v>0.84048500000000004</v>
      </c>
      <c r="D23" s="64">
        <v>0.84259399999999995</v>
      </c>
      <c r="E23" s="64">
        <v>0.84470800000000001</v>
      </c>
      <c r="F23" s="64">
        <v>0.84682800000000003</v>
      </c>
      <c r="G23" s="64">
        <v>0.84895200000000004</v>
      </c>
      <c r="H23" s="64">
        <v>0.85108200000000001</v>
      </c>
      <c r="I23" s="64">
        <v>0.85321800000000003</v>
      </c>
      <c r="J23" s="64">
        <v>0.85535799999999995</v>
      </c>
      <c r="K23" s="64">
        <v>0.85750499999999996</v>
      </c>
      <c r="L23" s="64">
        <v>0.85965599999999998</v>
      </c>
      <c r="M23" s="64">
        <v>0.86181300000000005</v>
      </c>
      <c r="N23" s="64">
        <v>0.86397500000000005</v>
      </c>
      <c r="O23" s="64">
        <v>0.866143</v>
      </c>
      <c r="P23" s="64">
        <v>0.86831599999999998</v>
      </c>
      <c r="Q23" s="64">
        <v>0.87049500000000002</v>
      </c>
      <c r="R23" s="64">
        <v>0.87267899999999998</v>
      </c>
      <c r="S23" s="64">
        <v>0.87486799999999998</v>
      </c>
      <c r="T23" s="64">
        <v>0.87706300000000004</v>
      </c>
      <c r="U23" s="64">
        <v>0.87926400000000005</v>
      </c>
      <c r="V23" s="64">
        <v>0.88146999999999998</v>
      </c>
      <c r="W23" s="64">
        <v>0.88368199999999997</v>
      </c>
      <c r="X23" s="64">
        <v>0.88589899999999999</v>
      </c>
      <c r="Y23" s="64">
        <v>0.88812199999999997</v>
      </c>
      <c r="Z23" s="64">
        <v>0.89034999999999997</v>
      </c>
      <c r="AA23" s="64">
        <v>0.89258400000000004</v>
      </c>
      <c r="AB23" s="64">
        <v>0.89482300000000004</v>
      </c>
      <c r="AC23" s="64">
        <v>0.89706900000000001</v>
      </c>
      <c r="AD23" s="63">
        <v>2.5089999999999999E-3</v>
      </c>
    </row>
    <row r="24" spans="1:30" ht="15" customHeight="1">
      <c r="A24" s="62" t="s">
        <v>950</v>
      </c>
      <c r="B24" s="65" t="s">
        <v>949</v>
      </c>
      <c r="C24" s="64">
        <v>0.81368099999999999</v>
      </c>
      <c r="D24" s="64">
        <v>0.81572299999999998</v>
      </c>
      <c r="E24" s="64">
        <v>0.81777</v>
      </c>
      <c r="F24" s="64">
        <v>0.81982100000000002</v>
      </c>
      <c r="G24" s="64">
        <v>0.821878</v>
      </c>
      <c r="H24" s="64">
        <v>0.82394100000000003</v>
      </c>
      <c r="I24" s="64">
        <v>0.82600799999999996</v>
      </c>
      <c r="J24" s="64">
        <v>0.82808000000000004</v>
      </c>
      <c r="K24" s="64">
        <v>0.83015799999999995</v>
      </c>
      <c r="L24" s="64">
        <v>0.83224100000000001</v>
      </c>
      <c r="M24" s="64">
        <v>0.83432899999999999</v>
      </c>
      <c r="N24" s="64">
        <v>0.836422</v>
      </c>
      <c r="O24" s="64">
        <v>0.83852099999999996</v>
      </c>
      <c r="P24" s="64">
        <v>0.84062499999999996</v>
      </c>
      <c r="Q24" s="64">
        <v>0.84273399999999998</v>
      </c>
      <c r="R24" s="64">
        <v>0.84484800000000004</v>
      </c>
      <c r="S24" s="64">
        <v>0.84696800000000005</v>
      </c>
      <c r="T24" s="64">
        <v>0.84909299999999999</v>
      </c>
      <c r="U24" s="64">
        <v>0.85122299999999995</v>
      </c>
      <c r="V24" s="64">
        <v>0.85335899999999998</v>
      </c>
      <c r="W24" s="64">
        <v>0.85550000000000004</v>
      </c>
      <c r="X24" s="64">
        <v>0.85764700000000005</v>
      </c>
      <c r="Y24" s="64">
        <v>0.85979899999999998</v>
      </c>
      <c r="Z24" s="64">
        <v>0.86195600000000006</v>
      </c>
      <c r="AA24" s="64">
        <v>0.86411899999999997</v>
      </c>
      <c r="AB24" s="64">
        <v>0.86628700000000003</v>
      </c>
      <c r="AC24" s="64">
        <v>0.86846000000000001</v>
      </c>
      <c r="AD24" s="63">
        <v>2.5089999999999999E-3</v>
      </c>
    </row>
    <row r="26" spans="1:30" ht="15" customHeight="1">
      <c r="B26" s="61" t="s">
        <v>71</v>
      </c>
    </row>
    <row r="27" spans="1:30" ht="15" customHeight="1">
      <c r="B27" s="61" t="s">
        <v>72</v>
      </c>
    </row>
    <row r="28" spans="1:30" ht="15" customHeight="1">
      <c r="B28" s="61" t="s">
        <v>486</v>
      </c>
    </row>
    <row r="29" spans="1:30" ht="15" customHeight="1">
      <c r="A29" s="62" t="s">
        <v>948</v>
      </c>
      <c r="B29" s="65" t="s">
        <v>73</v>
      </c>
      <c r="C29" s="67">
        <v>15961.650390999999</v>
      </c>
      <c r="D29" s="67">
        <v>16348.797852</v>
      </c>
      <c r="E29" s="67">
        <v>16840.939452999999</v>
      </c>
      <c r="F29" s="67">
        <v>17334.876952999999</v>
      </c>
      <c r="G29" s="67">
        <v>17739.757812</v>
      </c>
      <c r="H29" s="67">
        <v>18155.410156000002</v>
      </c>
      <c r="I29" s="67">
        <v>18554.6875</v>
      </c>
      <c r="J29" s="67">
        <v>18928.347656000002</v>
      </c>
      <c r="K29" s="67">
        <v>19337.498047000001</v>
      </c>
      <c r="L29" s="67">
        <v>19811.394531000002</v>
      </c>
      <c r="M29" s="67">
        <v>20286.636718999998</v>
      </c>
      <c r="N29" s="67">
        <v>20764.615234000001</v>
      </c>
      <c r="O29" s="67">
        <v>21227.089843999998</v>
      </c>
      <c r="P29" s="67">
        <v>21698.716797000001</v>
      </c>
      <c r="Q29" s="67">
        <v>22178.568359000001</v>
      </c>
      <c r="R29" s="67">
        <v>22638.382812</v>
      </c>
      <c r="S29" s="67">
        <v>23113.074218999998</v>
      </c>
      <c r="T29" s="67">
        <v>23587.652343999998</v>
      </c>
      <c r="U29" s="67">
        <v>24053.974609000001</v>
      </c>
      <c r="V29" s="67">
        <v>24550.644531000002</v>
      </c>
      <c r="W29" s="67">
        <v>25073.882812</v>
      </c>
      <c r="X29" s="67">
        <v>25597.658202999999</v>
      </c>
      <c r="Y29" s="67">
        <v>26139.613281000002</v>
      </c>
      <c r="Z29" s="67">
        <v>26687.705077999999</v>
      </c>
      <c r="AA29" s="67">
        <v>27255.240234000001</v>
      </c>
      <c r="AB29" s="67">
        <v>27821.435547000001</v>
      </c>
      <c r="AC29" s="67">
        <v>28396.554688</v>
      </c>
      <c r="AD29" s="63">
        <v>2.2329999999999999E-2</v>
      </c>
    </row>
    <row r="30" spans="1:30" ht="15" customHeight="1">
      <c r="A30" s="62" t="s">
        <v>947</v>
      </c>
      <c r="B30" s="65" t="s">
        <v>74</v>
      </c>
      <c r="C30" s="67">
        <v>1299.280029</v>
      </c>
      <c r="D30" s="67">
        <v>1335.6899410000001</v>
      </c>
      <c r="E30" s="67">
        <v>1374.6400149999999</v>
      </c>
      <c r="F30" s="67">
        <v>1410.540039</v>
      </c>
      <c r="G30" s="67">
        <v>1450.880005</v>
      </c>
      <c r="H30" s="67">
        <v>1493.849976</v>
      </c>
      <c r="I30" s="67">
        <v>1533.420044</v>
      </c>
      <c r="J30" s="67">
        <v>1570.339966</v>
      </c>
      <c r="K30" s="67">
        <v>1606.910034</v>
      </c>
      <c r="L30" s="67">
        <v>1643.0500489999999</v>
      </c>
      <c r="M30" s="67">
        <v>1679.130005</v>
      </c>
      <c r="N30" s="67">
        <v>1716.4399410000001</v>
      </c>
      <c r="O30" s="67">
        <v>1752.790039</v>
      </c>
      <c r="P30" s="67">
        <v>1789.3100589999999</v>
      </c>
      <c r="Q30" s="67">
        <v>1826.3100589999999</v>
      </c>
      <c r="R30" s="67">
        <v>1863.4399410000001</v>
      </c>
      <c r="S30" s="67">
        <v>1901.75</v>
      </c>
      <c r="T30" s="67">
        <v>1940.6099850000001</v>
      </c>
      <c r="U30" s="67">
        <v>1979.219971</v>
      </c>
      <c r="V30" s="67">
        <v>2017.6800539999999</v>
      </c>
      <c r="W30" s="67">
        <v>2057.280029</v>
      </c>
      <c r="X30" s="67">
        <v>2097.719971</v>
      </c>
      <c r="Y30" s="67">
        <v>2137.3798830000001</v>
      </c>
      <c r="Z30" s="67">
        <v>2177.5200199999999</v>
      </c>
      <c r="AA30" s="67">
        <v>2216.780029</v>
      </c>
      <c r="AB30" s="67">
        <v>2258.4099120000001</v>
      </c>
      <c r="AC30" s="67">
        <v>2302.860107</v>
      </c>
      <c r="AD30" s="63">
        <v>2.2027000000000001E-2</v>
      </c>
    </row>
    <row r="31" spans="1:30" ht="15" customHeight="1">
      <c r="A31" s="62" t="s">
        <v>946</v>
      </c>
      <c r="B31" s="65" t="s">
        <v>75</v>
      </c>
      <c r="C31" s="67">
        <v>2264.3508299999999</v>
      </c>
      <c r="D31" s="67">
        <v>2353.0351559999999</v>
      </c>
      <c r="E31" s="67">
        <v>2455.2312010000001</v>
      </c>
      <c r="F31" s="67">
        <v>2556.4562989999999</v>
      </c>
      <c r="G31" s="67">
        <v>2665.4204100000002</v>
      </c>
      <c r="H31" s="67">
        <v>2759.2827149999998</v>
      </c>
      <c r="I31" s="67">
        <v>2855.03125</v>
      </c>
      <c r="J31" s="67">
        <v>2949.9514159999999</v>
      </c>
      <c r="K31" s="67">
        <v>3048.5986330000001</v>
      </c>
      <c r="L31" s="67">
        <v>3141.2607419999999</v>
      </c>
      <c r="M31" s="67">
        <v>3230.8283689999998</v>
      </c>
      <c r="N31" s="67">
        <v>3313.6484380000002</v>
      </c>
      <c r="O31" s="67">
        <v>3399.57251</v>
      </c>
      <c r="P31" s="67">
        <v>3477.779297</v>
      </c>
      <c r="Q31" s="67">
        <v>3564.0607909999999</v>
      </c>
      <c r="R31" s="67">
        <v>3646.8015140000002</v>
      </c>
      <c r="S31" s="67">
        <v>3739.1198730000001</v>
      </c>
      <c r="T31" s="67">
        <v>3826.6813959999999</v>
      </c>
      <c r="U31" s="67">
        <v>3918.618164</v>
      </c>
      <c r="V31" s="67">
        <v>4013.2995609999998</v>
      </c>
      <c r="W31" s="67">
        <v>4106.8154299999997</v>
      </c>
      <c r="X31" s="67">
        <v>4204.9575199999999</v>
      </c>
      <c r="Y31" s="67">
        <v>4308.3994140000004</v>
      </c>
      <c r="Z31" s="67">
        <v>4402.7875979999999</v>
      </c>
      <c r="AA31" s="67">
        <v>4512.3779299999997</v>
      </c>
      <c r="AB31" s="67">
        <v>4628.2314450000003</v>
      </c>
      <c r="AC31" s="67">
        <v>4743.9536129999997</v>
      </c>
      <c r="AD31" s="63">
        <v>2.8444000000000001E-2</v>
      </c>
    </row>
    <row r="32" spans="1:30" ht="15" customHeight="1">
      <c r="A32" s="62" t="s">
        <v>945</v>
      </c>
      <c r="B32" s="65" t="s">
        <v>76</v>
      </c>
      <c r="C32" s="67">
        <v>5155.6191410000001</v>
      </c>
      <c r="D32" s="67">
        <v>5329.0249020000001</v>
      </c>
      <c r="E32" s="67">
        <v>5525.138672</v>
      </c>
      <c r="F32" s="67">
        <v>5731.673828</v>
      </c>
      <c r="G32" s="67">
        <v>5941.2197269999997</v>
      </c>
      <c r="H32" s="67">
        <v>6150.5771480000003</v>
      </c>
      <c r="I32" s="67">
        <v>6361.2587890000004</v>
      </c>
      <c r="J32" s="67">
        <v>6579.0283200000003</v>
      </c>
      <c r="K32" s="67">
        <v>6802.2216799999997</v>
      </c>
      <c r="L32" s="67">
        <v>7030.9194340000004</v>
      </c>
      <c r="M32" s="67">
        <v>7264.341797</v>
      </c>
      <c r="N32" s="67">
        <v>7503.6713870000003</v>
      </c>
      <c r="O32" s="67">
        <v>7745.0473629999997</v>
      </c>
      <c r="P32" s="67">
        <v>7989.6708980000003</v>
      </c>
      <c r="Q32" s="67">
        <v>8241.2988280000009</v>
      </c>
      <c r="R32" s="67">
        <v>8498.8486329999996</v>
      </c>
      <c r="S32" s="67">
        <v>8767.4296880000002</v>
      </c>
      <c r="T32" s="67">
        <v>9045.6484380000002</v>
      </c>
      <c r="U32" s="67">
        <v>9332.4824219999991</v>
      </c>
      <c r="V32" s="67">
        <v>9623.4804690000001</v>
      </c>
      <c r="W32" s="67">
        <v>9919.7646480000003</v>
      </c>
      <c r="X32" s="67">
        <v>10223.632812</v>
      </c>
      <c r="Y32" s="67">
        <v>10533.780273</v>
      </c>
      <c r="Z32" s="67">
        <v>10857.222656</v>
      </c>
      <c r="AA32" s="67">
        <v>11183.761719</v>
      </c>
      <c r="AB32" s="67">
        <v>11522.909180000001</v>
      </c>
      <c r="AC32" s="67">
        <v>11877.316406</v>
      </c>
      <c r="AD32" s="63">
        <v>3.2578000000000003E-2</v>
      </c>
    </row>
    <row r="33" spans="1:30" ht="15" customHeight="1">
      <c r="A33" s="62" t="s">
        <v>944</v>
      </c>
      <c r="B33" s="65" t="s">
        <v>77</v>
      </c>
      <c r="C33" s="67">
        <v>16310.767578000001</v>
      </c>
      <c r="D33" s="67">
        <v>16748.095702999999</v>
      </c>
      <c r="E33" s="67">
        <v>17241.902343999998</v>
      </c>
      <c r="F33" s="67">
        <v>17734.498047000001</v>
      </c>
      <c r="G33" s="67">
        <v>18250.527343999998</v>
      </c>
      <c r="H33" s="67">
        <v>18749.339843999998</v>
      </c>
      <c r="I33" s="67">
        <v>19219.916015999999</v>
      </c>
      <c r="J33" s="67">
        <v>19696.068359000001</v>
      </c>
      <c r="K33" s="67">
        <v>20143.042968999998</v>
      </c>
      <c r="L33" s="67">
        <v>20627.277343999998</v>
      </c>
      <c r="M33" s="67">
        <v>21099.478515999999</v>
      </c>
      <c r="N33" s="67">
        <v>21588.318359000001</v>
      </c>
      <c r="O33" s="67">
        <v>22037.923827999999</v>
      </c>
      <c r="P33" s="67">
        <v>22490.246093999998</v>
      </c>
      <c r="Q33" s="67">
        <v>22967.154297000001</v>
      </c>
      <c r="R33" s="67">
        <v>23417.439452999999</v>
      </c>
      <c r="S33" s="67">
        <v>23921.640625</v>
      </c>
      <c r="T33" s="67">
        <v>24439.552734000001</v>
      </c>
      <c r="U33" s="67">
        <v>24949.916015999999</v>
      </c>
      <c r="V33" s="67">
        <v>25459.408202999999</v>
      </c>
      <c r="W33" s="67">
        <v>25967.033202999999</v>
      </c>
      <c r="X33" s="67">
        <v>26471.554688</v>
      </c>
      <c r="Y33" s="67">
        <v>26997.625</v>
      </c>
      <c r="Z33" s="67">
        <v>27547</v>
      </c>
      <c r="AA33" s="67">
        <v>28029.394531000002</v>
      </c>
      <c r="AB33" s="67">
        <v>28578.326172000001</v>
      </c>
      <c r="AC33" s="67">
        <v>29147.359375</v>
      </c>
      <c r="AD33" s="63">
        <v>2.2411E-2</v>
      </c>
    </row>
    <row r="34" spans="1:30" ht="15" customHeight="1">
      <c r="A34" s="62" t="s">
        <v>943</v>
      </c>
      <c r="B34" s="65" t="s">
        <v>78</v>
      </c>
      <c r="C34" s="67">
        <v>4608.1801759999998</v>
      </c>
      <c r="D34" s="67">
        <v>4836.0297849999997</v>
      </c>
      <c r="E34" s="67">
        <v>5092.4101559999999</v>
      </c>
      <c r="F34" s="67">
        <v>5356.7597660000001</v>
      </c>
      <c r="G34" s="67">
        <v>5626.669922</v>
      </c>
      <c r="H34" s="67">
        <v>5903.7900390000004</v>
      </c>
      <c r="I34" s="67">
        <v>6188.4702150000003</v>
      </c>
      <c r="J34" s="67">
        <v>6492.6499020000001</v>
      </c>
      <c r="K34" s="67">
        <v>6805.1000979999999</v>
      </c>
      <c r="L34" s="67">
        <v>7129.8999020000001</v>
      </c>
      <c r="M34" s="67">
        <v>7469.580078</v>
      </c>
      <c r="N34" s="67">
        <v>7829.7001950000003</v>
      </c>
      <c r="O34" s="67">
        <v>8223.4003909999992</v>
      </c>
      <c r="P34" s="67">
        <v>8629.4296880000002</v>
      </c>
      <c r="Q34" s="67">
        <v>9058</v>
      </c>
      <c r="R34" s="67">
        <v>9506.2597659999992</v>
      </c>
      <c r="S34" s="67">
        <v>9977.1396480000003</v>
      </c>
      <c r="T34" s="67">
        <v>10477.290039</v>
      </c>
      <c r="U34" s="67">
        <v>10999.629883</v>
      </c>
      <c r="V34" s="67">
        <v>11547.309569999999</v>
      </c>
      <c r="W34" s="67">
        <v>12120.339844</v>
      </c>
      <c r="X34" s="67">
        <v>12720.410156</v>
      </c>
      <c r="Y34" s="67">
        <v>13348.309569999999</v>
      </c>
      <c r="Z34" s="67">
        <v>14002.049805000001</v>
      </c>
      <c r="AA34" s="67">
        <v>14679.75</v>
      </c>
      <c r="AB34" s="67">
        <v>15390.940430000001</v>
      </c>
      <c r="AC34" s="67">
        <v>16147.519531</v>
      </c>
      <c r="AD34" s="63">
        <v>4.9409000000000002E-2</v>
      </c>
    </row>
    <row r="35" spans="1:30" ht="15" customHeight="1">
      <c r="A35" s="62" t="s">
        <v>942</v>
      </c>
      <c r="B35" s="65" t="s">
        <v>79</v>
      </c>
      <c r="C35" s="67">
        <v>2683.6899410000001</v>
      </c>
      <c r="D35" s="67">
        <v>2810.679932</v>
      </c>
      <c r="E35" s="67">
        <v>2947.169922</v>
      </c>
      <c r="F35" s="67">
        <v>3083.580078</v>
      </c>
      <c r="G35" s="67">
        <v>3216.469971</v>
      </c>
      <c r="H35" s="67">
        <v>3352.6599120000001</v>
      </c>
      <c r="I35" s="67">
        <v>3497.540039</v>
      </c>
      <c r="J35" s="67">
        <v>3649.780029</v>
      </c>
      <c r="K35" s="67">
        <v>3803.1999510000001</v>
      </c>
      <c r="L35" s="67">
        <v>3962.75</v>
      </c>
      <c r="M35" s="67">
        <v>4125.7900390000004</v>
      </c>
      <c r="N35" s="67">
        <v>4292.0600590000004</v>
      </c>
      <c r="O35" s="67">
        <v>4462.4702150000003</v>
      </c>
      <c r="P35" s="67">
        <v>4632.8398440000001</v>
      </c>
      <c r="Q35" s="67">
        <v>4802.6000979999999</v>
      </c>
      <c r="R35" s="67">
        <v>4976.2700199999999</v>
      </c>
      <c r="S35" s="67">
        <v>5161.5</v>
      </c>
      <c r="T35" s="67">
        <v>5354.8100590000004</v>
      </c>
      <c r="U35" s="67">
        <v>5547.8100590000004</v>
      </c>
      <c r="V35" s="67">
        <v>5741.5200199999999</v>
      </c>
      <c r="W35" s="67">
        <v>5940.5698240000002</v>
      </c>
      <c r="X35" s="67">
        <v>6144.1801759999998</v>
      </c>
      <c r="Y35" s="67">
        <v>6351.8100590000004</v>
      </c>
      <c r="Z35" s="67">
        <v>6558.169922</v>
      </c>
      <c r="AA35" s="67">
        <v>6759.3999020000001</v>
      </c>
      <c r="AB35" s="67">
        <v>6981.7700199999999</v>
      </c>
      <c r="AC35" s="67">
        <v>7213.4799800000001</v>
      </c>
      <c r="AD35" s="63">
        <v>3.8420999999999997E-2</v>
      </c>
    </row>
    <row r="36" spans="1:30" ht="15" customHeight="1">
      <c r="A36" s="62" t="s">
        <v>941</v>
      </c>
      <c r="B36" s="65" t="s">
        <v>80</v>
      </c>
      <c r="C36" s="67">
        <v>3867.7124020000001</v>
      </c>
      <c r="D36" s="67">
        <v>4009.0512699999999</v>
      </c>
      <c r="E36" s="67">
        <v>4156.7182620000003</v>
      </c>
      <c r="F36" s="67">
        <v>4285.7900390000004</v>
      </c>
      <c r="G36" s="67">
        <v>4427.8681640000004</v>
      </c>
      <c r="H36" s="67">
        <v>4579.9189450000003</v>
      </c>
      <c r="I36" s="67">
        <v>4740.2646480000003</v>
      </c>
      <c r="J36" s="67">
        <v>4910.3740230000003</v>
      </c>
      <c r="K36" s="67">
        <v>5077.0410160000001</v>
      </c>
      <c r="L36" s="67">
        <v>5245.0737300000001</v>
      </c>
      <c r="M36" s="67">
        <v>5403.3222660000001</v>
      </c>
      <c r="N36" s="67">
        <v>5555.7885740000002</v>
      </c>
      <c r="O36" s="67">
        <v>5710.3583980000003</v>
      </c>
      <c r="P36" s="67">
        <v>5867.4091799999997</v>
      </c>
      <c r="Q36" s="67">
        <v>6028.2368159999996</v>
      </c>
      <c r="R36" s="67">
        <v>6178.9599609999996</v>
      </c>
      <c r="S36" s="67">
        <v>6340.6845700000003</v>
      </c>
      <c r="T36" s="67">
        <v>6513.7646480000003</v>
      </c>
      <c r="U36" s="67">
        <v>6690.3940430000002</v>
      </c>
      <c r="V36" s="67">
        <v>6871.6157229999999</v>
      </c>
      <c r="W36" s="67">
        <v>7046.6171880000002</v>
      </c>
      <c r="X36" s="67">
        <v>7211.2495120000003</v>
      </c>
      <c r="Y36" s="67">
        <v>7368.2275390000004</v>
      </c>
      <c r="Z36" s="67">
        <v>7506.5346680000002</v>
      </c>
      <c r="AA36" s="67">
        <v>7621.0043949999999</v>
      </c>
      <c r="AB36" s="67">
        <v>7751.548828</v>
      </c>
      <c r="AC36" s="67">
        <v>7901.4648440000001</v>
      </c>
      <c r="AD36" s="63">
        <v>2.7511000000000001E-2</v>
      </c>
    </row>
    <row r="37" spans="1:30" ht="15" customHeight="1">
      <c r="A37" s="62" t="s">
        <v>940</v>
      </c>
      <c r="B37" s="65" t="s">
        <v>81</v>
      </c>
      <c r="C37" s="67">
        <v>12956.358398</v>
      </c>
      <c r="D37" s="67">
        <v>13863.891602</v>
      </c>
      <c r="E37" s="67">
        <v>14864.490234000001</v>
      </c>
      <c r="F37" s="67">
        <v>15915.475586</v>
      </c>
      <c r="G37" s="67">
        <v>16929.269531000002</v>
      </c>
      <c r="H37" s="67">
        <v>17948.136718999998</v>
      </c>
      <c r="I37" s="67">
        <v>18971.080077999999</v>
      </c>
      <c r="J37" s="67">
        <v>20038.732422000001</v>
      </c>
      <c r="K37" s="67">
        <v>21178.929688</v>
      </c>
      <c r="L37" s="67">
        <v>22396.083984000001</v>
      </c>
      <c r="M37" s="67">
        <v>23719.130859000001</v>
      </c>
      <c r="N37" s="67">
        <v>25091.083984000001</v>
      </c>
      <c r="O37" s="67">
        <v>26526.494140999999</v>
      </c>
      <c r="P37" s="67">
        <v>28037.849609000001</v>
      </c>
      <c r="Q37" s="67">
        <v>29568.371093999998</v>
      </c>
      <c r="R37" s="67">
        <v>31157.314452999999</v>
      </c>
      <c r="S37" s="67">
        <v>32738.34375</v>
      </c>
      <c r="T37" s="67">
        <v>34401.71875</v>
      </c>
      <c r="U37" s="67">
        <v>36025.75</v>
      </c>
      <c r="V37" s="67">
        <v>37533.085937999997</v>
      </c>
      <c r="W37" s="67">
        <v>39038.917969000002</v>
      </c>
      <c r="X37" s="67">
        <v>40496.84375</v>
      </c>
      <c r="Y37" s="67">
        <v>41880.753905999998</v>
      </c>
      <c r="Z37" s="67">
        <v>43222.886719000002</v>
      </c>
      <c r="AA37" s="67">
        <v>44232.492187999997</v>
      </c>
      <c r="AB37" s="67">
        <v>45436.898437999997</v>
      </c>
      <c r="AC37" s="67">
        <v>46900.121094000002</v>
      </c>
      <c r="AD37" s="63">
        <v>4.9957000000000001E-2</v>
      </c>
    </row>
    <row r="38" spans="1:30" ht="15" customHeight="1">
      <c r="A38" s="62" t="s">
        <v>939</v>
      </c>
      <c r="B38" s="65" t="s">
        <v>82</v>
      </c>
      <c r="C38" s="67">
        <v>5612.1098629999997</v>
      </c>
      <c r="D38" s="67">
        <v>5727.3798829999996</v>
      </c>
      <c r="E38" s="67">
        <v>5834.3598629999997</v>
      </c>
      <c r="F38" s="67">
        <v>5954.4902339999999</v>
      </c>
      <c r="G38" s="67">
        <v>6073.6401370000003</v>
      </c>
      <c r="H38" s="67">
        <v>6187.5200199999999</v>
      </c>
      <c r="I38" s="67">
        <v>6285.2797849999997</v>
      </c>
      <c r="J38" s="67">
        <v>6379.5297849999997</v>
      </c>
      <c r="K38" s="67">
        <v>6470.3701170000004</v>
      </c>
      <c r="L38" s="67">
        <v>6574.2001950000003</v>
      </c>
      <c r="M38" s="67">
        <v>6675.169922</v>
      </c>
      <c r="N38" s="67">
        <v>6771.1801759999998</v>
      </c>
      <c r="O38" s="67">
        <v>6856.7202150000003</v>
      </c>
      <c r="P38" s="67">
        <v>6930.5898440000001</v>
      </c>
      <c r="Q38" s="67">
        <v>7006.6000979999999</v>
      </c>
      <c r="R38" s="67">
        <v>7067.1298829999996</v>
      </c>
      <c r="S38" s="67">
        <v>7132.2700199999999</v>
      </c>
      <c r="T38" s="67">
        <v>7195.1201170000004</v>
      </c>
      <c r="U38" s="67">
        <v>7254.669922</v>
      </c>
      <c r="V38" s="67">
        <v>7317.3398440000001</v>
      </c>
      <c r="W38" s="67">
        <v>7369.5400390000004</v>
      </c>
      <c r="X38" s="67">
        <v>7417.5</v>
      </c>
      <c r="Y38" s="67">
        <v>7459.3398440000001</v>
      </c>
      <c r="Z38" s="67">
        <v>7490.6899409999996</v>
      </c>
      <c r="AA38" s="67">
        <v>7511.9599609999996</v>
      </c>
      <c r="AB38" s="67">
        <v>7552.1499020000001</v>
      </c>
      <c r="AC38" s="67">
        <v>7607.8500979999999</v>
      </c>
      <c r="AD38" s="63">
        <v>1.1422E-2</v>
      </c>
    </row>
    <row r="39" spans="1:30" ht="15" customHeight="1">
      <c r="A39" s="62" t="s">
        <v>938</v>
      </c>
      <c r="B39" s="65" t="s">
        <v>83</v>
      </c>
      <c r="C39" s="67">
        <v>4537.8569340000004</v>
      </c>
      <c r="D39" s="67">
        <v>4780.5898440000001</v>
      </c>
      <c r="E39" s="67">
        <v>5059.4560549999997</v>
      </c>
      <c r="F39" s="67">
        <v>5348.6508789999998</v>
      </c>
      <c r="G39" s="67">
        <v>5654.2475590000004</v>
      </c>
      <c r="H39" s="67">
        <v>5979.4853519999997</v>
      </c>
      <c r="I39" s="67">
        <v>6314.9604490000002</v>
      </c>
      <c r="J39" s="67">
        <v>6670.9814450000003</v>
      </c>
      <c r="K39" s="67">
        <v>7041.3842770000001</v>
      </c>
      <c r="L39" s="67">
        <v>7444.7583009999998</v>
      </c>
      <c r="M39" s="67">
        <v>7857.4584960000002</v>
      </c>
      <c r="N39" s="67">
        <v>8254.7734380000002</v>
      </c>
      <c r="O39" s="67">
        <v>8654.6699219999991</v>
      </c>
      <c r="P39" s="67">
        <v>9068.3378909999992</v>
      </c>
      <c r="Q39" s="67">
        <v>9508.5742190000001</v>
      </c>
      <c r="R39" s="67">
        <v>9944.1201170000004</v>
      </c>
      <c r="S39" s="67">
        <v>10418.772461</v>
      </c>
      <c r="T39" s="67">
        <v>10909.455078000001</v>
      </c>
      <c r="U39" s="67">
        <v>11400.059569999999</v>
      </c>
      <c r="V39" s="67">
        <v>11914.667969</v>
      </c>
      <c r="W39" s="67">
        <v>12443.994140999999</v>
      </c>
      <c r="X39" s="67">
        <v>12983.802734000001</v>
      </c>
      <c r="Y39" s="67">
        <v>13547.825194999999</v>
      </c>
      <c r="Z39" s="67">
        <v>14116.202148</v>
      </c>
      <c r="AA39" s="67">
        <v>14679.271484000001</v>
      </c>
      <c r="AB39" s="67">
        <v>15340.502930000001</v>
      </c>
      <c r="AC39" s="67">
        <v>16019.306640999999</v>
      </c>
      <c r="AD39" s="63">
        <v>4.9557999999999998E-2</v>
      </c>
    </row>
    <row r="40" spans="1:30" ht="15" customHeight="1">
      <c r="A40" s="62" t="s">
        <v>937</v>
      </c>
      <c r="B40" s="65" t="s">
        <v>84</v>
      </c>
      <c r="C40" s="67">
        <v>5810.03125</v>
      </c>
      <c r="D40" s="67">
        <v>6129.4331050000001</v>
      </c>
      <c r="E40" s="67">
        <v>6513.0810549999997</v>
      </c>
      <c r="F40" s="67">
        <v>6919.7895509999998</v>
      </c>
      <c r="G40" s="67">
        <v>7366.0063479999999</v>
      </c>
      <c r="H40" s="67">
        <v>7854.0043949999999</v>
      </c>
      <c r="I40" s="67">
        <v>8369.9160159999992</v>
      </c>
      <c r="J40" s="67">
        <v>8921.7060550000006</v>
      </c>
      <c r="K40" s="67">
        <v>9491.7988280000009</v>
      </c>
      <c r="L40" s="67">
        <v>10124.368164</v>
      </c>
      <c r="M40" s="67">
        <v>10782.881836</v>
      </c>
      <c r="N40" s="67">
        <v>11348.497069999999</v>
      </c>
      <c r="O40" s="67">
        <v>11944.472656</v>
      </c>
      <c r="P40" s="67">
        <v>12533.380859000001</v>
      </c>
      <c r="Q40" s="67">
        <v>13176.210938</v>
      </c>
      <c r="R40" s="67">
        <v>13796.459961</v>
      </c>
      <c r="S40" s="67">
        <v>14465.830078000001</v>
      </c>
      <c r="T40" s="67">
        <v>15174.829102</v>
      </c>
      <c r="U40" s="67">
        <v>15870.055664</v>
      </c>
      <c r="V40" s="67">
        <v>16597.908202999999</v>
      </c>
      <c r="W40" s="67">
        <v>17345.222656000002</v>
      </c>
      <c r="X40" s="67">
        <v>18093.962890999999</v>
      </c>
      <c r="Y40" s="67">
        <v>18887.580077999999</v>
      </c>
      <c r="Z40" s="67">
        <v>19691.970702999999</v>
      </c>
      <c r="AA40" s="67">
        <v>20461.408202999999</v>
      </c>
      <c r="AB40" s="67">
        <v>21356.369140999999</v>
      </c>
      <c r="AC40" s="67">
        <v>22295.214843999998</v>
      </c>
      <c r="AD40" s="63">
        <v>5.3008E-2</v>
      </c>
    </row>
    <row r="41" spans="1:30" ht="15" customHeight="1">
      <c r="A41" s="62" t="s">
        <v>936</v>
      </c>
      <c r="B41" s="65" t="s">
        <v>85</v>
      </c>
      <c r="C41" s="67">
        <v>891.06323199999997</v>
      </c>
      <c r="D41" s="67">
        <v>917.95831299999998</v>
      </c>
      <c r="E41" s="67">
        <v>944.73236099999997</v>
      </c>
      <c r="F41" s="67">
        <v>973.22473100000002</v>
      </c>
      <c r="G41" s="67">
        <v>1001.172058</v>
      </c>
      <c r="H41" s="67">
        <v>1027.203125</v>
      </c>
      <c r="I41" s="67">
        <v>1051.7723390000001</v>
      </c>
      <c r="J41" s="67">
        <v>1077.8477780000001</v>
      </c>
      <c r="K41" s="67">
        <v>1102.7626949999999</v>
      </c>
      <c r="L41" s="67">
        <v>1129.267822</v>
      </c>
      <c r="M41" s="67">
        <v>1157.0485839999999</v>
      </c>
      <c r="N41" s="67">
        <v>1185.707275</v>
      </c>
      <c r="O41" s="67">
        <v>1214.5428469999999</v>
      </c>
      <c r="P41" s="67">
        <v>1242.16626</v>
      </c>
      <c r="Q41" s="67">
        <v>1270.6125489999999</v>
      </c>
      <c r="R41" s="67">
        <v>1297.8558350000001</v>
      </c>
      <c r="S41" s="67">
        <v>1326.8164059999999</v>
      </c>
      <c r="T41" s="67">
        <v>1357.000732</v>
      </c>
      <c r="U41" s="67">
        <v>1387.5749510000001</v>
      </c>
      <c r="V41" s="67">
        <v>1419.5249020000001</v>
      </c>
      <c r="W41" s="67">
        <v>1451.275269</v>
      </c>
      <c r="X41" s="67">
        <v>1483.3342290000001</v>
      </c>
      <c r="Y41" s="67">
        <v>1515.539673</v>
      </c>
      <c r="Z41" s="67">
        <v>1547.826904</v>
      </c>
      <c r="AA41" s="67">
        <v>1580.5996090000001</v>
      </c>
      <c r="AB41" s="67">
        <v>1614.9414059999999</v>
      </c>
      <c r="AC41" s="67">
        <v>1652.331177</v>
      </c>
      <c r="AD41" s="63">
        <v>2.3789999999999999E-2</v>
      </c>
    </row>
    <row r="42" spans="1:30" ht="15" customHeight="1">
      <c r="B42" s="61" t="s">
        <v>86</v>
      </c>
    </row>
    <row r="43" spans="1:30" ht="15" customHeight="1">
      <c r="A43" s="62" t="s">
        <v>935</v>
      </c>
      <c r="B43" s="65" t="s">
        <v>73</v>
      </c>
      <c r="C43" s="67">
        <v>319.46402</v>
      </c>
      <c r="D43" s="67">
        <v>321.87063599999999</v>
      </c>
      <c r="E43" s="67">
        <v>324.49780299999998</v>
      </c>
      <c r="F43" s="67">
        <v>327.128174</v>
      </c>
      <c r="G43" s="67">
        <v>329.75851399999999</v>
      </c>
      <c r="H43" s="67">
        <v>332.38516199999998</v>
      </c>
      <c r="I43" s="67">
        <v>335.00289900000001</v>
      </c>
      <c r="J43" s="67">
        <v>337.60641500000003</v>
      </c>
      <c r="K43" s="67">
        <v>340.19305400000002</v>
      </c>
      <c r="L43" s="67">
        <v>342.75958300000002</v>
      </c>
      <c r="M43" s="67">
        <v>345.30334499999998</v>
      </c>
      <c r="N43" s="67">
        <v>347.82028200000002</v>
      </c>
      <c r="O43" s="67">
        <v>350.309662</v>
      </c>
      <c r="P43" s="67">
        <v>352.76223800000002</v>
      </c>
      <c r="Q43" s="67">
        <v>355.17535400000003</v>
      </c>
      <c r="R43" s="67">
        <v>357.54565400000001</v>
      </c>
      <c r="S43" s="67">
        <v>359.87060500000001</v>
      </c>
      <c r="T43" s="67">
        <v>362.14859000000001</v>
      </c>
      <c r="U43" s="67">
        <v>364.37872299999998</v>
      </c>
      <c r="V43" s="67">
        <v>366.56091300000003</v>
      </c>
      <c r="W43" s="67">
        <v>368.69552599999997</v>
      </c>
      <c r="X43" s="67">
        <v>370.78424100000001</v>
      </c>
      <c r="Y43" s="67">
        <v>372.83203099999997</v>
      </c>
      <c r="Z43" s="67">
        <v>374.84017899999998</v>
      </c>
      <c r="AA43" s="67">
        <v>376.81066900000002</v>
      </c>
      <c r="AB43" s="67">
        <v>378.74603300000001</v>
      </c>
      <c r="AC43" s="67">
        <v>380.64935300000002</v>
      </c>
      <c r="AD43" s="63">
        <v>6.7320000000000001E-3</v>
      </c>
    </row>
    <row r="44" spans="1:30" ht="15" customHeight="1">
      <c r="A44" s="62" t="s">
        <v>934</v>
      </c>
      <c r="B44" s="65" t="s">
        <v>74</v>
      </c>
      <c r="C44" s="67">
        <v>35.659999999999997</v>
      </c>
      <c r="D44" s="67">
        <v>36.060001</v>
      </c>
      <c r="E44" s="67">
        <v>36.459999000000003</v>
      </c>
      <c r="F44" s="67">
        <v>36.860000999999997</v>
      </c>
      <c r="G44" s="67">
        <v>37.259998000000003</v>
      </c>
      <c r="H44" s="67">
        <v>37.659999999999997</v>
      </c>
      <c r="I44" s="67">
        <v>38.049999</v>
      </c>
      <c r="J44" s="67">
        <v>38.419998</v>
      </c>
      <c r="K44" s="67">
        <v>38.790000999999997</v>
      </c>
      <c r="L44" s="67">
        <v>39.159999999999997</v>
      </c>
      <c r="M44" s="67">
        <v>39.520000000000003</v>
      </c>
      <c r="N44" s="67">
        <v>39.869999</v>
      </c>
      <c r="O44" s="67">
        <v>40.220001000000003</v>
      </c>
      <c r="P44" s="67">
        <v>40.57</v>
      </c>
      <c r="Q44" s="67">
        <v>40.909999999999997</v>
      </c>
      <c r="R44" s="67">
        <v>41.240001999999997</v>
      </c>
      <c r="S44" s="67">
        <v>41.560001</v>
      </c>
      <c r="T44" s="67">
        <v>41.880001</v>
      </c>
      <c r="U44" s="67">
        <v>42.189999</v>
      </c>
      <c r="V44" s="67">
        <v>42.5</v>
      </c>
      <c r="W44" s="67">
        <v>42.799999</v>
      </c>
      <c r="X44" s="67">
        <v>43.099997999999999</v>
      </c>
      <c r="Y44" s="67">
        <v>43.389999000000003</v>
      </c>
      <c r="Z44" s="67">
        <v>43.68</v>
      </c>
      <c r="AA44" s="67">
        <v>43.959999000000003</v>
      </c>
      <c r="AB44" s="67">
        <v>44.25</v>
      </c>
      <c r="AC44" s="67">
        <v>44.529998999999997</v>
      </c>
      <c r="AD44" s="63">
        <v>8.4749999999999999E-3</v>
      </c>
    </row>
    <row r="45" spans="1:30" ht="15" customHeight="1">
      <c r="A45" s="62" t="s">
        <v>933</v>
      </c>
      <c r="B45" s="65" t="s">
        <v>75</v>
      </c>
      <c r="C45" s="67">
        <v>167.72112999999999</v>
      </c>
      <c r="D45" s="67">
        <v>169.38310200000001</v>
      </c>
      <c r="E45" s="67">
        <v>171.011887</v>
      </c>
      <c r="F45" s="67">
        <v>172.60611</v>
      </c>
      <c r="G45" s="67">
        <v>174.189865</v>
      </c>
      <c r="H45" s="67">
        <v>175.73907500000001</v>
      </c>
      <c r="I45" s="67">
        <v>177.27780200000001</v>
      </c>
      <c r="J45" s="67">
        <v>178.79743999999999</v>
      </c>
      <c r="K45" s="67">
        <v>180.28164699999999</v>
      </c>
      <c r="L45" s="67">
        <v>181.73809800000001</v>
      </c>
      <c r="M45" s="67">
        <v>183.15817300000001</v>
      </c>
      <c r="N45" s="67">
        <v>184.54186999999999</v>
      </c>
      <c r="O45" s="67">
        <v>185.86012299999999</v>
      </c>
      <c r="P45" s="67">
        <v>187.15065000000001</v>
      </c>
      <c r="Q45" s="67">
        <v>188.413422</v>
      </c>
      <c r="R45" s="67">
        <v>189.63118</v>
      </c>
      <c r="S45" s="67">
        <v>190.81436199999999</v>
      </c>
      <c r="T45" s="67">
        <v>191.93168600000001</v>
      </c>
      <c r="U45" s="67">
        <v>193.005798</v>
      </c>
      <c r="V45" s="67">
        <v>194.04351800000001</v>
      </c>
      <c r="W45" s="67">
        <v>195.04667699999999</v>
      </c>
      <c r="X45" s="67">
        <v>196.01164199999999</v>
      </c>
      <c r="Y45" s="67">
        <v>196.90209999999999</v>
      </c>
      <c r="Z45" s="67">
        <v>197.75616500000001</v>
      </c>
      <c r="AA45" s="67">
        <v>198.56703200000001</v>
      </c>
      <c r="AB45" s="67">
        <v>199.34832800000001</v>
      </c>
      <c r="AC45" s="67">
        <v>200.08642599999999</v>
      </c>
      <c r="AD45" s="63">
        <v>6.6860000000000001E-3</v>
      </c>
    </row>
    <row r="46" spans="1:30" ht="15" customHeight="1">
      <c r="A46" s="62" t="s">
        <v>932</v>
      </c>
      <c r="B46" s="65" t="s">
        <v>76</v>
      </c>
      <c r="C46" s="67">
        <v>447.80886800000002</v>
      </c>
      <c r="D46" s="67">
        <v>452.38690200000002</v>
      </c>
      <c r="E46" s="67">
        <v>456.87811299999998</v>
      </c>
      <c r="F46" s="67">
        <v>461.32388300000002</v>
      </c>
      <c r="G46" s="67">
        <v>465.720123</v>
      </c>
      <c r="H46" s="67">
        <v>470.07092299999999</v>
      </c>
      <c r="I46" s="67">
        <v>474.37219199999998</v>
      </c>
      <c r="J46" s="67">
        <v>478.62255900000002</v>
      </c>
      <c r="K46" s="67">
        <v>482.74835200000001</v>
      </c>
      <c r="L46" s="67">
        <v>486.82189899999997</v>
      </c>
      <c r="M46" s="67">
        <v>490.831818</v>
      </c>
      <c r="N46" s="67">
        <v>494.77813700000002</v>
      </c>
      <c r="O46" s="67">
        <v>498.529877</v>
      </c>
      <c r="P46" s="67">
        <v>502.21935999999999</v>
      </c>
      <c r="Q46" s="67">
        <v>505.85656699999998</v>
      </c>
      <c r="R46" s="67">
        <v>509.42880200000002</v>
      </c>
      <c r="S46" s="67">
        <v>512.935608</v>
      </c>
      <c r="T46" s="67">
        <v>516.20831299999998</v>
      </c>
      <c r="U46" s="67">
        <v>519.42419400000006</v>
      </c>
      <c r="V46" s="67">
        <v>522.58648700000003</v>
      </c>
      <c r="W46" s="67">
        <v>525.68328899999995</v>
      </c>
      <c r="X46" s="67">
        <v>528.70837400000005</v>
      </c>
      <c r="Y46" s="67">
        <v>531.49792500000001</v>
      </c>
      <c r="Z46" s="67">
        <v>534.22381600000006</v>
      </c>
      <c r="AA46" s="67">
        <v>536.89294400000006</v>
      </c>
      <c r="AB46" s="67">
        <v>539.49169900000004</v>
      </c>
      <c r="AC46" s="67">
        <v>542.03356900000006</v>
      </c>
      <c r="AD46" s="63">
        <v>7.2579999999999997E-3</v>
      </c>
    </row>
    <row r="47" spans="1:30" ht="15" customHeight="1">
      <c r="A47" s="62" t="s">
        <v>931</v>
      </c>
      <c r="B47" s="65" t="s">
        <v>77</v>
      </c>
      <c r="C47" s="67">
        <v>651.58727999999996</v>
      </c>
      <c r="D47" s="67">
        <v>652.96606399999996</v>
      </c>
      <c r="E47" s="67">
        <v>654.25170900000001</v>
      </c>
      <c r="F47" s="67">
        <v>655.49298099999999</v>
      </c>
      <c r="G47" s="67">
        <v>656.708618</v>
      </c>
      <c r="H47" s="67">
        <v>657.95428500000003</v>
      </c>
      <c r="I47" s="67">
        <v>658.84240699999998</v>
      </c>
      <c r="J47" s="67">
        <v>659.69928000000004</v>
      </c>
      <c r="K47" s="67">
        <v>660.556152</v>
      </c>
      <c r="L47" s="67">
        <v>661.37298599999997</v>
      </c>
      <c r="M47" s="67">
        <v>662.17987100000005</v>
      </c>
      <c r="N47" s="67">
        <v>662.68359399999997</v>
      </c>
      <c r="O47" s="67">
        <v>663.11358600000005</v>
      </c>
      <c r="P47" s="67">
        <v>663.52917500000001</v>
      </c>
      <c r="Q47" s="67">
        <v>663.92919900000004</v>
      </c>
      <c r="R47" s="67">
        <v>664.31475799999998</v>
      </c>
      <c r="S47" s="67">
        <v>664.450378</v>
      </c>
      <c r="T47" s="67">
        <v>664.56719999999996</v>
      </c>
      <c r="U47" s="67">
        <v>664.65405299999998</v>
      </c>
      <c r="V47" s="67">
        <v>664.73089600000003</v>
      </c>
      <c r="W47" s="67">
        <v>664.787781</v>
      </c>
      <c r="X47" s="67">
        <v>664.61462400000005</v>
      </c>
      <c r="Y47" s="67">
        <v>664.43023700000003</v>
      </c>
      <c r="Z47" s="67">
        <v>664.23584000000005</v>
      </c>
      <c r="AA47" s="67">
        <v>664.03582800000004</v>
      </c>
      <c r="AB47" s="67">
        <v>663.82141100000001</v>
      </c>
      <c r="AC47" s="67">
        <v>663.34265100000005</v>
      </c>
      <c r="AD47" s="63">
        <v>6.3100000000000005E-4</v>
      </c>
    </row>
    <row r="48" spans="1:30" ht="15" customHeight="1">
      <c r="A48" s="62" t="s">
        <v>930</v>
      </c>
      <c r="B48" s="65" t="s">
        <v>78</v>
      </c>
      <c r="C48" s="67">
        <v>1098.630005</v>
      </c>
      <c r="D48" s="67">
        <v>1120.920044</v>
      </c>
      <c r="E48" s="67">
        <v>1144.880005</v>
      </c>
      <c r="F48" s="67">
        <v>1168.7700199999999</v>
      </c>
      <c r="G48" s="67">
        <v>1192.6099850000001</v>
      </c>
      <c r="H48" s="67">
        <v>1216.420044</v>
      </c>
      <c r="I48" s="67">
        <v>1240.1899410000001</v>
      </c>
      <c r="J48" s="67">
        <v>1265.530029</v>
      </c>
      <c r="K48" s="67">
        <v>1290.1999510000001</v>
      </c>
      <c r="L48" s="67">
        <v>1314.849976</v>
      </c>
      <c r="M48" s="67">
        <v>1339.469971</v>
      </c>
      <c r="N48" s="67">
        <v>1364.0699460000001</v>
      </c>
      <c r="O48" s="67">
        <v>1389.6800539999999</v>
      </c>
      <c r="P48" s="67">
        <v>1415.26001</v>
      </c>
      <c r="Q48" s="67">
        <v>1440.8199460000001</v>
      </c>
      <c r="R48" s="67">
        <v>1466.369995</v>
      </c>
      <c r="S48" s="67">
        <v>1491.8900149999999</v>
      </c>
      <c r="T48" s="67">
        <v>1518.5</v>
      </c>
      <c r="U48" s="67">
        <v>1545.079956</v>
      </c>
      <c r="V48" s="67">
        <v>1571.650024</v>
      </c>
      <c r="W48" s="67">
        <v>1598.1999510000001</v>
      </c>
      <c r="X48" s="67">
        <v>1624.73999</v>
      </c>
      <c r="Y48" s="67">
        <v>1652.25</v>
      </c>
      <c r="Z48" s="67">
        <v>1679.76001</v>
      </c>
      <c r="AA48" s="67">
        <v>1707.23999</v>
      </c>
      <c r="AB48" s="67">
        <v>1734.709961</v>
      </c>
      <c r="AC48" s="67">
        <v>1762.160034</v>
      </c>
      <c r="AD48" s="63">
        <v>1.8259999999999998E-2</v>
      </c>
    </row>
    <row r="49" spans="1:30" ht="15" customHeight="1">
      <c r="A49" s="62" t="s">
        <v>929</v>
      </c>
      <c r="B49" s="65" t="s">
        <v>79</v>
      </c>
      <c r="C49" s="67">
        <v>225.199997</v>
      </c>
      <c r="D49" s="67">
        <v>229.479996</v>
      </c>
      <c r="E49" s="67">
        <v>233.89999399999999</v>
      </c>
      <c r="F49" s="67">
        <v>238.300003</v>
      </c>
      <c r="G49" s="67">
        <v>242.699997</v>
      </c>
      <c r="H49" s="67">
        <v>247.08999600000001</v>
      </c>
      <c r="I49" s="67">
        <v>251.470001</v>
      </c>
      <c r="J49" s="67">
        <v>256.39001500000001</v>
      </c>
      <c r="K49" s="67">
        <v>260.77999899999998</v>
      </c>
      <c r="L49" s="67">
        <v>265.17999300000002</v>
      </c>
      <c r="M49" s="67">
        <v>269.57998700000002</v>
      </c>
      <c r="N49" s="67">
        <v>273.98998999999998</v>
      </c>
      <c r="O49" s="67">
        <v>278.42001299999998</v>
      </c>
      <c r="P49" s="67">
        <v>282.85000600000001</v>
      </c>
      <c r="Q49" s="67">
        <v>287.27999899999998</v>
      </c>
      <c r="R49" s="67">
        <v>291.73001099999999</v>
      </c>
      <c r="S49" s="67">
        <v>296.17001299999998</v>
      </c>
      <c r="T49" s="67">
        <v>300.709991</v>
      </c>
      <c r="U49" s="67">
        <v>305.25</v>
      </c>
      <c r="V49" s="67">
        <v>309.79998799999998</v>
      </c>
      <c r="W49" s="67">
        <v>314.35998499999999</v>
      </c>
      <c r="X49" s="67">
        <v>318.92001299999998</v>
      </c>
      <c r="Y49" s="67">
        <v>323.58999599999999</v>
      </c>
      <c r="Z49" s="67">
        <v>328.26998900000001</v>
      </c>
      <c r="AA49" s="67">
        <v>332.95001200000002</v>
      </c>
      <c r="AB49" s="67">
        <v>337.64001500000001</v>
      </c>
      <c r="AC49" s="67">
        <v>342.33999599999999</v>
      </c>
      <c r="AD49" s="63">
        <v>1.6128E-2</v>
      </c>
    </row>
    <row r="50" spans="1:30" ht="15" customHeight="1">
      <c r="A50" s="62" t="s">
        <v>928</v>
      </c>
      <c r="B50" s="65" t="s">
        <v>80</v>
      </c>
      <c r="C50" s="67">
        <v>251.984039</v>
      </c>
      <c r="D50" s="67">
        <v>251.40005500000001</v>
      </c>
      <c r="E50" s="67">
        <v>250.79863</v>
      </c>
      <c r="F50" s="67">
        <v>250.16113300000001</v>
      </c>
      <c r="G50" s="67">
        <v>249.508804</v>
      </c>
      <c r="H50" s="67">
        <v>248.81603999999999</v>
      </c>
      <c r="I50" s="67">
        <v>248.05038500000001</v>
      </c>
      <c r="J50" s="67">
        <v>247.165222</v>
      </c>
      <c r="K50" s="67">
        <v>246.22962999999999</v>
      </c>
      <c r="L50" s="67">
        <v>245.28346300000001</v>
      </c>
      <c r="M50" s="67">
        <v>244.31680299999999</v>
      </c>
      <c r="N50" s="67">
        <v>243.332764</v>
      </c>
      <c r="O50" s="67">
        <v>242.28164699999999</v>
      </c>
      <c r="P50" s="67">
        <v>241.20442199999999</v>
      </c>
      <c r="Q50" s="67">
        <v>240.13214099999999</v>
      </c>
      <c r="R50" s="67">
        <v>239.053665</v>
      </c>
      <c r="S50" s="67">
        <v>237.98455799999999</v>
      </c>
      <c r="T50" s="67">
        <v>236.913071</v>
      </c>
      <c r="U50" s="67">
        <v>235.84103400000001</v>
      </c>
      <c r="V50" s="67">
        <v>234.778198</v>
      </c>
      <c r="W50" s="67">
        <v>233.71481299999999</v>
      </c>
      <c r="X50" s="67">
        <v>232.670807</v>
      </c>
      <c r="Y50" s="67">
        <v>231.63713100000001</v>
      </c>
      <c r="Z50" s="67">
        <v>230.61283900000001</v>
      </c>
      <c r="AA50" s="67">
        <v>229.60337799999999</v>
      </c>
      <c r="AB50" s="67">
        <v>228.59764100000001</v>
      </c>
      <c r="AC50" s="67">
        <v>227.58560199999999</v>
      </c>
      <c r="AD50" s="63">
        <v>-3.973E-3</v>
      </c>
    </row>
    <row r="51" spans="1:30" ht="15" customHeight="1">
      <c r="A51" s="62" t="s">
        <v>927</v>
      </c>
      <c r="B51" s="65" t="s">
        <v>81</v>
      </c>
      <c r="C51" s="67">
        <v>1473.251953</v>
      </c>
      <c r="D51" s="67">
        <v>1482.223389</v>
      </c>
      <c r="E51" s="67">
        <v>1490.9746090000001</v>
      </c>
      <c r="F51" s="67">
        <v>1499.4799800000001</v>
      </c>
      <c r="G51" s="67">
        <v>1507.5886230000001</v>
      </c>
      <c r="H51" s="67">
        <v>1515.1213379999999</v>
      </c>
      <c r="I51" s="67">
        <v>1521.990112</v>
      </c>
      <c r="J51" s="67">
        <v>1528.26062</v>
      </c>
      <c r="K51" s="67">
        <v>1533.996216</v>
      </c>
      <c r="L51" s="67">
        <v>1539.2006839999999</v>
      </c>
      <c r="M51" s="67">
        <v>1543.887573</v>
      </c>
      <c r="N51" s="67">
        <v>1548.0458980000001</v>
      </c>
      <c r="O51" s="67">
        <v>1551.6243899999999</v>
      </c>
      <c r="P51" s="67">
        <v>1554.6552730000001</v>
      </c>
      <c r="Q51" s="67">
        <v>1557.2414550000001</v>
      </c>
      <c r="R51" s="67">
        <v>1559.4373780000001</v>
      </c>
      <c r="S51" s="67">
        <v>1561.2905270000001</v>
      </c>
      <c r="T51" s="67">
        <v>1562.713135</v>
      </c>
      <c r="U51" s="67">
        <v>1563.7154539999999</v>
      </c>
      <c r="V51" s="67">
        <v>1564.369751</v>
      </c>
      <c r="W51" s="67">
        <v>1564.733643</v>
      </c>
      <c r="X51" s="67">
        <v>1564.835693</v>
      </c>
      <c r="Y51" s="67">
        <v>1564.6441649999999</v>
      </c>
      <c r="Z51" s="67">
        <v>1564.1407469999999</v>
      </c>
      <c r="AA51" s="67">
        <v>1563.319092</v>
      </c>
      <c r="AB51" s="67">
        <v>1562.183716</v>
      </c>
      <c r="AC51" s="67">
        <v>1560.733643</v>
      </c>
      <c r="AD51" s="63">
        <v>2.0669999999999998E-3</v>
      </c>
    </row>
    <row r="52" spans="1:30" ht="15" customHeight="1">
      <c r="A52" s="62" t="s">
        <v>926</v>
      </c>
      <c r="B52" s="65" t="s">
        <v>82</v>
      </c>
      <c r="C52" s="67">
        <v>175.970001</v>
      </c>
      <c r="D52" s="67">
        <v>175.759995</v>
      </c>
      <c r="E52" s="67">
        <v>175.5</v>
      </c>
      <c r="F52" s="67">
        <v>175.19000199999999</v>
      </c>
      <c r="G52" s="67">
        <v>174.83999600000001</v>
      </c>
      <c r="H52" s="67">
        <v>174.44000199999999</v>
      </c>
      <c r="I52" s="67">
        <v>173.990005</v>
      </c>
      <c r="J52" s="67">
        <v>173.509995</v>
      </c>
      <c r="K52" s="67">
        <v>172.990005</v>
      </c>
      <c r="L52" s="67">
        <v>172.429993</v>
      </c>
      <c r="M52" s="67">
        <v>171.83000200000001</v>
      </c>
      <c r="N52" s="67">
        <v>171.19000199999999</v>
      </c>
      <c r="O52" s="67">
        <v>170.529999</v>
      </c>
      <c r="P52" s="67">
        <v>169.820007</v>
      </c>
      <c r="Q52" s="67">
        <v>169.08999600000001</v>
      </c>
      <c r="R52" s="67">
        <v>168.33999600000001</v>
      </c>
      <c r="S52" s="67">
        <v>167.550003</v>
      </c>
      <c r="T52" s="67">
        <v>166.729996</v>
      </c>
      <c r="U52" s="67">
        <v>165.88999899999999</v>
      </c>
      <c r="V52" s="67">
        <v>165.020004</v>
      </c>
      <c r="W52" s="67">
        <v>164.11999499999999</v>
      </c>
      <c r="X52" s="67">
        <v>163.199997</v>
      </c>
      <c r="Y52" s="67">
        <v>162.25</v>
      </c>
      <c r="Z52" s="67">
        <v>161.270004</v>
      </c>
      <c r="AA52" s="67">
        <v>160.270004</v>
      </c>
      <c r="AB52" s="67">
        <v>159.25</v>
      </c>
      <c r="AC52" s="67">
        <v>158.220001</v>
      </c>
      <c r="AD52" s="63">
        <v>-4.1960000000000001E-3</v>
      </c>
    </row>
    <row r="53" spans="1:30" ht="15" customHeight="1">
      <c r="A53" s="62" t="s">
        <v>925</v>
      </c>
      <c r="B53" s="65" t="s">
        <v>83</v>
      </c>
      <c r="C53" s="67">
        <v>788.67761199999995</v>
      </c>
      <c r="D53" s="67">
        <v>798.648865</v>
      </c>
      <c r="E53" s="67">
        <v>808.45886199999995</v>
      </c>
      <c r="F53" s="67">
        <v>818.14263900000003</v>
      </c>
      <c r="G53" s="67">
        <v>827.69323699999995</v>
      </c>
      <c r="H53" s="67">
        <v>837.11755400000004</v>
      </c>
      <c r="I53" s="67">
        <v>846.42968800000006</v>
      </c>
      <c r="J53" s="67">
        <v>855.51745600000004</v>
      </c>
      <c r="K53" s="67">
        <v>864.48596199999997</v>
      </c>
      <c r="L53" s="67">
        <v>873.28619400000002</v>
      </c>
      <c r="M53" s="67">
        <v>881.94622800000002</v>
      </c>
      <c r="N53" s="67">
        <v>890.45898399999999</v>
      </c>
      <c r="O53" s="67">
        <v>898.73333700000001</v>
      </c>
      <c r="P53" s="67">
        <v>906.86743200000001</v>
      </c>
      <c r="Q53" s="67">
        <v>914.80517599999996</v>
      </c>
      <c r="R53" s="67">
        <v>922.58166500000004</v>
      </c>
      <c r="S53" s="67">
        <v>930.17578100000003</v>
      </c>
      <c r="T53" s="67">
        <v>937.44738800000005</v>
      </c>
      <c r="U53" s="67">
        <v>944.55773899999997</v>
      </c>
      <c r="V53" s="67">
        <v>951.44366500000001</v>
      </c>
      <c r="W53" s="67">
        <v>958.168274</v>
      </c>
      <c r="X53" s="67">
        <v>964.71765100000005</v>
      </c>
      <c r="Y53" s="67">
        <v>971.00054899999998</v>
      </c>
      <c r="Z53" s="67">
        <v>977.10809300000005</v>
      </c>
      <c r="AA53" s="67">
        <v>982.99133300000005</v>
      </c>
      <c r="AB53" s="67">
        <v>988.68518100000006</v>
      </c>
      <c r="AC53" s="67">
        <v>994.18273899999997</v>
      </c>
      <c r="AD53" s="63">
        <v>8.7980000000000003E-3</v>
      </c>
    </row>
    <row r="54" spans="1:30" ht="15" customHeight="1">
      <c r="A54" s="62" t="s">
        <v>924</v>
      </c>
      <c r="B54" s="65" t="s">
        <v>84</v>
      </c>
      <c r="C54" s="67">
        <v>1521.5482179999999</v>
      </c>
      <c r="D54" s="67">
        <v>1540.0234379999999</v>
      </c>
      <c r="E54" s="67">
        <v>1558.2110600000001</v>
      </c>
      <c r="F54" s="67">
        <v>1576.1116939999999</v>
      </c>
      <c r="G54" s="67">
        <v>1593.6529539999999</v>
      </c>
      <c r="H54" s="67">
        <v>1610.7971190000001</v>
      </c>
      <c r="I54" s="67">
        <v>1627.5083010000001</v>
      </c>
      <c r="J54" s="67">
        <v>1643.8134769999999</v>
      </c>
      <c r="K54" s="67">
        <v>1659.7333980000001</v>
      </c>
      <c r="L54" s="67">
        <v>1675.2138669999999</v>
      </c>
      <c r="M54" s="67">
        <v>1690.2231449999999</v>
      </c>
      <c r="N54" s="67">
        <v>1704.7089840000001</v>
      </c>
      <c r="O54" s="67">
        <v>1718.674683</v>
      </c>
      <c r="P54" s="67">
        <v>1732.169067</v>
      </c>
      <c r="Q54" s="67">
        <v>1745.195557</v>
      </c>
      <c r="R54" s="67">
        <v>1757.774658</v>
      </c>
      <c r="S54" s="67">
        <v>1769.8801269999999</v>
      </c>
      <c r="T54" s="67">
        <v>1781.420654</v>
      </c>
      <c r="U54" s="67">
        <v>1792.5036620000001</v>
      </c>
      <c r="V54" s="67">
        <v>1803.180664</v>
      </c>
      <c r="W54" s="67">
        <v>1813.5802000000001</v>
      </c>
      <c r="X54" s="67">
        <v>1823.7380370000001</v>
      </c>
      <c r="Y54" s="67">
        <v>1833.6274410000001</v>
      </c>
      <c r="Z54" s="67">
        <v>1843.215332</v>
      </c>
      <c r="AA54" s="67">
        <v>1852.447144</v>
      </c>
      <c r="AB54" s="67">
        <v>1861.3032229999999</v>
      </c>
      <c r="AC54" s="67">
        <v>1869.7714840000001</v>
      </c>
      <c r="AD54" s="63">
        <v>7.7910000000000002E-3</v>
      </c>
    </row>
    <row r="55" spans="1:30" ht="15" customHeight="1">
      <c r="A55" s="62" t="s">
        <v>923</v>
      </c>
      <c r="B55" s="65" t="s">
        <v>85</v>
      </c>
      <c r="C55" s="67">
        <v>29.850895000000001</v>
      </c>
      <c r="D55" s="67">
        <v>30.128214</v>
      </c>
      <c r="E55" s="67">
        <v>30.415092000000001</v>
      </c>
      <c r="F55" s="67">
        <v>30.691625999999999</v>
      </c>
      <c r="G55" s="67">
        <v>30.977792999999998</v>
      </c>
      <c r="H55" s="67">
        <v>31.253613999999999</v>
      </c>
      <c r="I55" s="67">
        <v>31.519129</v>
      </c>
      <c r="J55" s="67">
        <v>31.794028999999998</v>
      </c>
      <c r="K55" s="67">
        <v>32.058601000000003</v>
      </c>
      <c r="L55" s="67">
        <v>32.322712000000003</v>
      </c>
      <c r="M55" s="67">
        <v>32.586441000000001</v>
      </c>
      <c r="N55" s="67">
        <v>32.839764000000002</v>
      </c>
      <c r="O55" s="67">
        <v>33.092433999999997</v>
      </c>
      <c r="P55" s="67">
        <v>33.334721000000002</v>
      </c>
      <c r="Q55" s="67">
        <v>33.576469000000003</v>
      </c>
      <c r="R55" s="67">
        <v>33.807777000000002</v>
      </c>
      <c r="S55" s="67">
        <v>34.038586000000002</v>
      </c>
      <c r="T55" s="67">
        <v>34.258507000000002</v>
      </c>
      <c r="U55" s="67">
        <v>34.477989000000001</v>
      </c>
      <c r="V55" s="67">
        <v>34.686855000000001</v>
      </c>
      <c r="W55" s="67">
        <v>34.895282999999999</v>
      </c>
      <c r="X55" s="67">
        <v>35.103225999999999</v>
      </c>
      <c r="Y55" s="67">
        <v>35.300441999999997</v>
      </c>
      <c r="Z55" s="67">
        <v>35.487175000000001</v>
      </c>
      <c r="AA55" s="67">
        <v>35.683292000000002</v>
      </c>
      <c r="AB55" s="67">
        <v>35.868893</v>
      </c>
      <c r="AC55" s="67">
        <v>36.043956999999999</v>
      </c>
      <c r="AD55" s="63">
        <v>7.1970000000000003E-3</v>
      </c>
    </row>
    <row r="57" spans="1:30" ht="15" customHeight="1">
      <c r="B57" s="61" t="s">
        <v>87</v>
      </c>
    </row>
    <row r="58" spans="1:30" ht="15" customHeight="1">
      <c r="B58" s="61" t="s">
        <v>88</v>
      </c>
    </row>
    <row r="59" spans="1:30" ht="15" customHeight="1">
      <c r="B59" s="61" t="s">
        <v>89</v>
      </c>
    </row>
    <row r="60" spans="1:30" ht="15" customHeight="1">
      <c r="A60" s="62" t="s">
        <v>922</v>
      </c>
      <c r="B60" s="65" t="s">
        <v>90</v>
      </c>
      <c r="C60" s="67">
        <v>606.98370399999999</v>
      </c>
      <c r="D60" s="67">
        <v>615.88037099999997</v>
      </c>
      <c r="E60" s="67">
        <v>626.02337599999998</v>
      </c>
      <c r="F60" s="67">
        <v>636.51312299999995</v>
      </c>
      <c r="G60" s="67">
        <v>647.37066700000003</v>
      </c>
      <c r="H60" s="67">
        <v>657.91137700000002</v>
      </c>
      <c r="I60" s="67">
        <v>667.61895800000002</v>
      </c>
      <c r="J60" s="67">
        <v>676.77343800000006</v>
      </c>
      <c r="K60" s="67">
        <v>686.456726</v>
      </c>
      <c r="L60" s="67">
        <v>696.71881099999996</v>
      </c>
      <c r="M60" s="67">
        <v>707.73413100000005</v>
      </c>
      <c r="N60" s="67">
        <v>719.476135</v>
      </c>
      <c r="O60" s="67">
        <v>731.748108</v>
      </c>
      <c r="P60" s="67">
        <v>744.65643299999999</v>
      </c>
      <c r="Q60" s="67">
        <v>756.97857699999997</v>
      </c>
      <c r="R60" s="67">
        <v>768.66607699999997</v>
      </c>
      <c r="S60" s="67">
        <v>780.128784</v>
      </c>
      <c r="T60" s="67">
        <v>791.32141100000001</v>
      </c>
      <c r="U60" s="67">
        <v>802.715149</v>
      </c>
      <c r="V60" s="67">
        <v>814.19799799999998</v>
      </c>
      <c r="W60" s="67">
        <v>825.97357199999999</v>
      </c>
      <c r="X60" s="67">
        <v>837.89288299999998</v>
      </c>
      <c r="Y60" s="67">
        <v>849.62591599999996</v>
      </c>
      <c r="Z60" s="67">
        <v>861.27551300000005</v>
      </c>
      <c r="AA60" s="67">
        <v>872.96051</v>
      </c>
      <c r="AB60" s="67">
        <v>884.416382</v>
      </c>
      <c r="AC60" s="67">
        <v>895.90863000000002</v>
      </c>
      <c r="AD60" s="63">
        <v>1.5103999999999999E-2</v>
      </c>
    </row>
    <row r="61" spans="1:30" ht="15" customHeight="1">
      <c r="A61" s="62" t="s">
        <v>921</v>
      </c>
      <c r="B61" s="65" t="s">
        <v>91</v>
      </c>
      <c r="C61" s="67">
        <v>32.164005000000003</v>
      </c>
      <c r="D61" s="67">
        <v>33.279494999999997</v>
      </c>
      <c r="E61" s="67">
        <v>34.447223999999999</v>
      </c>
      <c r="F61" s="67">
        <v>35.483761000000001</v>
      </c>
      <c r="G61" s="67">
        <v>36.623688000000001</v>
      </c>
      <c r="H61" s="67">
        <v>37.796920999999998</v>
      </c>
      <c r="I61" s="67">
        <v>38.835514000000003</v>
      </c>
      <c r="J61" s="67">
        <v>39.772933999999999</v>
      </c>
      <c r="K61" s="67">
        <v>40.673565000000004</v>
      </c>
      <c r="L61" s="67">
        <v>41.53828</v>
      </c>
      <c r="M61" s="67">
        <v>42.376052999999999</v>
      </c>
      <c r="N61" s="67">
        <v>43.212749000000002</v>
      </c>
      <c r="O61" s="67">
        <v>44.005561999999998</v>
      </c>
      <c r="P61" s="67">
        <v>44.779193999999997</v>
      </c>
      <c r="Q61" s="67">
        <v>45.536110000000001</v>
      </c>
      <c r="R61" s="67">
        <v>46.269398000000002</v>
      </c>
      <c r="S61" s="67">
        <v>46.994430999999999</v>
      </c>
      <c r="T61" s="67">
        <v>47.704227000000003</v>
      </c>
      <c r="U61" s="67">
        <v>48.383141000000002</v>
      </c>
      <c r="V61" s="67">
        <v>49.039226999999997</v>
      </c>
      <c r="W61" s="67">
        <v>49.682831</v>
      </c>
      <c r="X61" s="67">
        <v>50.315005999999997</v>
      </c>
      <c r="Y61" s="67">
        <v>50.912708000000002</v>
      </c>
      <c r="Z61" s="67">
        <v>51.496814999999998</v>
      </c>
      <c r="AA61" s="67">
        <v>52.048763000000001</v>
      </c>
      <c r="AB61" s="67">
        <v>52.611870000000003</v>
      </c>
      <c r="AC61" s="67">
        <v>53.170921</v>
      </c>
      <c r="AD61" s="63">
        <v>1.8919999999999999E-2</v>
      </c>
    </row>
    <row r="62" spans="1:30" ht="15" customHeight="1">
      <c r="A62" s="62" t="s">
        <v>920</v>
      </c>
      <c r="B62" s="65" t="s">
        <v>92</v>
      </c>
      <c r="C62" s="67">
        <v>24.718053999999999</v>
      </c>
      <c r="D62" s="67">
        <v>26.575026999999999</v>
      </c>
      <c r="E62" s="67">
        <v>29.033919999999998</v>
      </c>
      <c r="F62" s="67">
        <v>31.736291999999999</v>
      </c>
      <c r="G62" s="67">
        <v>34.924965</v>
      </c>
      <c r="H62" s="67">
        <v>37.743304999999999</v>
      </c>
      <c r="I62" s="67">
        <v>40.688552999999999</v>
      </c>
      <c r="J62" s="67">
        <v>43.601044000000002</v>
      </c>
      <c r="K62" s="67">
        <v>46.584277999999998</v>
      </c>
      <c r="L62" s="67">
        <v>49.243347</v>
      </c>
      <c r="M62" s="67">
        <v>51.665398000000003</v>
      </c>
      <c r="N62" s="67">
        <v>53.746803</v>
      </c>
      <c r="O62" s="67">
        <v>55.777405000000002</v>
      </c>
      <c r="P62" s="67">
        <v>57.473705000000002</v>
      </c>
      <c r="Q62" s="67">
        <v>59.212940000000003</v>
      </c>
      <c r="R62" s="67">
        <v>60.732768999999998</v>
      </c>
      <c r="S62" s="67">
        <v>62.267074999999998</v>
      </c>
      <c r="T62" s="67">
        <v>63.569107000000002</v>
      </c>
      <c r="U62" s="67">
        <v>64.783446999999995</v>
      </c>
      <c r="V62" s="67">
        <v>65.884338</v>
      </c>
      <c r="W62" s="67">
        <v>66.844550999999996</v>
      </c>
      <c r="X62" s="67">
        <v>67.721962000000005</v>
      </c>
      <c r="Y62" s="67">
        <v>68.509338</v>
      </c>
      <c r="Z62" s="67">
        <v>69.154739000000006</v>
      </c>
      <c r="AA62" s="67">
        <v>69.775192000000004</v>
      </c>
      <c r="AB62" s="67">
        <v>70.329254000000006</v>
      </c>
      <c r="AC62" s="67">
        <v>70.804587999999995</v>
      </c>
      <c r="AD62" s="63">
        <v>3.9975999999999998E-2</v>
      </c>
    </row>
    <row r="63" spans="1:30" ht="15" customHeight="1">
      <c r="A63" s="62" t="s">
        <v>919</v>
      </c>
      <c r="B63" s="65" t="s">
        <v>93</v>
      </c>
      <c r="C63" s="67">
        <v>97.253119999999996</v>
      </c>
      <c r="D63" s="67">
        <v>103.204643</v>
      </c>
      <c r="E63" s="67">
        <v>110.718307</v>
      </c>
      <c r="F63" s="67">
        <v>119.47380800000001</v>
      </c>
      <c r="G63" s="67">
        <v>129.21788000000001</v>
      </c>
      <c r="H63" s="67">
        <v>139.79501300000001</v>
      </c>
      <c r="I63" s="67">
        <v>151.29257200000001</v>
      </c>
      <c r="J63" s="67">
        <v>164.12191799999999</v>
      </c>
      <c r="K63" s="67">
        <v>178.25027499999999</v>
      </c>
      <c r="L63" s="67">
        <v>193.619202</v>
      </c>
      <c r="M63" s="67">
        <v>210.10230999999999</v>
      </c>
      <c r="N63" s="67">
        <v>227.67742899999999</v>
      </c>
      <c r="O63" s="67">
        <v>245.941757</v>
      </c>
      <c r="P63" s="67">
        <v>264.65454099999999</v>
      </c>
      <c r="Q63" s="67">
        <v>283.88265999999999</v>
      </c>
      <c r="R63" s="67">
        <v>303.24588</v>
      </c>
      <c r="S63" s="67">
        <v>322.85073899999998</v>
      </c>
      <c r="T63" s="67">
        <v>342.31668100000002</v>
      </c>
      <c r="U63" s="67">
        <v>361.05718999999999</v>
      </c>
      <c r="V63" s="67">
        <v>378.493042</v>
      </c>
      <c r="W63" s="67">
        <v>394.55187999999998</v>
      </c>
      <c r="X63" s="67">
        <v>409.25332600000002</v>
      </c>
      <c r="Y63" s="67">
        <v>422.47421300000002</v>
      </c>
      <c r="Z63" s="67">
        <v>434.42746</v>
      </c>
      <c r="AA63" s="67">
        <v>444.790436</v>
      </c>
      <c r="AB63" s="67">
        <v>453.94656400000002</v>
      </c>
      <c r="AC63" s="67">
        <v>462.00250199999999</v>
      </c>
      <c r="AD63" s="63">
        <v>6.1788000000000003E-2</v>
      </c>
    </row>
    <row r="64" spans="1:30" ht="15" customHeight="1">
      <c r="A64" s="62" t="s">
        <v>918</v>
      </c>
      <c r="B64" s="65" t="s">
        <v>94</v>
      </c>
      <c r="C64" s="67">
        <v>465.25015300000001</v>
      </c>
      <c r="D64" s="67">
        <v>485.21414199999998</v>
      </c>
      <c r="E64" s="67">
        <v>507.60888699999998</v>
      </c>
      <c r="F64" s="67">
        <v>529.49792500000001</v>
      </c>
      <c r="G64" s="67">
        <v>551.77459699999997</v>
      </c>
      <c r="H64" s="67">
        <v>572.46112100000005</v>
      </c>
      <c r="I64" s="67">
        <v>591.20196499999997</v>
      </c>
      <c r="J64" s="67">
        <v>609.21911599999999</v>
      </c>
      <c r="K64" s="67">
        <v>625.19482400000004</v>
      </c>
      <c r="L64" s="67">
        <v>641.46289100000001</v>
      </c>
      <c r="M64" s="67">
        <v>656.25091599999996</v>
      </c>
      <c r="N64" s="67">
        <v>670.41180399999996</v>
      </c>
      <c r="O64" s="67">
        <v>682.40557899999999</v>
      </c>
      <c r="P64" s="67">
        <v>693.50414999999998</v>
      </c>
      <c r="Q64" s="67">
        <v>704.19012499999997</v>
      </c>
      <c r="R64" s="67">
        <v>713.38275099999998</v>
      </c>
      <c r="S64" s="67">
        <v>722.56622300000004</v>
      </c>
      <c r="T64" s="67">
        <v>730.95739700000001</v>
      </c>
      <c r="U64" s="67">
        <v>738.27227800000003</v>
      </c>
      <c r="V64" s="67">
        <v>744.72308299999997</v>
      </c>
      <c r="W64" s="67">
        <v>750.37792999999999</v>
      </c>
      <c r="X64" s="67">
        <v>755.14581299999998</v>
      </c>
      <c r="Y64" s="67">
        <v>759.45379600000001</v>
      </c>
      <c r="Z64" s="67">
        <v>763.31530799999996</v>
      </c>
      <c r="AA64" s="67">
        <v>766.20788600000003</v>
      </c>
      <c r="AB64" s="67">
        <v>769.03936799999997</v>
      </c>
      <c r="AC64" s="67">
        <v>771.26361099999997</v>
      </c>
      <c r="AD64" s="63">
        <v>1.8710000000000001E-2</v>
      </c>
    </row>
    <row r="65" spans="1:30" ht="15" customHeight="1">
      <c r="A65" s="62" t="s">
        <v>917</v>
      </c>
      <c r="B65" s="65" t="s">
        <v>95</v>
      </c>
      <c r="C65" s="67">
        <v>37.191516999999997</v>
      </c>
      <c r="D65" s="67">
        <v>40.411361999999997</v>
      </c>
      <c r="E65" s="67">
        <v>44.331448000000002</v>
      </c>
      <c r="F65" s="67">
        <v>48.641502000000003</v>
      </c>
      <c r="G65" s="67">
        <v>53.238892</v>
      </c>
      <c r="H65" s="67">
        <v>58.086081999999998</v>
      </c>
      <c r="I65" s="67">
        <v>63.103188000000003</v>
      </c>
      <c r="J65" s="67">
        <v>68.358345</v>
      </c>
      <c r="K65" s="67">
        <v>73.620590000000007</v>
      </c>
      <c r="L65" s="67">
        <v>78.822722999999996</v>
      </c>
      <c r="M65" s="67">
        <v>83.898323000000005</v>
      </c>
      <c r="N65" s="67">
        <v>88.821410999999998</v>
      </c>
      <c r="O65" s="67">
        <v>93.628715999999997</v>
      </c>
      <c r="P65" s="67">
        <v>97.985862999999995</v>
      </c>
      <c r="Q65" s="67">
        <v>101.986198</v>
      </c>
      <c r="R65" s="67">
        <v>105.60436199999999</v>
      </c>
      <c r="S65" s="67">
        <v>108.883797</v>
      </c>
      <c r="T65" s="67">
        <v>111.940224</v>
      </c>
      <c r="U65" s="67">
        <v>114.74144699999999</v>
      </c>
      <c r="V65" s="67">
        <v>117.341736</v>
      </c>
      <c r="W65" s="67">
        <v>119.780891</v>
      </c>
      <c r="X65" s="67">
        <v>122.097267</v>
      </c>
      <c r="Y65" s="67">
        <v>124.391273</v>
      </c>
      <c r="Z65" s="67">
        <v>126.61937</v>
      </c>
      <c r="AA65" s="67">
        <v>128.79754600000001</v>
      </c>
      <c r="AB65" s="67">
        <v>130.94279499999999</v>
      </c>
      <c r="AC65" s="67">
        <v>133.064392</v>
      </c>
      <c r="AD65" s="63">
        <v>4.8822999999999998E-2</v>
      </c>
    </row>
    <row r="66" spans="1:30" ht="15" customHeight="1">
      <c r="A66" s="62" t="s">
        <v>916</v>
      </c>
      <c r="B66" s="65" t="s">
        <v>96</v>
      </c>
      <c r="C66" s="67">
        <v>57.257331999999998</v>
      </c>
      <c r="D66" s="67">
        <v>60.174194</v>
      </c>
      <c r="E66" s="67">
        <v>63.767941</v>
      </c>
      <c r="F66" s="67">
        <v>67.832260000000005</v>
      </c>
      <c r="G66" s="67">
        <v>72.170235000000005</v>
      </c>
      <c r="H66" s="67">
        <v>76.977553999999998</v>
      </c>
      <c r="I66" s="67">
        <v>82.438248000000002</v>
      </c>
      <c r="J66" s="67">
        <v>88.168082999999996</v>
      </c>
      <c r="K66" s="67">
        <v>94.053307000000004</v>
      </c>
      <c r="L66" s="67">
        <v>99.924141000000006</v>
      </c>
      <c r="M66" s="67">
        <v>105.470161</v>
      </c>
      <c r="N66" s="67">
        <v>110.562805</v>
      </c>
      <c r="O66" s="67">
        <v>115.182213</v>
      </c>
      <c r="P66" s="67">
        <v>119.244705</v>
      </c>
      <c r="Q66" s="67">
        <v>122.832779</v>
      </c>
      <c r="R66" s="67">
        <v>126.103691</v>
      </c>
      <c r="S66" s="67">
        <v>129.168869</v>
      </c>
      <c r="T66" s="67">
        <v>132.032059</v>
      </c>
      <c r="U66" s="67">
        <v>134.66108700000001</v>
      </c>
      <c r="V66" s="67">
        <v>137.13063</v>
      </c>
      <c r="W66" s="67">
        <v>139.49852000000001</v>
      </c>
      <c r="X66" s="67">
        <v>141.782532</v>
      </c>
      <c r="Y66" s="67">
        <v>144.047989</v>
      </c>
      <c r="Z66" s="67">
        <v>146.26580799999999</v>
      </c>
      <c r="AA66" s="67">
        <v>148.445007</v>
      </c>
      <c r="AB66" s="67">
        <v>150.617355</v>
      </c>
      <c r="AC66" s="67">
        <v>152.775116</v>
      </c>
      <c r="AD66" s="63">
        <v>3.7971999999999999E-2</v>
      </c>
    </row>
    <row r="67" spans="1:30" ht="15" customHeight="1">
      <c r="A67" s="62" t="s">
        <v>915</v>
      </c>
      <c r="B67" s="65" t="s">
        <v>97</v>
      </c>
      <c r="C67" s="67">
        <v>82.069869999999995</v>
      </c>
      <c r="D67" s="67">
        <v>90.937850999999995</v>
      </c>
      <c r="E67" s="67">
        <v>100.474457</v>
      </c>
      <c r="F67" s="67">
        <v>108.884911</v>
      </c>
      <c r="G67" s="67">
        <v>117.86075599999999</v>
      </c>
      <c r="H67" s="67">
        <v>126.89975699999999</v>
      </c>
      <c r="I67" s="67">
        <v>135.55493200000001</v>
      </c>
      <c r="J67" s="67">
        <v>143.55014</v>
      </c>
      <c r="K67" s="67">
        <v>150.08840900000001</v>
      </c>
      <c r="L67" s="67">
        <v>155.38711499999999</v>
      </c>
      <c r="M67" s="67">
        <v>159.278458</v>
      </c>
      <c r="N67" s="67">
        <v>162.125992</v>
      </c>
      <c r="O67" s="67">
        <v>164.23127700000001</v>
      </c>
      <c r="P67" s="67">
        <v>165.71070900000001</v>
      </c>
      <c r="Q67" s="67">
        <v>166.691315</v>
      </c>
      <c r="R67" s="67">
        <v>167.17567399999999</v>
      </c>
      <c r="S67" s="67">
        <v>167.411652</v>
      </c>
      <c r="T67" s="67">
        <v>167.42356899999999</v>
      </c>
      <c r="U67" s="67">
        <v>167.22749300000001</v>
      </c>
      <c r="V67" s="67">
        <v>166.88208</v>
      </c>
      <c r="W67" s="67">
        <v>166.407242</v>
      </c>
      <c r="X67" s="67">
        <v>165.85450700000001</v>
      </c>
      <c r="Y67" s="67">
        <v>165.250214</v>
      </c>
      <c r="Z67" s="67">
        <v>164.60758999999999</v>
      </c>
      <c r="AA67" s="67">
        <v>163.944885</v>
      </c>
      <c r="AB67" s="67">
        <v>163.27598599999999</v>
      </c>
      <c r="AC67" s="67">
        <v>162.594086</v>
      </c>
      <c r="AD67" s="63">
        <v>2.3515000000000001E-2</v>
      </c>
    </row>
    <row r="68" spans="1:30" ht="15" customHeight="1">
      <c r="A68" s="62" t="s">
        <v>914</v>
      </c>
      <c r="B68" s="65" t="s">
        <v>98</v>
      </c>
      <c r="C68" s="67">
        <v>317.16583300000002</v>
      </c>
      <c r="D68" s="67">
        <v>345.94988999999998</v>
      </c>
      <c r="E68" s="67">
        <v>380.031769</v>
      </c>
      <c r="F68" s="67">
        <v>418.28295900000001</v>
      </c>
      <c r="G68" s="67">
        <v>457.23364299999997</v>
      </c>
      <c r="H68" s="67">
        <v>498.14562999999998</v>
      </c>
      <c r="I68" s="67">
        <v>540.62377900000001</v>
      </c>
      <c r="J68" s="67">
        <v>585.99505599999998</v>
      </c>
      <c r="K68" s="67">
        <v>634.96893299999999</v>
      </c>
      <c r="L68" s="67">
        <v>686.98095699999999</v>
      </c>
      <c r="M68" s="67">
        <v>742.14617899999996</v>
      </c>
      <c r="N68" s="67">
        <v>796.66870100000006</v>
      </c>
      <c r="O68" s="67">
        <v>849.73852499999998</v>
      </c>
      <c r="P68" s="67">
        <v>900.33813499999997</v>
      </c>
      <c r="Q68" s="67">
        <v>945.54376200000002</v>
      </c>
      <c r="R68" s="67">
        <v>985.94366500000001</v>
      </c>
      <c r="S68" s="67">
        <v>1019.8213500000001</v>
      </c>
      <c r="T68" s="67">
        <v>1049.1757809999999</v>
      </c>
      <c r="U68" s="67">
        <v>1072.346436</v>
      </c>
      <c r="V68" s="67">
        <v>1089.6832280000001</v>
      </c>
      <c r="W68" s="67">
        <v>1103.58374</v>
      </c>
      <c r="X68" s="67">
        <v>1114.30249</v>
      </c>
      <c r="Y68" s="67">
        <v>1122.3461910000001</v>
      </c>
      <c r="Z68" s="67">
        <v>1128.4399410000001</v>
      </c>
      <c r="AA68" s="67">
        <v>1131.919922</v>
      </c>
      <c r="AB68" s="67">
        <v>1135.175293</v>
      </c>
      <c r="AC68" s="67">
        <v>1138.1114500000001</v>
      </c>
      <c r="AD68" s="63">
        <v>4.8786000000000003E-2</v>
      </c>
    </row>
    <row r="69" spans="1:30" ht="15" customHeight="1">
      <c r="A69" s="62" t="s">
        <v>913</v>
      </c>
      <c r="B69" s="65" t="s">
        <v>99</v>
      </c>
      <c r="C69" s="67">
        <v>67.975121000000001</v>
      </c>
      <c r="D69" s="67">
        <v>70.229393000000002</v>
      </c>
      <c r="E69" s="67">
        <v>72.350364999999996</v>
      </c>
      <c r="F69" s="67">
        <v>74.746207999999996</v>
      </c>
      <c r="G69" s="67">
        <v>77.135650999999996</v>
      </c>
      <c r="H69" s="67">
        <v>79.430312999999998</v>
      </c>
      <c r="I69" s="67">
        <v>81.415329</v>
      </c>
      <c r="J69" s="67">
        <v>83.325798000000006</v>
      </c>
      <c r="K69" s="67">
        <v>85.162041000000002</v>
      </c>
      <c r="L69" s="67">
        <v>87.226264999999998</v>
      </c>
      <c r="M69" s="67">
        <v>89.210830999999999</v>
      </c>
      <c r="N69" s="67">
        <v>91.073166000000001</v>
      </c>
      <c r="O69" s="67">
        <v>92.710937999999999</v>
      </c>
      <c r="P69" s="67">
        <v>94.113899000000004</v>
      </c>
      <c r="Q69" s="67">
        <v>95.518828999999997</v>
      </c>
      <c r="R69" s="67">
        <v>96.628097999999994</v>
      </c>
      <c r="S69" s="67">
        <v>97.782875000000004</v>
      </c>
      <c r="T69" s="67">
        <v>98.864058999999997</v>
      </c>
      <c r="U69" s="67">
        <v>99.854743999999997</v>
      </c>
      <c r="V69" s="67">
        <v>100.85237100000001</v>
      </c>
      <c r="W69" s="67">
        <v>101.653114</v>
      </c>
      <c r="X69" s="67">
        <v>102.354759</v>
      </c>
      <c r="Y69" s="67">
        <v>102.934708</v>
      </c>
      <c r="Z69" s="67">
        <v>103.340012</v>
      </c>
      <c r="AA69" s="67">
        <v>103.585823</v>
      </c>
      <c r="AB69" s="67">
        <v>104.04516599999999</v>
      </c>
      <c r="AC69" s="67">
        <v>104.651741</v>
      </c>
      <c r="AD69" s="63">
        <v>1.6083E-2</v>
      </c>
    </row>
    <row r="70" spans="1:30" ht="15" customHeight="1">
      <c r="A70" s="62" t="s">
        <v>912</v>
      </c>
      <c r="B70" s="65" t="s">
        <v>100</v>
      </c>
      <c r="C70" s="67">
        <v>113.947632</v>
      </c>
      <c r="D70" s="67">
        <v>125.512306</v>
      </c>
      <c r="E70" s="67">
        <v>139.79707300000001</v>
      </c>
      <c r="F70" s="67">
        <v>155.41119399999999</v>
      </c>
      <c r="G70" s="67">
        <v>172.668655</v>
      </c>
      <c r="H70" s="67">
        <v>191.66381799999999</v>
      </c>
      <c r="I70" s="67">
        <v>211.55419900000001</v>
      </c>
      <c r="J70" s="67">
        <v>232.72001599999999</v>
      </c>
      <c r="K70" s="67">
        <v>254.31599399999999</v>
      </c>
      <c r="L70" s="67">
        <v>276.98144500000001</v>
      </c>
      <c r="M70" s="67">
        <v>298.70281999999997</v>
      </c>
      <c r="N70" s="67">
        <v>317.91668700000002</v>
      </c>
      <c r="O70" s="67">
        <v>335.54162600000001</v>
      </c>
      <c r="P70" s="67">
        <v>351.94164999999998</v>
      </c>
      <c r="Q70" s="67">
        <v>367.37582400000002</v>
      </c>
      <c r="R70" s="67">
        <v>380.75408900000002</v>
      </c>
      <c r="S70" s="67">
        <v>393.303833</v>
      </c>
      <c r="T70" s="67">
        <v>404.31997699999999</v>
      </c>
      <c r="U70" s="67">
        <v>413.71469100000002</v>
      </c>
      <c r="V70" s="67">
        <v>422.017517</v>
      </c>
      <c r="W70" s="67">
        <v>429.239441</v>
      </c>
      <c r="X70" s="67">
        <v>435.50436400000001</v>
      </c>
      <c r="Y70" s="67">
        <v>441.00784299999998</v>
      </c>
      <c r="Z70" s="67">
        <v>445.80157500000001</v>
      </c>
      <c r="AA70" s="67">
        <v>449.98648100000003</v>
      </c>
      <c r="AB70" s="67">
        <v>453.91558800000001</v>
      </c>
      <c r="AC70" s="67">
        <v>457.40063500000002</v>
      </c>
      <c r="AD70" s="63">
        <v>5.3087000000000002E-2</v>
      </c>
    </row>
    <row r="71" spans="1:30" ht="15" customHeight="1">
      <c r="A71" s="62" t="s">
        <v>911</v>
      </c>
      <c r="B71" s="65" t="s">
        <v>101</v>
      </c>
      <c r="C71" s="67">
        <v>44.930607000000002</v>
      </c>
      <c r="D71" s="67">
        <v>47.429645999999998</v>
      </c>
      <c r="E71" s="67">
        <v>50.736179</v>
      </c>
      <c r="F71" s="67">
        <v>54.643093</v>
      </c>
      <c r="G71" s="67">
        <v>59.456851999999998</v>
      </c>
      <c r="H71" s="67">
        <v>65.401336999999998</v>
      </c>
      <c r="I71" s="67">
        <v>72.472403999999997</v>
      </c>
      <c r="J71" s="67">
        <v>80.921722000000003</v>
      </c>
      <c r="K71" s="67">
        <v>90.506461999999999</v>
      </c>
      <c r="L71" s="67">
        <v>102.034004</v>
      </c>
      <c r="M71" s="67">
        <v>114.63960299999999</v>
      </c>
      <c r="N71" s="67">
        <v>125.476105</v>
      </c>
      <c r="O71" s="67">
        <v>136.778549</v>
      </c>
      <c r="P71" s="67">
        <v>147.49612400000001</v>
      </c>
      <c r="Q71" s="67">
        <v>158.48675499999999</v>
      </c>
      <c r="R71" s="67">
        <v>168.126892</v>
      </c>
      <c r="S71" s="67">
        <v>177.40095500000001</v>
      </c>
      <c r="T71" s="67">
        <v>185.881516</v>
      </c>
      <c r="U71" s="67">
        <v>192.92146299999999</v>
      </c>
      <c r="V71" s="67">
        <v>199.06253100000001</v>
      </c>
      <c r="W71" s="67">
        <v>204.246567</v>
      </c>
      <c r="X71" s="67">
        <v>208.513443</v>
      </c>
      <c r="Y71" s="67">
        <v>212.17845199999999</v>
      </c>
      <c r="Z71" s="67">
        <v>215.20697000000001</v>
      </c>
      <c r="AA71" s="67">
        <v>217.64598100000001</v>
      </c>
      <c r="AB71" s="67">
        <v>219.867874</v>
      </c>
      <c r="AC71" s="67">
        <v>221.743134</v>
      </c>
      <c r="AD71" s="63">
        <v>6.3633999999999996E-2</v>
      </c>
    </row>
    <row r="72" spans="1:30" ht="15" customHeight="1">
      <c r="A72" s="62" t="s">
        <v>910</v>
      </c>
      <c r="B72" s="65" t="s">
        <v>102</v>
      </c>
      <c r="C72" s="67">
        <v>66.675483999999997</v>
      </c>
      <c r="D72" s="67">
        <v>71.015167000000005</v>
      </c>
      <c r="E72" s="67">
        <v>75.367332000000005</v>
      </c>
      <c r="F72" s="67">
        <v>80.168616999999998</v>
      </c>
      <c r="G72" s="67">
        <v>84.852715000000003</v>
      </c>
      <c r="H72" s="67">
        <v>89.186988999999997</v>
      </c>
      <c r="I72" s="67">
        <v>93.249022999999994</v>
      </c>
      <c r="J72" s="67">
        <v>97.564087000000001</v>
      </c>
      <c r="K72" s="67">
        <v>101.64413500000001</v>
      </c>
      <c r="L72" s="67">
        <v>105.998459</v>
      </c>
      <c r="M72" s="67">
        <v>110.535179</v>
      </c>
      <c r="N72" s="67">
        <v>115.18068700000001</v>
      </c>
      <c r="O72" s="67">
        <v>119.74134100000001</v>
      </c>
      <c r="P72" s="67">
        <v>123.98526</v>
      </c>
      <c r="Q72" s="67">
        <v>128.241028</v>
      </c>
      <c r="R72" s="67">
        <v>132.180542</v>
      </c>
      <c r="S72" s="67">
        <v>136.24835200000001</v>
      </c>
      <c r="T72" s="67">
        <v>140.34629799999999</v>
      </c>
      <c r="U72" s="67">
        <v>144.305374</v>
      </c>
      <c r="V72" s="67">
        <v>148.25114400000001</v>
      </c>
      <c r="W72" s="67">
        <v>151.951065</v>
      </c>
      <c r="X72" s="67">
        <v>155.47373999999999</v>
      </c>
      <c r="Y72" s="67">
        <v>158.80249000000001</v>
      </c>
      <c r="Z72" s="67">
        <v>161.92846700000001</v>
      </c>
      <c r="AA72" s="67">
        <v>164.90507500000001</v>
      </c>
      <c r="AB72" s="67">
        <v>167.79924</v>
      </c>
      <c r="AC72" s="67">
        <v>170.677841</v>
      </c>
      <c r="AD72" s="63">
        <v>3.5698000000000001E-2</v>
      </c>
    </row>
    <row r="73" spans="1:30" ht="15" customHeight="1">
      <c r="B73" s="61" t="s">
        <v>103</v>
      </c>
    </row>
    <row r="74" spans="1:30" ht="15" customHeight="1">
      <c r="A74" s="62" t="s">
        <v>909</v>
      </c>
      <c r="B74" s="65" t="s">
        <v>90</v>
      </c>
      <c r="C74" s="67">
        <v>265.70983899999999</v>
      </c>
      <c r="D74" s="67">
        <v>272.816956</v>
      </c>
      <c r="E74" s="67">
        <v>281.05117799999999</v>
      </c>
      <c r="F74" s="67">
        <v>289.61203</v>
      </c>
      <c r="G74" s="67">
        <v>298.47811899999999</v>
      </c>
      <c r="H74" s="67">
        <v>306.84832799999998</v>
      </c>
      <c r="I74" s="67">
        <v>314.18368500000003</v>
      </c>
      <c r="J74" s="67">
        <v>320.839111</v>
      </c>
      <c r="K74" s="67">
        <v>327.96218900000002</v>
      </c>
      <c r="L74" s="67">
        <v>335.55685399999999</v>
      </c>
      <c r="M74" s="67">
        <v>343.73101800000001</v>
      </c>
      <c r="N74" s="67">
        <v>352.37383999999997</v>
      </c>
      <c r="O74" s="67">
        <v>361.21856700000001</v>
      </c>
      <c r="P74" s="67">
        <v>370.283997</v>
      </c>
      <c r="Q74" s="67">
        <v>378.541901</v>
      </c>
      <c r="R74" s="67">
        <v>386.03982500000001</v>
      </c>
      <c r="S74" s="67">
        <v>393.13995399999999</v>
      </c>
      <c r="T74" s="67">
        <v>399.83898900000003</v>
      </c>
      <c r="U74" s="67">
        <v>406.45849600000003</v>
      </c>
      <c r="V74" s="67">
        <v>412.91232300000001</v>
      </c>
      <c r="W74" s="67">
        <v>419.304169</v>
      </c>
      <c r="X74" s="67">
        <v>425.52947999999998</v>
      </c>
      <c r="Y74" s="67">
        <v>431.41842700000001</v>
      </c>
      <c r="Z74" s="67">
        <v>437.04040500000002</v>
      </c>
      <c r="AA74" s="67">
        <v>442.45764200000002</v>
      </c>
      <c r="AB74" s="67">
        <v>447.56805400000002</v>
      </c>
      <c r="AC74" s="67">
        <v>452.49310300000002</v>
      </c>
      <c r="AD74" s="63">
        <v>2.0445000000000001E-2</v>
      </c>
    </row>
    <row r="75" spans="1:30" ht="15" customHeight="1">
      <c r="A75" s="62" t="s">
        <v>908</v>
      </c>
      <c r="B75" s="65" t="s">
        <v>91</v>
      </c>
      <c r="C75" s="67">
        <v>65.192916999999994</v>
      </c>
      <c r="D75" s="67">
        <v>69.870109999999997</v>
      </c>
      <c r="E75" s="67">
        <v>74.994545000000002</v>
      </c>
      <c r="F75" s="67">
        <v>79.523940999999994</v>
      </c>
      <c r="G75" s="67">
        <v>84.746634999999998</v>
      </c>
      <c r="H75" s="67">
        <v>90.257689999999997</v>
      </c>
      <c r="I75" s="67">
        <v>95.057755</v>
      </c>
      <c r="J75" s="67">
        <v>99.340728999999996</v>
      </c>
      <c r="K75" s="67">
        <v>103.39967300000001</v>
      </c>
      <c r="L75" s="67">
        <v>107.227592</v>
      </c>
      <c r="M75" s="67">
        <v>110.904976</v>
      </c>
      <c r="N75" s="67">
        <v>114.574112</v>
      </c>
      <c r="O75" s="67">
        <v>117.946167</v>
      </c>
      <c r="P75" s="67">
        <v>121.164124</v>
      </c>
      <c r="Q75" s="67">
        <v>124.271362</v>
      </c>
      <c r="R75" s="67">
        <v>127.227524</v>
      </c>
      <c r="S75" s="67">
        <v>130.11113</v>
      </c>
      <c r="T75" s="67">
        <v>132.856537</v>
      </c>
      <c r="U75" s="67">
        <v>135.41523699999999</v>
      </c>
      <c r="V75" s="67">
        <v>137.81024199999999</v>
      </c>
      <c r="W75" s="67">
        <v>140.11451700000001</v>
      </c>
      <c r="X75" s="67">
        <v>142.31436199999999</v>
      </c>
      <c r="Y75" s="67">
        <v>144.33528100000001</v>
      </c>
      <c r="Z75" s="67">
        <v>146.256348</v>
      </c>
      <c r="AA75" s="67">
        <v>148.025192</v>
      </c>
      <c r="AB75" s="67">
        <v>149.78713999999999</v>
      </c>
      <c r="AC75" s="67">
        <v>151.502106</v>
      </c>
      <c r="AD75" s="63">
        <v>3.1442999999999999E-2</v>
      </c>
    </row>
    <row r="76" spans="1:30" ht="15" customHeight="1">
      <c r="A76" s="62" t="s">
        <v>907</v>
      </c>
      <c r="B76" s="65" t="s">
        <v>92</v>
      </c>
      <c r="C76" s="67">
        <v>84.002571000000003</v>
      </c>
      <c r="D76" s="67">
        <v>89.500771</v>
      </c>
      <c r="E76" s="67">
        <v>96.142380000000003</v>
      </c>
      <c r="F76" s="67">
        <v>102.899117</v>
      </c>
      <c r="G76" s="67">
        <v>110.40521200000001</v>
      </c>
      <c r="H76" s="67">
        <v>116.878227</v>
      </c>
      <c r="I76" s="67">
        <v>123.583923</v>
      </c>
      <c r="J76" s="67">
        <v>130.293488</v>
      </c>
      <c r="K76" s="67">
        <v>137.36415099999999</v>
      </c>
      <c r="L76" s="67">
        <v>143.98597699999999</v>
      </c>
      <c r="M76" s="67">
        <v>150.37857099999999</v>
      </c>
      <c r="N76" s="67">
        <v>156.23367300000001</v>
      </c>
      <c r="O76" s="67">
        <v>162.353241</v>
      </c>
      <c r="P76" s="67">
        <v>167.83781400000001</v>
      </c>
      <c r="Q76" s="67">
        <v>173.93641700000001</v>
      </c>
      <c r="R76" s="67">
        <v>179.72483800000001</v>
      </c>
      <c r="S76" s="67">
        <v>186.19963100000001</v>
      </c>
      <c r="T76" s="67">
        <v>192.25233499999999</v>
      </c>
      <c r="U76" s="67">
        <v>198.547394</v>
      </c>
      <c r="V76" s="67">
        <v>204.92961099999999</v>
      </c>
      <c r="W76" s="67">
        <v>211.09858700000001</v>
      </c>
      <c r="X76" s="67">
        <v>217.438782</v>
      </c>
      <c r="Y76" s="67">
        <v>223.95877100000001</v>
      </c>
      <c r="Z76" s="67">
        <v>229.705276</v>
      </c>
      <c r="AA76" s="67">
        <v>236.17379800000001</v>
      </c>
      <c r="AB76" s="67">
        <v>242.71992499999999</v>
      </c>
      <c r="AC76" s="67">
        <v>248.94212300000001</v>
      </c>
      <c r="AD76" s="63">
        <v>4.1768E-2</v>
      </c>
    </row>
    <row r="77" spans="1:30" ht="15" customHeight="1">
      <c r="A77" s="62" t="s">
        <v>906</v>
      </c>
      <c r="B77" s="65" t="s">
        <v>93</v>
      </c>
      <c r="C77" s="67">
        <v>69.630020000000002</v>
      </c>
      <c r="D77" s="67">
        <v>74.311027999999993</v>
      </c>
      <c r="E77" s="67">
        <v>79.976890999999995</v>
      </c>
      <c r="F77" s="67">
        <v>86.247978000000003</v>
      </c>
      <c r="G77" s="67">
        <v>92.853340000000003</v>
      </c>
      <c r="H77" s="67">
        <v>99.635704000000004</v>
      </c>
      <c r="I77" s="67">
        <v>106.609818</v>
      </c>
      <c r="J77" s="67">
        <v>113.96030399999999</v>
      </c>
      <c r="K77" s="67">
        <v>121.59517700000001</v>
      </c>
      <c r="L77" s="67">
        <v>129.43440200000001</v>
      </c>
      <c r="M77" s="67">
        <v>137.381348</v>
      </c>
      <c r="N77" s="67">
        <v>145.40683000000001</v>
      </c>
      <c r="O77" s="67">
        <v>153.32376099999999</v>
      </c>
      <c r="P77" s="67">
        <v>161.07150300000001</v>
      </c>
      <c r="Q77" s="67">
        <v>168.708359</v>
      </c>
      <c r="R77" s="67">
        <v>176.12707499999999</v>
      </c>
      <c r="S77" s="67">
        <v>183.40597500000001</v>
      </c>
      <c r="T77" s="67">
        <v>190.43029799999999</v>
      </c>
      <c r="U77" s="67">
        <v>197.07934599999999</v>
      </c>
      <c r="V77" s="67">
        <v>203.21859699999999</v>
      </c>
      <c r="W77" s="67">
        <v>208.869812</v>
      </c>
      <c r="X77" s="67">
        <v>214.072678</v>
      </c>
      <c r="Y77" s="67">
        <v>218.785629</v>
      </c>
      <c r="Z77" s="67">
        <v>223.11889600000001</v>
      </c>
      <c r="AA77" s="67">
        <v>226.97172499999999</v>
      </c>
      <c r="AB77" s="67">
        <v>230.46627799999999</v>
      </c>
      <c r="AC77" s="67">
        <v>233.634567</v>
      </c>
      <c r="AD77" s="63">
        <v>4.6885999999999997E-2</v>
      </c>
    </row>
    <row r="78" spans="1:30" ht="15" customHeight="1">
      <c r="A78" s="62" t="s">
        <v>905</v>
      </c>
      <c r="B78" s="65" t="s">
        <v>94</v>
      </c>
      <c r="C78" s="67">
        <v>423.20022599999999</v>
      </c>
      <c r="D78" s="67">
        <v>443.128601</v>
      </c>
      <c r="E78" s="67">
        <v>466.08783</v>
      </c>
      <c r="F78" s="67">
        <v>489.26248199999998</v>
      </c>
      <c r="G78" s="67">
        <v>513.75512700000002</v>
      </c>
      <c r="H78" s="67">
        <v>537.45349099999999</v>
      </c>
      <c r="I78" s="67">
        <v>559.94421399999999</v>
      </c>
      <c r="J78" s="67">
        <v>582.60626200000002</v>
      </c>
      <c r="K78" s="67">
        <v>603.66583300000002</v>
      </c>
      <c r="L78" s="67">
        <v>626.26092500000004</v>
      </c>
      <c r="M78" s="67">
        <v>647.93102999999996</v>
      </c>
      <c r="N78" s="67">
        <v>670.07195999999999</v>
      </c>
      <c r="O78" s="67">
        <v>689.96758999999997</v>
      </c>
      <c r="P78" s="67">
        <v>709.46698000000004</v>
      </c>
      <c r="Q78" s="67">
        <v>729.41900599999997</v>
      </c>
      <c r="R78" s="67">
        <v>747.626892</v>
      </c>
      <c r="S78" s="67">
        <v>767.31860400000005</v>
      </c>
      <c r="T78" s="67">
        <v>786.63745100000006</v>
      </c>
      <c r="U78" s="67">
        <v>804.74371299999996</v>
      </c>
      <c r="V78" s="67">
        <v>821.87561000000005</v>
      </c>
      <c r="W78" s="67">
        <v>837.99975600000005</v>
      </c>
      <c r="X78" s="67">
        <v>853.063354</v>
      </c>
      <c r="Y78" s="67">
        <v>867.75799600000005</v>
      </c>
      <c r="Z78" s="67">
        <v>882.02337599999998</v>
      </c>
      <c r="AA78" s="67">
        <v>893.65606700000001</v>
      </c>
      <c r="AB78" s="67">
        <v>905.92620799999997</v>
      </c>
      <c r="AC78" s="67">
        <v>917.47027600000001</v>
      </c>
      <c r="AD78" s="63">
        <v>2.9537999999999998E-2</v>
      </c>
    </row>
    <row r="79" spans="1:30" ht="15" customHeight="1">
      <c r="A79" s="62" t="s">
        <v>904</v>
      </c>
      <c r="B79" s="65" t="s">
        <v>95</v>
      </c>
      <c r="C79" s="67">
        <v>68.980438000000007</v>
      </c>
      <c r="D79" s="67">
        <v>72.143433000000002</v>
      </c>
      <c r="E79" s="67">
        <v>75.900847999999996</v>
      </c>
      <c r="F79" s="67">
        <v>80.003463999999994</v>
      </c>
      <c r="G79" s="67">
        <v>84.426506000000003</v>
      </c>
      <c r="H79" s="67">
        <v>89.202286000000001</v>
      </c>
      <c r="I79" s="67">
        <v>94.335693000000006</v>
      </c>
      <c r="J79" s="67">
        <v>100.02076700000001</v>
      </c>
      <c r="K79" s="67">
        <v>106.068985</v>
      </c>
      <c r="L79" s="67">
        <v>112.512062</v>
      </c>
      <c r="M79" s="67">
        <v>119.351585</v>
      </c>
      <c r="N79" s="67">
        <v>126.63311</v>
      </c>
      <c r="O79" s="67">
        <v>134.49383499999999</v>
      </c>
      <c r="P79" s="67">
        <v>142.350739</v>
      </c>
      <c r="Q79" s="67">
        <v>150.26654099999999</v>
      </c>
      <c r="R79" s="67">
        <v>158.02302599999999</v>
      </c>
      <c r="S79" s="67">
        <v>165.528076</v>
      </c>
      <c r="T79" s="67">
        <v>172.77510100000001</v>
      </c>
      <c r="U79" s="67">
        <v>179.57089199999999</v>
      </c>
      <c r="V79" s="67">
        <v>185.908646</v>
      </c>
      <c r="W79" s="67">
        <v>191.77514600000001</v>
      </c>
      <c r="X79" s="67">
        <v>197.198578</v>
      </c>
      <c r="Y79" s="67">
        <v>202.30783099999999</v>
      </c>
      <c r="Z79" s="67">
        <v>207.070572</v>
      </c>
      <c r="AA79" s="67">
        <v>211.53413399999999</v>
      </c>
      <c r="AB79" s="67">
        <v>215.77053799999999</v>
      </c>
      <c r="AC79" s="67">
        <v>219.82884200000001</v>
      </c>
      <c r="AD79" s="63">
        <v>4.5575999999999998E-2</v>
      </c>
    </row>
    <row r="80" spans="1:30" ht="15" customHeight="1">
      <c r="A80" s="62" t="s">
        <v>903</v>
      </c>
      <c r="B80" s="65" t="s">
        <v>96</v>
      </c>
      <c r="C80" s="67">
        <v>170.45962499999999</v>
      </c>
      <c r="D80" s="67">
        <v>188.385254</v>
      </c>
      <c r="E80" s="67">
        <v>208.20002700000001</v>
      </c>
      <c r="F80" s="67">
        <v>228.06724500000001</v>
      </c>
      <c r="G80" s="67">
        <v>247.06985499999999</v>
      </c>
      <c r="H80" s="67">
        <v>266.37570199999999</v>
      </c>
      <c r="I80" s="67">
        <v>286.75253300000003</v>
      </c>
      <c r="J80" s="67">
        <v>306.95770299999998</v>
      </c>
      <c r="K80" s="67">
        <v>327.06521600000002</v>
      </c>
      <c r="L80" s="67">
        <v>346.96755999999999</v>
      </c>
      <c r="M80" s="67">
        <v>366.08639499999998</v>
      </c>
      <c r="N80" s="67">
        <v>384.28942899999998</v>
      </c>
      <c r="O80" s="67">
        <v>401.63076799999999</v>
      </c>
      <c r="P80" s="67">
        <v>417.69992100000002</v>
      </c>
      <c r="Q80" s="67">
        <v>432.58523600000001</v>
      </c>
      <c r="R80" s="67">
        <v>446.76348899999999</v>
      </c>
      <c r="S80" s="67">
        <v>460.71404999999999</v>
      </c>
      <c r="T80" s="67">
        <v>474.15548699999999</v>
      </c>
      <c r="U80" s="67">
        <v>486.64883400000002</v>
      </c>
      <c r="V80" s="67">
        <v>498.40115400000002</v>
      </c>
      <c r="W80" s="67">
        <v>509.68069500000001</v>
      </c>
      <c r="X80" s="67">
        <v>520.49169900000004</v>
      </c>
      <c r="Y80" s="67">
        <v>531.00079300000004</v>
      </c>
      <c r="Z80" s="67">
        <v>541.05584699999997</v>
      </c>
      <c r="AA80" s="67">
        <v>550.67364499999996</v>
      </c>
      <c r="AB80" s="67">
        <v>560.33105499999999</v>
      </c>
      <c r="AC80" s="67">
        <v>569.800476</v>
      </c>
      <c r="AD80" s="63">
        <v>4.5267000000000002E-2</v>
      </c>
    </row>
    <row r="81" spans="1:30" ht="15" customHeight="1">
      <c r="A81" s="62" t="s">
        <v>902</v>
      </c>
      <c r="B81" s="65" t="s">
        <v>97</v>
      </c>
      <c r="C81" s="67">
        <v>112.660759</v>
      </c>
      <c r="D81" s="67">
        <v>128.36544799999999</v>
      </c>
      <c r="E81" s="67">
        <v>145.133667</v>
      </c>
      <c r="F81" s="67">
        <v>159.83372499999999</v>
      </c>
      <c r="G81" s="67">
        <v>175.414185</v>
      </c>
      <c r="H81" s="67">
        <v>190.99941999999999</v>
      </c>
      <c r="I81" s="67">
        <v>205.83050499999999</v>
      </c>
      <c r="J81" s="67">
        <v>219.45721399999999</v>
      </c>
      <c r="K81" s="67">
        <v>230.55355800000001</v>
      </c>
      <c r="L81" s="67">
        <v>239.51664700000001</v>
      </c>
      <c r="M81" s="67">
        <v>246.09382600000001</v>
      </c>
      <c r="N81" s="67">
        <v>250.91236900000001</v>
      </c>
      <c r="O81" s="67">
        <v>254.489487</v>
      </c>
      <c r="P81" s="67">
        <v>257.022064</v>
      </c>
      <c r="Q81" s="67">
        <v>258.722961</v>
      </c>
      <c r="R81" s="67">
        <v>259.60040300000003</v>
      </c>
      <c r="S81" s="67">
        <v>260.06506300000001</v>
      </c>
      <c r="T81" s="67">
        <v>260.15869099999998</v>
      </c>
      <c r="U81" s="67">
        <v>259.90841699999999</v>
      </c>
      <c r="V81" s="67">
        <v>259.41073599999999</v>
      </c>
      <c r="W81" s="67">
        <v>258.69940200000002</v>
      </c>
      <c r="X81" s="67">
        <v>257.85815400000001</v>
      </c>
      <c r="Y81" s="67">
        <v>256.93121300000001</v>
      </c>
      <c r="Z81" s="67">
        <v>255.940414</v>
      </c>
      <c r="AA81" s="67">
        <v>254.91540499999999</v>
      </c>
      <c r="AB81" s="67">
        <v>253.87995900000001</v>
      </c>
      <c r="AC81" s="67">
        <v>252.82351700000001</v>
      </c>
      <c r="AD81" s="63">
        <v>2.7483E-2</v>
      </c>
    </row>
    <row r="82" spans="1:30" ht="15" customHeight="1">
      <c r="A82" s="62" t="s">
        <v>901</v>
      </c>
      <c r="B82" s="65" t="s">
        <v>98</v>
      </c>
      <c r="C82" s="67">
        <v>121.156921</v>
      </c>
      <c r="D82" s="67">
        <v>127.41021000000001</v>
      </c>
      <c r="E82" s="67">
        <v>134.77948000000001</v>
      </c>
      <c r="F82" s="67">
        <v>143.095932</v>
      </c>
      <c r="G82" s="67">
        <v>151.70039399999999</v>
      </c>
      <c r="H82" s="67">
        <v>160.931793</v>
      </c>
      <c r="I82" s="67">
        <v>170.800949</v>
      </c>
      <c r="J82" s="67">
        <v>181.75404399999999</v>
      </c>
      <c r="K82" s="67">
        <v>194.18937700000001</v>
      </c>
      <c r="L82" s="67">
        <v>208.28692599999999</v>
      </c>
      <c r="M82" s="67">
        <v>224.526276</v>
      </c>
      <c r="N82" s="67">
        <v>242.26504499999999</v>
      </c>
      <c r="O82" s="67">
        <v>261.65475500000002</v>
      </c>
      <c r="P82" s="67">
        <v>282.76071200000001</v>
      </c>
      <c r="Q82" s="67">
        <v>304.54940800000003</v>
      </c>
      <c r="R82" s="67">
        <v>327.26110799999998</v>
      </c>
      <c r="S82" s="67">
        <v>349.57064800000001</v>
      </c>
      <c r="T82" s="67">
        <v>372.34899899999999</v>
      </c>
      <c r="U82" s="67">
        <v>393.53912400000002</v>
      </c>
      <c r="V82" s="67">
        <v>412.01980600000002</v>
      </c>
      <c r="W82" s="67">
        <v>429.16241500000001</v>
      </c>
      <c r="X82" s="67">
        <v>444.39117399999998</v>
      </c>
      <c r="Y82" s="67">
        <v>457.54449499999998</v>
      </c>
      <c r="Z82" s="67">
        <v>469.068085</v>
      </c>
      <c r="AA82" s="67">
        <v>476.91851800000001</v>
      </c>
      <c r="AB82" s="67">
        <v>485.404358</v>
      </c>
      <c r="AC82" s="67">
        <v>494.49917599999998</v>
      </c>
      <c r="AD82" s="63">
        <v>5.5744000000000002E-2</v>
      </c>
    </row>
    <row r="83" spans="1:30" ht="15" customHeight="1">
      <c r="A83" s="62" t="s">
        <v>900</v>
      </c>
      <c r="B83" s="65" t="s">
        <v>99</v>
      </c>
      <c r="C83" s="67">
        <v>137.57865899999999</v>
      </c>
      <c r="D83" s="67">
        <v>144.89039600000001</v>
      </c>
      <c r="E83" s="67">
        <v>152.35600299999999</v>
      </c>
      <c r="F83" s="67">
        <v>161.39639299999999</v>
      </c>
      <c r="G83" s="67">
        <v>170.98417699999999</v>
      </c>
      <c r="H83" s="67">
        <v>180.638519</v>
      </c>
      <c r="I83" s="67">
        <v>189.28538499999999</v>
      </c>
      <c r="J83" s="67">
        <v>197.72483800000001</v>
      </c>
      <c r="K83" s="67">
        <v>205.85252399999999</v>
      </c>
      <c r="L83" s="67">
        <v>214.79492200000001</v>
      </c>
      <c r="M83" s="67">
        <v>223.13398699999999</v>
      </c>
      <c r="N83" s="67">
        <v>230.61685199999999</v>
      </c>
      <c r="O83" s="67">
        <v>236.84425400000001</v>
      </c>
      <c r="P83" s="67">
        <v>241.87171900000001</v>
      </c>
      <c r="Q83" s="67">
        <v>246.50794999999999</v>
      </c>
      <c r="R83" s="67">
        <v>249.88626099999999</v>
      </c>
      <c r="S83" s="67">
        <v>253.062759</v>
      </c>
      <c r="T83" s="67">
        <v>255.70373499999999</v>
      </c>
      <c r="U83" s="67">
        <v>257.808044</v>
      </c>
      <c r="V83" s="67">
        <v>259.61404399999998</v>
      </c>
      <c r="W83" s="67">
        <v>260.74679600000002</v>
      </c>
      <c r="X83" s="67">
        <v>261.47131300000001</v>
      </c>
      <c r="Y83" s="67">
        <v>261.79354899999998</v>
      </c>
      <c r="Z83" s="67">
        <v>261.688873</v>
      </c>
      <c r="AA83" s="67">
        <v>261.24371300000001</v>
      </c>
      <c r="AB83" s="67">
        <v>260.94314600000001</v>
      </c>
      <c r="AC83" s="67">
        <v>260.65234400000003</v>
      </c>
      <c r="AD83" s="63">
        <v>2.3765999999999999E-2</v>
      </c>
    </row>
    <row r="84" spans="1:30" ht="15" customHeight="1">
      <c r="A84" s="62" t="s">
        <v>899</v>
      </c>
      <c r="B84" s="65" t="s">
        <v>100</v>
      </c>
      <c r="C84" s="67">
        <v>161.751328</v>
      </c>
      <c r="D84" s="67">
        <v>176.70434599999999</v>
      </c>
      <c r="E84" s="67">
        <v>194.58616599999999</v>
      </c>
      <c r="F84" s="67">
        <v>213.50341800000001</v>
      </c>
      <c r="G84" s="67">
        <v>233.73614499999999</v>
      </c>
      <c r="H84" s="67">
        <v>255.291977</v>
      </c>
      <c r="I84" s="67">
        <v>277.19833399999999</v>
      </c>
      <c r="J84" s="67">
        <v>299.858093</v>
      </c>
      <c r="K84" s="67">
        <v>322.43185399999999</v>
      </c>
      <c r="L84" s="67">
        <v>345.621399</v>
      </c>
      <c r="M84" s="67">
        <v>367.53738399999997</v>
      </c>
      <c r="N84" s="67">
        <v>386.82318099999998</v>
      </c>
      <c r="O84" s="67">
        <v>404.48226899999997</v>
      </c>
      <c r="P84" s="67">
        <v>420.948486</v>
      </c>
      <c r="Q84" s="67">
        <v>436.52001999999999</v>
      </c>
      <c r="R84" s="67">
        <v>450.18133499999999</v>
      </c>
      <c r="S84" s="67">
        <v>463.13543700000002</v>
      </c>
      <c r="T84" s="67">
        <v>474.684753</v>
      </c>
      <c r="U84" s="67">
        <v>484.725525</v>
      </c>
      <c r="V84" s="67">
        <v>493.75744600000002</v>
      </c>
      <c r="W84" s="67">
        <v>501.76348899999999</v>
      </c>
      <c r="X84" s="67">
        <v>508.83468599999998</v>
      </c>
      <c r="Y84" s="67">
        <v>515.14569100000006</v>
      </c>
      <c r="Z84" s="67">
        <v>520.72216800000001</v>
      </c>
      <c r="AA84" s="67">
        <v>525.64459199999999</v>
      </c>
      <c r="AB84" s="67">
        <v>530.31500200000005</v>
      </c>
      <c r="AC84" s="67">
        <v>534.48791500000004</v>
      </c>
      <c r="AD84" s="63">
        <v>4.5268000000000003E-2</v>
      </c>
    </row>
    <row r="85" spans="1:30" ht="15" customHeight="1">
      <c r="A85" s="62" t="s">
        <v>898</v>
      </c>
      <c r="B85" s="65" t="s">
        <v>101</v>
      </c>
      <c r="C85" s="67">
        <v>73.467133000000004</v>
      </c>
      <c r="D85" s="67">
        <v>78.522712999999996</v>
      </c>
      <c r="E85" s="67">
        <v>84.878928999999999</v>
      </c>
      <c r="F85" s="67">
        <v>91.885986000000003</v>
      </c>
      <c r="G85" s="67">
        <v>99.8703</v>
      </c>
      <c r="H85" s="67">
        <v>108.894814</v>
      </c>
      <c r="I85" s="67">
        <v>118.662209</v>
      </c>
      <c r="J85" s="67">
        <v>129.25178500000001</v>
      </c>
      <c r="K85" s="67">
        <v>140.18679800000001</v>
      </c>
      <c r="L85" s="67">
        <v>152.169678</v>
      </c>
      <c r="M85" s="67">
        <v>164.242355</v>
      </c>
      <c r="N85" s="67">
        <v>174.116165</v>
      </c>
      <c r="O85" s="67">
        <v>183.99586500000001</v>
      </c>
      <c r="P85" s="67">
        <v>193.15415999999999</v>
      </c>
      <c r="Q85" s="67">
        <v>202.41142300000001</v>
      </c>
      <c r="R85" s="67">
        <v>210.60289</v>
      </c>
      <c r="S85" s="67">
        <v>218.602127</v>
      </c>
      <c r="T85" s="67">
        <v>226.14193700000001</v>
      </c>
      <c r="U85" s="67">
        <v>232.69906599999999</v>
      </c>
      <c r="V85" s="67">
        <v>238.716095</v>
      </c>
      <c r="W85" s="67">
        <v>244.102203</v>
      </c>
      <c r="X85" s="67">
        <v>248.814728</v>
      </c>
      <c r="Y85" s="67">
        <v>253.11087000000001</v>
      </c>
      <c r="Z85" s="67">
        <v>256.87200899999999</v>
      </c>
      <c r="AA85" s="67">
        <v>260.04812600000002</v>
      </c>
      <c r="AB85" s="67">
        <v>263.09420799999998</v>
      </c>
      <c r="AC85" s="67">
        <v>265.77667200000002</v>
      </c>
      <c r="AD85" s="63">
        <v>4.9979999999999997E-2</v>
      </c>
    </row>
    <row r="86" spans="1:30" ht="15" customHeight="1">
      <c r="A86" s="62" t="s">
        <v>897</v>
      </c>
      <c r="B86" s="65" t="s">
        <v>102</v>
      </c>
      <c r="C86" s="67">
        <v>57.598129</v>
      </c>
      <c r="D86" s="67">
        <v>61.140877000000003</v>
      </c>
      <c r="E86" s="67">
        <v>64.780151000000004</v>
      </c>
      <c r="F86" s="67">
        <v>68.900161999999995</v>
      </c>
      <c r="G86" s="67">
        <v>73.034317000000001</v>
      </c>
      <c r="H86" s="67">
        <v>76.963333000000006</v>
      </c>
      <c r="I86" s="67">
        <v>80.738631999999996</v>
      </c>
      <c r="J86" s="67">
        <v>84.855827000000005</v>
      </c>
      <c r="K86" s="67">
        <v>88.851035999999993</v>
      </c>
      <c r="L86" s="67">
        <v>93.241759999999999</v>
      </c>
      <c r="M86" s="67">
        <v>97.963286999999994</v>
      </c>
      <c r="N86" s="67">
        <v>102.971085</v>
      </c>
      <c r="O86" s="67">
        <v>108.05392500000001</v>
      </c>
      <c r="P86" s="67">
        <v>112.935219</v>
      </c>
      <c r="Q86" s="67">
        <v>117.994011</v>
      </c>
      <c r="R86" s="67">
        <v>122.818855</v>
      </c>
      <c r="S86" s="67">
        <v>127.977318</v>
      </c>
      <c r="T86" s="67">
        <v>133.38059999999999</v>
      </c>
      <c r="U86" s="67">
        <v>138.77508499999999</v>
      </c>
      <c r="V86" s="67">
        <v>144.37364199999999</v>
      </c>
      <c r="W86" s="67">
        <v>149.784088</v>
      </c>
      <c r="X86" s="67">
        <v>155.088989</v>
      </c>
      <c r="Y86" s="67">
        <v>160.27136200000001</v>
      </c>
      <c r="Z86" s="67">
        <v>165.29586800000001</v>
      </c>
      <c r="AA86" s="67">
        <v>170.16171299999999</v>
      </c>
      <c r="AB86" s="67">
        <v>175.06300400000001</v>
      </c>
      <c r="AC86" s="67">
        <v>180.14454699999999</v>
      </c>
      <c r="AD86" s="63">
        <v>4.4171000000000002E-2</v>
      </c>
    </row>
    <row r="88" spans="1:30" ht="15" customHeight="1">
      <c r="B88" s="61" t="s">
        <v>104</v>
      </c>
    </row>
    <row r="89" spans="1:30" ht="15" customHeight="1">
      <c r="A89" s="62" t="s">
        <v>896</v>
      </c>
      <c r="B89" s="65" t="s">
        <v>73</v>
      </c>
      <c r="C89" s="66">
        <v>36.300941000000002</v>
      </c>
      <c r="D89" s="66">
        <v>36.008636000000003</v>
      </c>
      <c r="E89" s="66">
        <v>35.883201999999997</v>
      </c>
      <c r="F89" s="66">
        <v>35.410392999999999</v>
      </c>
      <c r="G89" s="66">
        <v>34.688011000000003</v>
      </c>
      <c r="H89" s="66">
        <v>34.164664999999999</v>
      </c>
      <c r="I89" s="66">
        <v>34.133732000000002</v>
      </c>
      <c r="J89" s="66">
        <v>34.557155999999999</v>
      </c>
      <c r="K89" s="66">
        <v>35.163296000000003</v>
      </c>
      <c r="L89" s="66">
        <v>36.016250999999997</v>
      </c>
      <c r="M89" s="66">
        <v>36.693610999999997</v>
      </c>
      <c r="N89" s="66">
        <v>37.19379</v>
      </c>
      <c r="O89" s="66">
        <v>37.661445999999998</v>
      </c>
      <c r="P89" s="66">
        <v>38.242736999999998</v>
      </c>
      <c r="Q89" s="66">
        <v>38.864764999999998</v>
      </c>
      <c r="R89" s="66">
        <v>39.378334000000002</v>
      </c>
      <c r="S89" s="66">
        <v>39.906475</v>
      </c>
      <c r="T89" s="66">
        <v>40.470920999999997</v>
      </c>
      <c r="U89" s="66">
        <v>41.056739999999998</v>
      </c>
      <c r="V89" s="66">
        <v>41.634293</v>
      </c>
      <c r="W89" s="66">
        <v>42.164901999999998</v>
      </c>
      <c r="X89" s="66">
        <v>42.654601999999997</v>
      </c>
      <c r="Y89" s="66">
        <v>43.057713</v>
      </c>
      <c r="Z89" s="66">
        <v>43.511603999999998</v>
      </c>
      <c r="AA89" s="66">
        <v>43.863213000000002</v>
      </c>
      <c r="AB89" s="66">
        <v>44.191955999999998</v>
      </c>
      <c r="AC89" s="66">
        <v>44.504742</v>
      </c>
      <c r="AD89" s="63">
        <v>8.5100000000000002E-3</v>
      </c>
    </row>
    <row r="90" spans="1:30" ht="15" customHeight="1">
      <c r="A90" s="62" t="s">
        <v>895</v>
      </c>
      <c r="B90" s="65" t="s">
        <v>74</v>
      </c>
      <c r="C90" s="66">
        <v>0.70452099999999995</v>
      </c>
      <c r="D90" s="66">
        <v>0.72426299999999999</v>
      </c>
      <c r="E90" s="66">
        <v>0.74538400000000005</v>
      </c>
      <c r="F90" s="66">
        <v>0.76485000000000003</v>
      </c>
      <c r="G90" s="66">
        <v>0.78672399999999998</v>
      </c>
      <c r="H90" s="66">
        <v>0.81002399999999997</v>
      </c>
      <c r="I90" s="66">
        <v>0.83148100000000003</v>
      </c>
      <c r="J90" s="66">
        <v>0.85150000000000003</v>
      </c>
      <c r="K90" s="66">
        <v>0.87133000000000005</v>
      </c>
      <c r="L90" s="66">
        <v>0.890926</v>
      </c>
      <c r="M90" s="66">
        <v>0.91049000000000002</v>
      </c>
      <c r="N90" s="66">
        <v>0.93072100000000002</v>
      </c>
      <c r="O90" s="66">
        <v>0.95043200000000005</v>
      </c>
      <c r="P90" s="66">
        <v>0.97023400000000004</v>
      </c>
      <c r="Q90" s="66">
        <v>0.99029699999999998</v>
      </c>
      <c r="R90" s="66">
        <v>1.0104299999999999</v>
      </c>
      <c r="S90" s="66">
        <v>1.031204</v>
      </c>
      <c r="T90" s="66">
        <v>1.0522750000000001</v>
      </c>
      <c r="U90" s="66">
        <v>1.0732109999999999</v>
      </c>
      <c r="V90" s="66">
        <v>1.0940650000000001</v>
      </c>
      <c r="W90" s="66">
        <v>1.1155379999999999</v>
      </c>
      <c r="X90" s="66">
        <v>1.1374660000000001</v>
      </c>
      <c r="Y90" s="66">
        <v>1.158971</v>
      </c>
      <c r="Z90" s="66">
        <v>1.1807369999999999</v>
      </c>
      <c r="AA90" s="66">
        <v>1.2020249999999999</v>
      </c>
      <c r="AB90" s="66">
        <v>1.2245980000000001</v>
      </c>
      <c r="AC90" s="66">
        <v>1.2487010000000001</v>
      </c>
      <c r="AD90" s="63">
        <v>2.2027000000000001E-2</v>
      </c>
    </row>
    <row r="91" spans="1:30" ht="15" customHeight="1">
      <c r="A91" s="62" t="s">
        <v>894</v>
      </c>
      <c r="B91" s="65" t="s">
        <v>75</v>
      </c>
      <c r="C91" s="66">
        <v>1.2093499999999999</v>
      </c>
      <c r="D91" s="66">
        <v>1.2567140000000001</v>
      </c>
      <c r="E91" s="66">
        <v>1.3112950000000001</v>
      </c>
      <c r="F91" s="66">
        <v>1.3653580000000001</v>
      </c>
      <c r="G91" s="66">
        <v>1.4235530000000001</v>
      </c>
      <c r="H91" s="66">
        <v>1.473684</v>
      </c>
      <c r="I91" s="66">
        <v>1.524821</v>
      </c>
      <c r="J91" s="66">
        <v>1.5755159999999999</v>
      </c>
      <c r="K91" s="66">
        <v>1.6282019999999999</v>
      </c>
      <c r="L91" s="66">
        <v>1.677691</v>
      </c>
      <c r="M91" s="66">
        <v>1.725528</v>
      </c>
      <c r="N91" s="66">
        <v>1.76976</v>
      </c>
      <c r="O91" s="66">
        <v>1.8156509999999999</v>
      </c>
      <c r="P91" s="66">
        <v>1.8574200000000001</v>
      </c>
      <c r="Q91" s="66">
        <v>1.9035010000000001</v>
      </c>
      <c r="R91" s="66">
        <v>1.9476910000000001</v>
      </c>
      <c r="S91" s="66">
        <v>1.9969969999999999</v>
      </c>
      <c r="T91" s="66">
        <v>2.0437620000000001</v>
      </c>
      <c r="U91" s="66">
        <v>2.0928640000000001</v>
      </c>
      <c r="V91" s="66">
        <v>2.1434310000000001</v>
      </c>
      <c r="W91" s="66">
        <v>2.1933769999999999</v>
      </c>
      <c r="X91" s="66">
        <v>2.2457919999999998</v>
      </c>
      <c r="Y91" s="66">
        <v>2.3010389999999998</v>
      </c>
      <c r="Z91" s="66">
        <v>2.3514499999999998</v>
      </c>
      <c r="AA91" s="66">
        <v>2.40998</v>
      </c>
      <c r="AB91" s="66">
        <v>2.4718550000000001</v>
      </c>
      <c r="AC91" s="66">
        <v>2.5336609999999999</v>
      </c>
      <c r="AD91" s="63">
        <v>2.8444000000000001E-2</v>
      </c>
    </row>
    <row r="92" spans="1:30" ht="15" customHeight="1">
      <c r="A92" s="62" t="s">
        <v>893</v>
      </c>
      <c r="B92" s="65" t="s">
        <v>76</v>
      </c>
      <c r="C92" s="66">
        <v>2.7886690000000001</v>
      </c>
      <c r="D92" s="66">
        <v>2.8824640000000001</v>
      </c>
      <c r="E92" s="66">
        <v>2.9885419999999998</v>
      </c>
      <c r="F92" s="66">
        <v>3.100257</v>
      </c>
      <c r="G92" s="66">
        <v>3.2136</v>
      </c>
      <c r="H92" s="66">
        <v>3.3268409999999999</v>
      </c>
      <c r="I92" s="66">
        <v>3.440798</v>
      </c>
      <c r="J92" s="66">
        <v>3.5585900000000001</v>
      </c>
      <c r="K92" s="66">
        <v>3.6793149999999999</v>
      </c>
      <c r="L92" s="66">
        <v>3.8030170000000001</v>
      </c>
      <c r="M92" s="66">
        <v>3.9292750000000001</v>
      </c>
      <c r="N92" s="66">
        <v>4.0587280000000003</v>
      </c>
      <c r="O92" s="66">
        <v>4.1892880000000003</v>
      </c>
      <c r="P92" s="66">
        <v>4.3216049999999999</v>
      </c>
      <c r="Q92" s="66">
        <v>4.4577099999999996</v>
      </c>
      <c r="R92" s="66">
        <v>4.5970190000000004</v>
      </c>
      <c r="S92" s="66">
        <v>4.7422940000000002</v>
      </c>
      <c r="T92" s="66">
        <v>4.8927820000000004</v>
      </c>
      <c r="U92" s="66">
        <v>5.0479310000000002</v>
      </c>
      <c r="V92" s="66">
        <v>5.2053310000000002</v>
      </c>
      <c r="W92" s="66">
        <v>5.3655920000000004</v>
      </c>
      <c r="X92" s="66">
        <v>5.5299529999999999</v>
      </c>
      <c r="Y92" s="66">
        <v>5.6977120000000001</v>
      </c>
      <c r="Z92" s="66">
        <v>5.872662</v>
      </c>
      <c r="AA92" s="66">
        <v>6.0492860000000004</v>
      </c>
      <c r="AB92" s="66">
        <v>6.2327310000000002</v>
      </c>
      <c r="AC92" s="66">
        <v>6.4244300000000001</v>
      </c>
      <c r="AD92" s="63">
        <v>3.2578000000000003E-2</v>
      </c>
    </row>
    <row r="93" spans="1:30" ht="15" customHeight="1">
      <c r="A93" s="62" t="s">
        <v>892</v>
      </c>
      <c r="B93" s="65" t="s">
        <v>77</v>
      </c>
      <c r="C93" s="66">
        <v>23.984279999999998</v>
      </c>
      <c r="D93" s="66">
        <v>24.627351999999998</v>
      </c>
      <c r="E93" s="66">
        <v>25.353472</v>
      </c>
      <c r="F93" s="66">
        <v>26.077812000000002</v>
      </c>
      <c r="G93" s="66">
        <v>26.836611000000001</v>
      </c>
      <c r="H93" s="66">
        <v>27.570093</v>
      </c>
      <c r="I93" s="66">
        <v>28.262053999999999</v>
      </c>
      <c r="J93" s="66">
        <v>28.962216999999999</v>
      </c>
      <c r="K93" s="66">
        <v>29.619474</v>
      </c>
      <c r="L93" s="66">
        <v>30.331520000000001</v>
      </c>
      <c r="M93" s="66">
        <v>31.025870999999999</v>
      </c>
      <c r="N93" s="66">
        <v>31.744688</v>
      </c>
      <c r="O93" s="66">
        <v>32.405811</v>
      </c>
      <c r="P93" s="66">
        <v>33.070934000000001</v>
      </c>
      <c r="Q93" s="66">
        <v>33.772205</v>
      </c>
      <c r="R93" s="66">
        <v>34.434334</v>
      </c>
      <c r="S93" s="66">
        <v>35.175739</v>
      </c>
      <c r="T93" s="66">
        <v>35.937305000000002</v>
      </c>
      <c r="U93" s="66">
        <v>36.687770999999998</v>
      </c>
      <c r="V93" s="66">
        <v>37.436957999999997</v>
      </c>
      <c r="W93" s="66">
        <v>38.183399000000001</v>
      </c>
      <c r="X93" s="66">
        <v>38.925274000000002</v>
      </c>
      <c r="Y93" s="66">
        <v>39.698836999999997</v>
      </c>
      <c r="Z93" s="66">
        <v>40.506667999999998</v>
      </c>
      <c r="AA93" s="66">
        <v>41.216006999999998</v>
      </c>
      <c r="AB93" s="66">
        <v>42.023186000000003</v>
      </c>
      <c r="AC93" s="66">
        <v>42.859923999999999</v>
      </c>
      <c r="AD93" s="63">
        <v>2.2411E-2</v>
      </c>
    </row>
    <row r="94" spans="1:30" ht="15" customHeight="1">
      <c r="A94" s="62" t="s">
        <v>891</v>
      </c>
      <c r="B94" s="65" t="s">
        <v>78</v>
      </c>
      <c r="C94" s="66">
        <v>1.7074419999999999</v>
      </c>
      <c r="D94" s="66">
        <v>1.791865</v>
      </c>
      <c r="E94" s="66">
        <v>1.88686</v>
      </c>
      <c r="F94" s="66">
        <v>1.9848079999999999</v>
      </c>
      <c r="G94" s="66">
        <v>2.084816</v>
      </c>
      <c r="H94" s="66">
        <v>2.1874959999999999</v>
      </c>
      <c r="I94" s="66">
        <v>2.292977</v>
      </c>
      <c r="J94" s="66">
        <v>2.4056829999999998</v>
      </c>
      <c r="K94" s="66">
        <v>2.5214530000000002</v>
      </c>
      <c r="L94" s="66">
        <v>2.6417989999999998</v>
      </c>
      <c r="M94" s="66">
        <v>2.7676590000000001</v>
      </c>
      <c r="N94" s="66">
        <v>2.9010919999999998</v>
      </c>
      <c r="O94" s="66">
        <v>3.0469680000000001</v>
      </c>
      <c r="P94" s="66">
        <v>3.1974109999999998</v>
      </c>
      <c r="Q94" s="66">
        <v>3.3562069999999999</v>
      </c>
      <c r="R94" s="66">
        <v>3.5222980000000002</v>
      </c>
      <c r="S94" s="66">
        <v>3.6967699999999999</v>
      </c>
      <c r="T94" s="66">
        <v>3.882088</v>
      </c>
      <c r="U94" s="66">
        <v>4.0756269999999999</v>
      </c>
      <c r="V94" s="66">
        <v>4.278556</v>
      </c>
      <c r="W94" s="66">
        <v>4.4908770000000002</v>
      </c>
      <c r="X94" s="66">
        <v>4.7132170000000002</v>
      </c>
      <c r="Y94" s="66">
        <v>4.9458690000000001</v>
      </c>
      <c r="Z94" s="66">
        <v>5.1880949999999997</v>
      </c>
      <c r="AA94" s="66">
        <v>5.4391999999999996</v>
      </c>
      <c r="AB94" s="66">
        <v>5.7027130000000001</v>
      </c>
      <c r="AC94" s="66">
        <v>5.9830439999999996</v>
      </c>
      <c r="AD94" s="63">
        <v>4.9409000000000002E-2</v>
      </c>
    </row>
    <row r="95" spans="1:30" ht="15" customHeight="1">
      <c r="A95" s="62" t="s">
        <v>890</v>
      </c>
      <c r="B95" s="65" t="s">
        <v>79</v>
      </c>
      <c r="C95" s="66">
        <v>11.477855999999999</v>
      </c>
      <c r="D95" s="66">
        <v>12.020979000000001</v>
      </c>
      <c r="E95" s="66">
        <v>12.604733</v>
      </c>
      <c r="F95" s="66">
        <v>13.188143999999999</v>
      </c>
      <c r="G95" s="66">
        <v>13.756500000000001</v>
      </c>
      <c r="H95" s="66">
        <v>14.338971000000001</v>
      </c>
      <c r="I95" s="66">
        <v>14.958608</v>
      </c>
      <c r="J95" s="66">
        <v>15.609722</v>
      </c>
      <c r="K95" s="66">
        <v>16.265882000000001</v>
      </c>
      <c r="L95" s="66">
        <v>16.948259</v>
      </c>
      <c r="M95" s="66">
        <v>17.645565000000001</v>
      </c>
      <c r="N95" s="66">
        <v>18.356684000000001</v>
      </c>
      <c r="O95" s="66">
        <v>19.085509999999999</v>
      </c>
      <c r="P95" s="66">
        <v>19.814160999999999</v>
      </c>
      <c r="Q95" s="66">
        <v>20.540209000000001</v>
      </c>
      <c r="R95" s="66">
        <v>21.282976000000001</v>
      </c>
      <c r="S95" s="66">
        <v>22.075185999999999</v>
      </c>
      <c r="T95" s="66">
        <v>22.901951</v>
      </c>
      <c r="U95" s="66">
        <v>23.72739</v>
      </c>
      <c r="V95" s="66">
        <v>24.555869999999999</v>
      </c>
      <c r="W95" s="66">
        <v>25.407183</v>
      </c>
      <c r="X95" s="66">
        <v>26.278003999999999</v>
      </c>
      <c r="Y95" s="66">
        <v>27.166015999999999</v>
      </c>
      <c r="Z95" s="66">
        <v>28.048594000000001</v>
      </c>
      <c r="AA95" s="66">
        <v>28.909233</v>
      </c>
      <c r="AB95" s="66">
        <v>29.860287</v>
      </c>
      <c r="AC95" s="66">
        <v>30.851286000000002</v>
      </c>
      <c r="AD95" s="63">
        <v>3.8420999999999997E-2</v>
      </c>
    </row>
    <row r="96" spans="1:30" ht="15" customHeight="1">
      <c r="A96" s="62" t="s">
        <v>889</v>
      </c>
      <c r="B96" s="65" t="s">
        <v>80</v>
      </c>
      <c r="C96" s="66">
        <v>3.233517</v>
      </c>
      <c r="D96" s="66">
        <v>3.3516810000000001</v>
      </c>
      <c r="E96" s="66">
        <v>3.4751340000000002</v>
      </c>
      <c r="F96" s="66">
        <v>3.5830419999999998</v>
      </c>
      <c r="G96" s="66">
        <v>3.7018230000000001</v>
      </c>
      <c r="H96" s="66">
        <v>3.8289420000000001</v>
      </c>
      <c r="I96" s="66">
        <v>3.962996</v>
      </c>
      <c r="J96" s="66">
        <v>4.1052119999999999</v>
      </c>
      <c r="K96" s="66">
        <v>4.2445500000000003</v>
      </c>
      <c r="L96" s="66">
        <v>4.3850309999999997</v>
      </c>
      <c r="M96" s="66">
        <v>4.5173310000000004</v>
      </c>
      <c r="N96" s="66">
        <v>4.6447969999999996</v>
      </c>
      <c r="O96" s="66">
        <v>4.7740220000000004</v>
      </c>
      <c r="P96" s="66">
        <v>4.9053209999999998</v>
      </c>
      <c r="Q96" s="66">
        <v>5.039777</v>
      </c>
      <c r="R96" s="66">
        <v>5.1657859999999998</v>
      </c>
      <c r="S96" s="66">
        <v>5.3009919999999999</v>
      </c>
      <c r="T96" s="66">
        <v>5.4456930000000003</v>
      </c>
      <c r="U96" s="66">
        <v>5.5933599999999997</v>
      </c>
      <c r="V96" s="66">
        <v>5.7448670000000002</v>
      </c>
      <c r="W96" s="66">
        <v>5.8911730000000002</v>
      </c>
      <c r="X96" s="66">
        <v>6.0288110000000001</v>
      </c>
      <c r="Y96" s="66">
        <v>6.1600489999999999</v>
      </c>
      <c r="Z96" s="66">
        <v>6.2756780000000001</v>
      </c>
      <c r="AA96" s="66">
        <v>6.371378</v>
      </c>
      <c r="AB96" s="66">
        <v>6.4805169999999999</v>
      </c>
      <c r="AC96" s="66">
        <v>6.6058510000000004</v>
      </c>
      <c r="AD96" s="63">
        <v>2.7511000000000001E-2</v>
      </c>
    </row>
    <row r="97" spans="1:30" ht="15" customHeight="1">
      <c r="A97" s="62" t="s">
        <v>888</v>
      </c>
      <c r="B97" s="65" t="s">
        <v>81</v>
      </c>
      <c r="C97" s="66">
        <v>22.987763999999999</v>
      </c>
      <c r="D97" s="66">
        <v>24.597951999999999</v>
      </c>
      <c r="E97" s="66">
        <v>26.373259000000001</v>
      </c>
      <c r="F97" s="66">
        <v>28.237964999999999</v>
      </c>
      <c r="G97" s="66">
        <v>30.036686</v>
      </c>
      <c r="H97" s="66">
        <v>31.844405999999999</v>
      </c>
      <c r="I97" s="66">
        <v>33.659359000000002</v>
      </c>
      <c r="J97" s="66">
        <v>35.553637999999999</v>
      </c>
      <c r="K97" s="66">
        <v>37.576625999999997</v>
      </c>
      <c r="L97" s="66">
        <v>39.736156000000001</v>
      </c>
      <c r="M97" s="66">
        <v>42.083565</v>
      </c>
      <c r="N97" s="66">
        <v>44.517749999999999</v>
      </c>
      <c r="O97" s="66">
        <v>47.064518</v>
      </c>
      <c r="P97" s="66">
        <v>49.746040000000001</v>
      </c>
      <c r="Q97" s="66">
        <v>52.461559000000001</v>
      </c>
      <c r="R97" s="66">
        <v>55.280735</v>
      </c>
      <c r="S97" s="66">
        <v>58.085869000000002</v>
      </c>
      <c r="T97" s="66">
        <v>61.037106000000001</v>
      </c>
      <c r="U97" s="66">
        <v>63.918529999999997</v>
      </c>
      <c r="V97" s="66">
        <v>66.592911000000001</v>
      </c>
      <c r="W97" s="66">
        <v>69.264633000000003</v>
      </c>
      <c r="X97" s="66">
        <v>71.851348999999999</v>
      </c>
      <c r="Y97" s="66">
        <v>74.306747000000001</v>
      </c>
      <c r="Z97" s="66">
        <v>76.688025999999994</v>
      </c>
      <c r="AA97" s="66">
        <v>78.479309000000001</v>
      </c>
      <c r="AB97" s="66">
        <v>80.616225999999997</v>
      </c>
      <c r="AC97" s="66">
        <v>83.212340999999995</v>
      </c>
      <c r="AD97" s="63">
        <v>4.9957000000000001E-2</v>
      </c>
    </row>
    <row r="98" spans="1:30" ht="15" customHeight="1">
      <c r="A98" s="62" t="s">
        <v>887</v>
      </c>
      <c r="B98" s="65" t="s">
        <v>82</v>
      </c>
      <c r="C98" s="66">
        <v>9.4553750000000001</v>
      </c>
      <c r="D98" s="66">
        <v>9.6495840000000008</v>
      </c>
      <c r="E98" s="66">
        <v>9.8298249999999996</v>
      </c>
      <c r="F98" s="66">
        <v>10.032223</v>
      </c>
      <c r="G98" s="66">
        <v>10.232968</v>
      </c>
      <c r="H98" s="66">
        <v>10.424836000000001</v>
      </c>
      <c r="I98" s="66">
        <v>10.589543000000001</v>
      </c>
      <c r="J98" s="66">
        <v>10.748336999999999</v>
      </c>
      <c r="K98" s="66">
        <v>10.901386</v>
      </c>
      <c r="L98" s="66">
        <v>11.076321999999999</v>
      </c>
      <c r="M98" s="66">
        <v>11.246435999999999</v>
      </c>
      <c r="N98" s="66">
        <v>11.408196</v>
      </c>
      <c r="O98" s="66">
        <v>11.552315999999999</v>
      </c>
      <c r="P98" s="66">
        <v>11.676772</v>
      </c>
      <c r="Q98" s="66">
        <v>11.804835000000001</v>
      </c>
      <c r="R98" s="66">
        <v>11.906815999999999</v>
      </c>
      <c r="S98" s="66">
        <v>12.016565</v>
      </c>
      <c r="T98" s="66">
        <v>12.122456</v>
      </c>
      <c r="U98" s="66">
        <v>12.222785999999999</v>
      </c>
      <c r="V98" s="66">
        <v>12.328372999999999</v>
      </c>
      <c r="W98" s="66">
        <v>12.416321999999999</v>
      </c>
      <c r="X98" s="66">
        <v>12.497125</v>
      </c>
      <c r="Y98" s="66">
        <v>12.567617</v>
      </c>
      <c r="Z98" s="66">
        <v>12.620436</v>
      </c>
      <c r="AA98" s="66">
        <v>12.656272</v>
      </c>
      <c r="AB98" s="66">
        <v>12.723984</v>
      </c>
      <c r="AC98" s="66">
        <v>12.817828</v>
      </c>
      <c r="AD98" s="63">
        <v>1.1422E-2</v>
      </c>
    </row>
    <row r="99" spans="1:30" ht="15" customHeight="1">
      <c r="A99" s="62" t="s">
        <v>886</v>
      </c>
      <c r="B99" s="65" t="s">
        <v>83</v>
      </c>
      <c r="C99" s="66">
        <v>7.7096520000000002</v>
      </c>
      <c r="D99" s="66">
        <v>8.1220459999999992</v>
      </c>
      <c r="E99" s="66">
        <v>8.5958299999999994</v>
      </c>
      <c r="F99" s="66">
        <v>9.0871619999999993</v>
      </c>
      <c r="G99" s="66">
        <v>9.6063589999999994</v>
      </c>
      <c r="H99" s="66">
        <v>10.158925999999999</v>
      </c>
      <c r="I99" s="66">
        <v>10.728885999999999</v>
      </c>
      <c r="J99" s="66">
        <v>11.333753</v>
      </c>
      <c r="K99" s="66">
        <v>11.963054</v>
      </c>
      <c r="L99" s="66">
        <v>12.648370999999999</v>
      </c>
      <c r="M99" s="66">
        <v>13.349532999999999</v>
      </c>
      <c r="N99" s="66">
        <v>14.024558000000001</v>
      </c>
      <c r="O99" s="66">
        <v>14.703968</v>
      </c>
      <c r="P99" s="66">
        <v>15.406775</v>
      </c>
      <c r="Q99" s="66">
        <v>16.154720000000001</v>
      </c>
      <c r="R99" s="66">
        <v>16.894697000000001</v>
      </c>
      <c r="S99" s="66">
        <v>17.701112999999999</v>
      </c>
      <c r="T99" s="66">
        <v>18.534765</v>
      </c>
      <c r="U99" s="66">
        <v>19.368283999999999</v>
      </c>
      <c r="V99" s="66">
        <v>20.242585999999999</v>
      </c>
      <c r="W99" s="66">
        <v>21.141893</v>
      </c>
      <c r="X99" s="66">
        <v>22.059007999999999</v>
      </c>
      <c r="Y99" s="66">
        <v>23.017261999999999</v>
      </c>
      <c r="Z99" s="66">
        <v>23.982914000000001</v>
      </c>
      <c r="AA99" s="66">
        <v>24.939547999999998</v>
      </c>
      <c r="AB99" s="66">
        <v>26.062957999999998</v>
      </c>
      <c r="AC99" s="66">
        <v>27.216218999999999</v>
      </c>
      <c r="AD99" s="63">
        <v>4.9557999999999998E-2</v>
      </c>
    </row>
    <row r="100" spans="1:30" ht="15" customHeight="1">
      <c r="A100" s="62" t="s">
        <v>885</v>
      </c>
      <c r="B100" s="65" t="s">
        <v>84</v>
      </c>
      <c r="C100" s="66">
        <v>10.287839</v>
      </c>
      <c r="D100" s="66">
        <v>10.853403999999999</v>
      </c>
      <c r="E100" s="66">
        <v>11.532731</v>
      </c>
      <c r="F100" s="66">
        <v>12.252891</v>
      </c>
      <c r="G100" s="66">
        <v>13.043008</v>
      </c>
      <c r="H100" s="66">
        <v>13.907107</v>
      </c>
      <c r="I100" s="66">
        <v>14.820634</v>
      </c>
      <c r="J100" s="66">
        <v>15.797689</v>
      </c>
      <c r="K100" s="66">
        <v>16.807154000000001</v>
      </c>
      <c r="L100" s="66">
        <v>17.927247999999999</v>
      </c>
      <c r="M100" s="66">
        <v>19.093278999999999</v>
      </c>
      <c r="N100" s="66">
        <v>20.094816000000002</v>
      </c>
      <c r="O100" s="66">
        <v>21.150112</v>
      </c>
      <c r="P100" s="66">
        <v>22.192892000000001</v>
      </c>
      <c r="Q100" s="66">
        <v>23.331154000000002</v>
      </c>
      <c r="R100" s="66">
        <v>24.42943</v>
      </c>
      <c r="S100" s="66">
        <v>25.614682999999999</v>
      </c>
      <c r="T100" s="66">
        <v>26.87011</v>
      </c>
      <c r="U100" s="66">
        <v>28.101151000000002</v>
      </c>
      <c r="V100" s="66">
        <v>29.389961</v>
      </c>
      <c r="W100" s="66">
        <v>30.713232000000001</v>
      </c>
      <c r="X100" s="66">
        <v>32.039028000000002</v>
      </c>
      <c r="Y100" s="66">
        <v>33.444290000000002</v>
      </c>
      <c r="Z100" s="66">
        <v>34.868625999999999</v>
      </c>
      <c r="AA100" s="66">
        <v>36.231071</v>
      </c>
      <c r="AB100" s="66">
        <v>37.815776999999997</v>
      </c>
      <c r="AC100" s="66">
        <v>39.478194999999999</v>
      </c>
      <c r="AD100" s="63">
        <v>5.3008E-2</v>
      </c>
    </row>
    <row r="101" spans="1:30" ht="15" customHeight="1">
      <c r="A101" s="62" t="s">
        <v>884</v>
      </c>
      <c r="B101" s="65" t="s">
        <v>85</v>
      </c>
      <c r="C101" s="66">
        <v>1.5286299999999999</v>
      </c>
      <c r="D101" s="66">
        <v>1.5747690000000001</v>
      </c>
      <c r="E101" s="66">
        <v>1.6207</v>
      </c>
      <c r="F101" s="66">
        <v>1.6695789999999999</v>
      </c>
      <c r="G101" s="66">
        <v>1.7175229999999999</v>
      </c>
      <c r="H101" s="66">
        <v>1.7621789999999999</v>
      </c>
      <c r="I101" s="66">
        <v>1.8043279999999999</v>
      </c>
      <c r="J101" s="66">
        <v>1.8490610000000001</v>
      </c>
      <c r="K101" s="66">
        <v>1.8918029999999999</v>
      </c>
      <c r="L101" s="66">
        <v>1.937273</v>
      </c>
      <c r="M101" s="66">
        <v>1.984931</v>
      </c>
      <c r="N101" s="66">
        <v>2.0340950000000002</v>
      </c>
      <c r="O101" s="66">
        <v>2.0835629999999998</v>
      </c>
      <c r="P101" s="66">
        <v>2.130951</v>
      </c>
      <c r="Q101" s="66">
        <v>2.179751</v>
      </c>
      <c r="R101" s="66">
        <v>2.2264870000000001</v>
      </c>
      <c r="S101" s="66">
        <v>2.2761689999999999</v>
      </c>
      <c r="T101" s="66">
        <v>2.3279510000000001</v>
      </c>
      <c r="U101" s="66">
        <v>2.380401</v>
      </c>
      <c r="V101" s="66">
        <v>2.4352119999999999</v>
      </c>
      <c r="W101" s="66">
        <v>2.4896799999999999</v>
      </c>
      <c r="X101" s="66">
        <v>2.5446770000000001</v>
      </c>
      <c r="Y101" s="66">
        <v>2.599926</v>
      </c>
      <c r="Z101" s="66">
        <v>2.6553149999999999</v>
      </c>
      <c r="AA101" s="66">
        <v>2.7115369999999999</v>
      </c>
      <c r="AB101" s="66">
        <v>2.770451</v>
      </c>
      <c r="AC101" s="66">
        <v>2.8345940000000001</v>
      </c>
      <c r="AD101" s="63">
        <v>2.3789999999999999E-2</v>
      </c>
    </row>
    <row r="102" spans="1:30" ht="15" customHeight="1">
      <c r="A102" s="62" t="s">
        <v>883</v>
      </c>
      <c r="B102" s="65" t="s">
        <v>105</v>
      </c>
      <c r="C102" s="66">
        <v>133.37583900000001</v>
      </c>
      <c r="D102" s="66">
        <v>137.46170000000001</v>
      </c>
      <c r="E102" s="66">
        <v>142.20095800000001</v>
      </c>
      <c r="F102" s="66">
        <v>146.75448600000001</v>
      </c>
      <c r="G102" s="66">
        <v>151.12818899999999</v>
      </c>
      <c r="H102" s="66">
        <v>155.79817199999999</v>
      </c>
      <c r="I102" s="66">
        <v>161.01020800000001</v>
      </c>
      <c r="J102" s="66">
        <v>166.90806599999999</v>
      </c>
      <c r="K102" s="66">
        <v>173.13353000000001</v>
      </c>
      <c r="L102" s="66">
        <v>180.019867</v>
      </c>
      <c r="M102" s="66">
        <v>186.97305299999999</v>
      </c>
      <c r="N102" s="66">
        <v>193.67967200000001</v>
      </c>
      <c r="O102" s="66">
        <v>200.48361199999999</v>
      </c>
      <c r="P102" s="66">
        <v>207.53323399999999</v>
      </c>
      <c r="Q102" s="66">
        <v>214.85668899999999</v>
      </c>
      <c r="R102" s="66">
        <v>222.07704200000001</v>
      </c>
      <c r="S102" s="66">
        <v>229.620071</v>
      </c>
      <c r="T102" s="66">
        <v>237.51918000000001</v>
      </c>
      <c r="U102" s="66">
        <v>245.34605400000001</v>
      </c>
      <c r="V102" s="66">
        <v>253.08239699999999</v>
      </c>
      <c r="W102" s="66">
        <v>260.83779900000002</v>
      </c>
      <c r="X102" s="66">
        <v>268.50430299999999</v>
      </c>
      <c r="Y102" s="66">
        <v>276.12200899999999</v>
      </c>
      <c r="Z102" s="66">
        <v>283.75079299999999</v>
      </c>
      <c r="AA102" s="66">
        <v>290.47805799999998</v>
      </c>
      <c r="AB102" s="66">
        <v>298.17721599999999</v>
      </c>
      <c r="AC102" s="66">
        <v>306.57080100000002</v>
      </c>
      <c r="AD102" s="63">
        <v>3.2604000000000001E-2</v>
      </c>
    </row>
    <row r="104" spans="1:30" ht="15" customHeight="1">
      <c r="B104" s="61" t="s">
        <v>106</v>
      </c>
    </row>
    <row r="105" spans="1:30" ht="15" customHeight="1">
      <c r="A105" s="62" t="s">
        <v>882</v>
      </c>
      <c r="B105" s="65" t="s">
        <v>107</v>
      </c>
      <c r="C105" s="67">
        <v>1052.6782229999999</v>
      </c>
      <c r="D105" s="67">
        <v>1069.5279539999999</v>
      </c>
      <c r="E105" s="67">
        <v>1089.153442</v>
      </c>
      <c r="F105" s="67">
        <v>1109.491211</v>
      </c>
      <c r="G105" s="67">
        <v>1130.534668</v>
      </c>
      <c r="H105" s="67">
        <v>1150.4979249999999</v>
      </c>
      <c r="I105" s="67">
        <v>1168.127808</v>
      </c>
      <c r="J105" s="67">
        <v>1184.197876</v>
      </c>
      <c r="K105" s="67">
        <v>1201.3706050000001</v>
      </c>
      <c r="L105" s="67">
        <v>1219.701294</v>
      </c>
      <c r="M105" s="67">
        <v>1239.5146480000001</v>
      </c>
      <c r="N105" s="67">
        <v>1260.636475</v>
      </c>
      <c r="O105" s="67">
        <v>1282.5108640000001</v>
      </c>
      <c r="P105" s="67">
        <v>1305.278198</v>
      </c>
      <c r="Q105" s="67">
        <v>1326.2957759999999</v>
      </c>
      <c r="R105" s="67">
        <v>1345.5758060000001</v>
      </c>
      <c r="S105" s="67">
        <v>1364.0306399999999</v>
      </c>
      <c r="T105" s="67">
        <v>1381.6092530000001</v>
      </c>
      <c r="U105" s="67">
        <v>1399.236572</v>
      </c>
      <c r="V105" s="67">
        <v>1416.6829829999999</v>
      </c>
      <c r="W105" s="67">
        <v>1434.303101</v>
      </c>
      <c r="X105" s="67">
        <v>1451.8038329999999</v>
      </c>
      <c r="Y105" s="67">
        <v>1468.613159</v>
      </c>
      <c r="Z105" s="67">
        <v>1484.9320070000001</v>
      </c>
      <c r="AA105" s="67">
        <v>1500.9708250000001</v>
      </c>
      <c r="AB105" s="67">
        <v>1516.314697</v>
      </c>
      <c r="AC105" s="67">
        <v>1531.407471</v>
      </c>
      <c r="AD105" s="63">
        <v>1.4461999999999999E-2</v>
      </c>
    </row>
    <row r="106" spans="1:30" ht="15" customHeight="1">
      <c r="A106" s="62" t="s">
        <v>881</v>
      </c>
      <c r="B106" s="65" t="s">
        <v>108</v>
      </c>
      <c r="C106" s="67">
        <v>661.09033199999999</v>
      </c>
      <c r="D106" s="67">
        <v>670.04162599999995</v>
      </c>
      <c r="E106" s="67">
        <v>680.47222899999997</v>
      </c>
      <c r="F106" s="67">
        <v>691.27136199999995</v>
      </c>
      <c r="G106" s="67">
        <v>702.44897500000002</v>
      </c>
      <c r="H106" s="67">
        <v>713.11059599999999</v>
      </c>
      <c r="I106" s="67">
        <v>722.61035200000003</v>
      </c>
      <c r="J106" s="67">
        <v>731.32855199999995</v>
      </c>
      <c r="K106" s="67">
        <v>740.63140899999996</v>
      </c>
      <c r="L106" s="67">
        <v>750.56182899999999</v>
      </c>
      <c r="M106" s="67">
        <v>761.30932600000006</v>
      </c>
      <c r="N106" s="67">
        <v>772.80883800000004</v>
      </c>
      <c r="O106" s="67">
        <v>784.79211399999997</v>
      </c>
      <c r="P106" s="67">
        <v>797.35870399999999</v>
      </c>
      <c r="Q106" s="67">
        <v>809.07214399999998</v>
      </c>
      <c r="R106" s="67">
        <v>819.90905799999996</v>
      </c>
      <c r="S106" s="67">
        <v>830.35906999999997</v>
      </c>
      <c r="T106" s="67">
        <v>840.38269000000003</v>
      </c>
      <c r="U106" s="67">
        <v>850.50701900000001</v>
      </c>
      <c r="V106" s="67">
        <v>860.60430899999994</v>
      </c>
      <c r="W106" s="67">
        <v>870.88928199999998</v>
      </c>
      <c r="X106" s="67">
        <v>881.19549600000005</v>
      </c>
      <c r="Y106" s="67">
        <v>891.17584199999999</v>
      </c>
      <c r="Z106" s="67">
        <v>900.94506799999999</v>
      </c>
      <c r="AA106" s="67">
        <v>910.629639</v>
      </c>
      <c r="AB106" s="67">
        <v>919.96417199999996</v>
      </c>
      <c r="AC106" s="67">
        <v>929.22302200000001</v>
      </c>
      <c r="AD106" s="63">
        <v>1.3166000000000001E-2</v>
      </c>
    </row>
    <row r="107" spans="1:30" ht="15" customHeight="1">
      <c r="A107" s="62" t="s">
        <v>880</v>
      </c>
      <c r="B107" s="65" t="s">
        <v>109</v>
      </c>
      <c r="C107" s="67">
        <v>278.26718099999999</v>
      </c>
      <c r="D107" s="67">
        <v>284.28131100000002</v>
      </c>
      <c r="E107" s="67">
        <v>291.34710699999999</v>
      </c>
      <c r="F107" s="67">
        <v>298.68414300000001</v>
      </c>
      <c r="G107" s="67">
        <v>306.27230800000001</v>
      </c>
      <c r="H107" s="67">
        <v>313.35403400000001</v>
      </c>
      <c r="I107" s="67">
        <v>319.42233299999998</v>
      </c>
      <c r="J107" s="67">
        <v>324.81603999999999</v>
      </c>
      <c r="K107" s="67">
        <v>330.61956800000002</v>
      </c>
      <c r="L107" s="67">
        <v>336.835846</v>
      </c>
      <c r="M107" s="67">
        <v>343.56643700000001</v>
      </c>
      <c r="N107" s="67">
        <v>350.70755000000003</v>
      </c>
      <c r="O107" s="67">
        <v>358.00988799999999</v>
      </c>
      <c r="P107" s="67">
        <v>365.493469</v>
      </c>
      <c r="Q107" s="67">
        <v>372.18936200000002</v>
      </c>
      <c r="R107" s="67">
        <v>378.141998</v>
      </c>
      <c r="S107" s="67">
        <v>383.69415300000003</v>
      </c>
      <c r="T107" s="67">
        <v>388.84307899999999</v>
      </c>
      <c r="U107" s="67">
        <v>393.89492799999999</v>
      </c>
      <c r="V107" s="67">
        <v>398.769226</v>
      </c>
      <c r="W107" s="67">
        <v>403.56637599999999</v>
      </c>
      <c r="X107" s="67">
        <v>408.18850700000002</v>
      </c>
      <c r="Y107" s="67">
        <v>412.47396900000001</v>
      </c>
      <c r="Z107" s="67">
        <v>416.48931900000002</v>
      </c>
      <c r="AA107" s="67">
        <v>420.29513500000002</v>
      </c>
      <c r="AB107" s="67">
        <v>423.79284699999999</v>
      </c>
      <c r="AC107" s="67">
        <v>427.100189</v>
      </c>
      <c r="AD107" s="63">
        <v>1.6414999999999999E-2</v>
      </c>
    </row>
    <row r="108" spans="1:30" ht="15" customHeight="1">
      <c r="A108" s="62" t="s">
        <v>879</v>
      </c>
      <c r="B108" s="65" t="s">
        <v>110</v>
      </c>
      <c r="C108" s="67">
        <v>113.32068599999999</v>
      </c>
      <c r="D108" s="67">
        <v>115.205063</v>
      </c>
      <c r="E108" s="67">
        <v>117.334198</v>
      </c>
      <c r="F108" s="67">
        <v>119.53563699999999</v>
      </c>
      <c r="G108" s="67">
        <v>121.81326300000001</v>
      </c>
      <c r="H108" s="67">
        <v>124.033226</v>
      </c>
      <c r="I108" s="67">
        <v>126.094971</v>
      </c>
      <c r="J108" s="67">
        <v>128.053406</v>
      </c>
      <c r="K108" s="67">
        <v>130.11970500000001</v>
      </c>
      <c r="L108" s="67">
        <v>132.30354299999999</v>
      </c>
      <c r="M108" s="67">
        <v>134.638779</v>
      </c>
      <c r="N108" s="67">
        <v>137.12004099999999</v>
      </c>
      <c r="O108" s="67">
        <v>139.70895400000001</v>
      </c>
      <c r="P108" s="67">
        <v>142.426041</v>
      </c>
      <c r="Q108" s="67">
        <v>145.03428600000001</v>
      </c>
      <c r="R108" s="67">
        <v>147.52477999999999</v>
      </c>
      <c r="S108" s="67">
        <v>149.97737100000001</v>
      </c>
      <c r="T108" s="67">
        <v>152.38353000000001</v>
      </c>
      <c r="U108" s="67">
        <v>154.83470199999999</v>
      </c>
      <c r="V108" s="67">
        <v>157.30943300000001</v>
      </c>
      <c r="W108" s="67">
        <v>159.847397</v>
      </c>
      <c r="X108" s="67">
        <v>162.41990699999999</v>
      </c>
      <c r="Y108" s="67">
        <v>164.963303</v>
      </c>
      <c r="Z108" s="67">
        <v>167.497604</v>
      </c>
      <c r="AA108" s="67">
        <v>170.04615799999999</v>
      </c>
      <c r="AB108" s="67">
        <v>172.557785</v>
      </c>
      <c r="AC108" s="67">
        <v>175.08416700000001</v>
      </c>
      <c r="AD108" s="63">
        <v>1.6882999999999999E-2</v>
      </c>
    </row>
    <row r="109" spans="1:30" ht="15" customHeight="1">
      <c r="A109" s="62" t="s">
        <v>878</v>
      </c>
      <c r="B109" s="65" t="s">
        <v>111</v>
      </c>
      <c r="C109" s="67">
        <v>120.92263800000001</v>
      </c>
      <c r="D109" s="67">
        <v>127.984512</v>
      </c>
      <c r="E109" s="67">
        <v>135.65173300000001</v>
      </c>
      <c r="F109" s="67">
        <v>142.40382399999999</v>
      </c>
      <c r="G109" s="67">
        <v>150.12857099999999</v>
      </c>
      <c r="H109" s="67">
        <v>158.23564099999999</v>
      </c>
      <c r="I109" s="67">
        <v>165.28190599999999</v>
      </c>
      <c r="J109" s="67">
        <v>171.55102500000001</v>
      </c>
      <c r="K109" s="67">
        <v>177.48594700000001</v>
      </c>
      <c r="L109" s="67">
        <v>183.08004800000001</v>
      </c>
      <c r="M109" s="67">
        <v>188.444458</v>
      </c>
      <c r="N109" s="67">
        <v>193.78649899999999</v>
      </c>
      <c r="O109" s="67">
        <v>198.698959</v>
      </c>
      <c r="P109" s="67">
        <v>203.38871800000001</v>
      </c>
      <c r="Q109" s="67">
        <v>207.91267400000001</v>
      </c>
      <c r="R109" s="67">
        <v>212.213425</v>
      </c>
      <c r="S109" s="67">
        <v>216.406418</v>
      </c>
      <c r="T109" s="67">
        <v>220.40322900000001</v>
      </c>
      <c r="U109" s="67">
        <v>224.12609900000001</v>
      </c>
      <c r="V109" s="67">
        <v>227.61367799999999</v>
      </c>
      <c r="W109" s="67">
        <v>230.968231</v>
      </c>
      <c r="X109" s="67">
        <v>234.17460600000001</v>
      </c>
      <c r="Y109" s="67">
        <v>237.35926799999999</v>
      </c>
      <c r="Z109" s="67">
        <v>240.40576200000001</v>
      </c>
      <c r="AA109" s="67">
        <v>243.22787500000001</v>
      </c>
      <c r="AB109" s="67">
        <v>246.055038</v>
      </c>
      <c r="AC109" s="67">
        <v>248.82002299999999</v>
      </c>
      <c r="AD109" s="63">
        <v>2.6950000000000002E-2</v>
      </c>
    </row>
    <row r="110" spans="1:30" ht="15" customHeight="1">
      <c r="A110" s="62" t="s">
        <v>877</v>
      </c>
      <c r="B110" s="65" t="s">
        <v>112</v>
      </c>
      <c r="C110" s="67">
        <v>153.13267500000001</v>
      </c>
      <c r="D110" s="67">
        <v>163.14004499999999</v>
      </c>
      <c r="E110" s="67">
        <v>175.56353799999999</v>
      </c>
      <c r="F110" s="67">
        <v>188.44279499999999</v>
      </c>
      <c r="G110" s="67">
        <v>203.001282</v>
      </c>
      <c r="H110" s="67">
        <v>215.53360000000001</v>
      </c>
      <c r="I110" s="67">
        <v>228.50975</v>
      </c>
      <c r="J110" s="67">
        <v>241.38310200000001</v>
      </c>
      <c r="K110" s="67">
        <v>254.79165599999999</v>
      </c>
      <c r="L110" s="67">
        <v>267.06097399999999</v>
      </c>
      <c r="M110" s="67">
        <v>278.62261999999998</v>
      </c>
      <c r="N110" s="67">
        <v>288.915009</v>
      </c>
      <c r="O110" s="67">
        <v>299.44650300000001</v>
      </c>
      <c r="P110" s="67">
        <v>308.59655800000002</v>
      </c>
      <c r="Q110" s="67">
        <v>318.59491000000003</v>
      </c>
      <c r="R110" s="67">
        <v>327.82052599999997</v>
      </c>
      <c r="S110" s="67">
        <v>337.94842499999999</v>
      </c>
      <c r="T110" s="67">
        <v>347.13861100000003</v>
      </c>
      <c r="U110" s="67">
        <v>356.49014299999999</v>
      </c>
      <c r="V110" s="67">
        <v>365.75860599999999</v>
      </c>
      <c r="W110" s="67">
        <v>374.50592</v>
      </c>
      <c r="X110" s="67">
        <v>383.32800300000002</v>
      </c>
      <c r="Y110" s="67">
        <v>393.10732999999999</v>
      </c>
      <c r="Z110" s="67">
        <v>401.65957600000002</v>
      </c>
      <c r="AA110" s="67">
        <v>411.14007600000002</v>
      </c>
      <c r="AB110" s="67">
        <v>420.63244600000002</v>
      </c>
      <c r="AC110" s="67">
        <v>429.58435100000003</v>
      </c>
      <c r="AD110" s="63">
        <v>3.9488000000000002E-2</v>
      </c>
    </row>
    <row r="111" spans="1:30" ht="15" customHeight="1">
      <c r="A111" s="62" t="s">
        <v>876</v>
      </c>
      <c r="B111" s="65" t="s">
        <v>113</v>
      </c>
      <c r="C111" s="67">
        <v>239.514465</v>
      </c>
      <c r="D111" s="67">
        <v>254.104828</v>
      </c>
      <c r="E111" s="67">
        <v>272.26211499999999</v>
      </c>
      <c r="F111" s="67">
        <v>292.96768200000002</v>
      </c>
      <c r="G111" s="67">
        <v>315.459991</v>
      </c>
      <c r="H111" s="67">
        <v>339.282715</v>
      </c>
      <c r="I111" s="67">
        <v>364.57046500000001</v>
      </c>
      <c r="J111" s="67">
        <v>392.154877</v>
      </c>
      <c r="K111" s="67">
        <v>421.84362800000002</v>
      </c>
      <c r="L111" s="67">
        <v>453.42605600000002</v>
      </c>
      <c r="M111" s="67">
        <v>486.57351699999998</v>
      </c>
      <c r="N111" s="67">
        <v>521.20092799999998</v>
      </c>
      <c r="O111" s="67">
        <v>556.47027600000001</v>
      </c>
      <c r="P111" s="67">
        <v>591.95257600000002</v>
      </c>
      <c r="Q111" s="67">
        <v>627.81744400000002</v>
      </c>
      <c r="R111" s="67">
        <v>663.38177499999995</v>
      </c>
      <c r="S111" s="67">
        <v>698.90112299999998</v>
      </c>
      <c r="T111" s="67">
        <v>733.68902600000001</v>
      </c>
      <c r="U111" s="67">
        <v>766.77221699999996</v>
      </c>
      <c r="V111" s="67">
        <v>797.17956500000003</v>
      </c>
      <c r="W111" s="67">
        <v>824.86102300000005</v>
      </c>
      <c r="X111" s="67">
        <v>849.91754200000003</v>
      </c>
      <c r="Y111" s="67">
        <v>874.43725600000005</v>
      </c>
      <c r="Z111" s="67">
        <v>896.70214799999997</v>
      </c>
      <c r="AA111" s="67">
        <v>916.13299600000005</v>
      </c>
      <c r="AB111" s="67">
        <v>933.42156999999997</v>
      </c>
      <c r="AC111" s="67">
        <v>948.75756799999999</v>
      </c>
      <c r="AD111" s="63">
        <v>5.4108999999999997E-2</v>
      </c>
    </row>
    <row r="112" spans="1:30" ht="15" customHeight="1">
      <c r="A112" s="62" t="s">
        <v>875</v>
      </c>
      <c r="B112" s="65" t="s">
        <v>114</v>
      </c>
      <c r="C112" s="67">
        <v>1159.9125979999999</v>
      </c>
      <c r="D112" s="67">
        <v>1210.224365</v>
      </c>
      <c r="E112" s="67">
        <v>1267.484741</v>
      </c>
      <c r="F112" s="67">
        <v>1324.189331</v>
      </c>
      <c r="G112" s="67">
        <v>1382.9257809999999</v>
      </c>
      <c r="H112" s="67">
        <v>1438.389038</v>
      </c>
      <c r="I112" s="67">
        <v>1489.5992429999999</v>
      </c>
      <c r="J112" s="67">
        <v>1539.9313959999999</v>
      </c>
      <c r="K112" s="67">
        <v>1585.409058</v>
      </c>
      <c r="L112" s="67">
        <v>1633.08728</v>
      </c>
      <c r="M112" s="67">
        <v>1677.523193</v>
      </c>
      <c r="N112" s="67">
        <v>1721.6098629999999</v>
      </c>
      <c r="O112" s="67">
        <v>1759.909668</v>
      </c>
      <c r="P112" s="67">
        <v>1796.434448</v>
      </c>
      <c r="Q112" s="67">
        <v>1832.8883060000001</v>
      </c>
      <c r="R112" s="67">
        <v>1865.10437</v>
      </c>
      <c r="S112" s="67">
        <v>1899.0810550000001</v>
      </c>
      <c r="T112" s="67">
        <v>1931.4663089999999</v>
      </c>
      <c r="U112" s="67">
        <v>1960.847168</v>
      </c>
      <c r="V112" s="67">
        <v>1987.8082280000001</v>
      </c>
      <c r="W112" s="67">
        <v>2012.4051509999999</v>
      </c>
      <c r="X112" s="67">
        <v>2034.4648440000001</v>
      </c>
      <c r="Y112" s="67">
        <v>2058.3562010000001</v>
      </c>
      <c r="Z112" s="67">
        <v>2081.138672</v>
      </c>
      <c r="AA112" s="67">
        <v>2099.3876949999999</v>
      </c>
      <c r="AB112" s="67">
        <v>2118.3554690000001</v>
      </c>
      <c r="AC112" s="67">
        <v>2135.6374510000001</v>
      </c>
      <c r="AD112" s="63">
        <v>2.2977999999999998E-2</v>
      </c>
    </row>
    <row r="113" spans="1:30" ht="15" customHeight="1">
      <c r="A113" s="62" t="s">
        <v>874</v>
      </c>
      <c r="B113" s="65" t="s">
        <v>115</v>
      </c>
      <c r="C113" s="67">
        <v>156.03207399999999</v>
      </c>
      <c r="D113" s="67">
        <v>164.81826799999999</v>
      </c>
      <c r="E113" s="67">
        <v>175.42498800000001</v>
      </c>
      <c r="F113" s="67">
        <v>187.02436800000001</v>
      </c>
      <c r="G113" s="67">
        <v>199.42379800000001</v>
      </c>
      <c r="H113" s="67">
        <v>212.608643</v>
      </c>
      <c r="I113" s="67">
        <v>226.46466100000001</v>
      </c>
      <c r="J113" s="67">
        <v>241.361816</v>
      </c>
      <c r="K113" s="67">
        <v>256.691956</v>
      </c>
      <c r="L113" s="67">
        <v>272.40133700000001</v>
      </c>
      <c r="M113" s="67">
        <v>288.394745</v>
      </c>
      <c r="N113" s="67">
        <v>304.69729599999999</v>
      </c>
      <c r="O113" s="67">
        <v>321.55126999999999</v>
      </c>
      <c r="P113" s="67">
        <v>337.659943</v>
      </c>
      <c r="Q113" s="67">
        <v>353.24746699999997</v>
      </c>
      <c r="R113" s="67">
        <v>367.97579999999999</v>
      </c>
      <c r="S113" s="67">
        <v>381.78326399999997</v>
      </c>
      <c r="T113" s="67">
        <v>394.82742300000001</v>
      </c>
      <c r="U113" s="67">
        <v>406.80221599999999</v>
      </c>
      <c r="V113" s="67">
        <v>417.78237899999999</v>
      </c>
      <c r="W113" s="67">
        <v>427.81304899999998</v>
      </c>
      <c r="X113" s="67">
        <v>436.99435399999999</v>
      </c>
      <c r="Y113" s="67">
        <v>447.14163200000002</v>
      </c>
      <c r="Z113" s="67">
        <v>456.72183200000001</v>
      </c>
      <c r="AA113" s="67">
        <v>465.82195999999999</v>
      </c>
      <c r="AB113" s="67">
        <v>474.56427000000002</v>
      </c>
      <c r="AC113" s="67">
        <v>483.028931</v>
      </c>
      <c r="AD113" s="63">
        <v>4.3948000000000001E-2</v>
      </c>
    </row>
    <row r="114" spans="1:30" ht="15" customHeight="1">
      <c r="A114" s="62" t="s">
        <v>873</v>
      </c>
      <c r="B114" s="65" t="s">
        <v>116</v>
      </c>
      <c r="C114" s="67">
        <v>304.47222900000003</v>
      </c>
      <c r="D114" s="67">
        <v>331.756958</v>
      </c>
      <c r="E114" s="67">
        <v>362.36437999999998</v>
      </c>
      <c r="F114" s="67">
        <v>393.55850199999998</v>
      </c>
      <c r="G114" s="67">
        <v>423.85641500000003</v>
      </c>
      <c r="H114" s="67">
        <v>455.06970200000001</v>
      </c>
      <c r="I114" s="67">
        <v>488.45239299999997</v>
      </c>
      <c r="J114" s="67">
        <v>521.84387200000003</v>
      </c>
      <c r="K114" s="67">
        <v>555.19164999999998</v>
      </c>
      <c r="L114" s="67">
        <v>588.13104199999998</v>
      </c>
      <c r="M114" s="67">
        <v>619.49688700000002</v>
      </c>
      <c r="N114" s="67">
        <v>648.95550500000002</v>
      </c>
      <c r="O114" s="67">
        <v>676.56176800000003</v>
      </c>
      <c r="P114" s="67">
        <v>701.67938200000003</v>
      </c>
      <c r="Q114" s="67">
        <v>724.54431199999999</v>
      </c>
      <c r="R114" s="67">
        <v>745.99334699999997</v>
      </c>
      <c r="S114" s="67">
        <v>766.80242899999996</v>
      </c>
      <c r="T114" s="67">
        <v>786.613831</v>
      </c>
      <c r="U114" s="67">
        <v>804.82183799999996</v>
      </c>
      <c r="V114" s="67">
        <v>821.79894999999999</v>
      </c>
      <c r="W114" s="67">
        <v>837.972351</v>
      </c>
      <c r="X114" s="67">
        <v>853.37475600000005</v>
      </c>
      <c r="Y114" s="67">
        <v>869.83923300000004</v>
      </c>
      <c r="Z114" s="67">
        <v>885.65692100000001</v>
      </c>
      <c r="AA114" s="67">
        <v>900.86077899999998</v>
      </c>
      <c r="AB114" s="67">
        <v>916.10705600000006</v>
      </c>
      <c r="AC114" s="67">
        <v>931.09204099999999</v>
      </c>
      <c r="AD114" s="63">
        <v>4.2141999999999999E-2</v>
      </c>
    </row>
    <row r="115" spans="1:30" ht="15" customHeight="1">
      <c r="A115" s="62" t="s">
        <v>872</v>
      </c>
      <c r="B115" s="65" t="s">
        <v>117</v>
      </c>
      <c r="C115" s="67">
        <v>263.07333399999999</v>
      </c>
      <c r="D115" s="67">
        <v>295.58810399999999</v>
      </c>
      <c r="E115" s="67">
        <v>330.28137199999998</v>
      </c>
      <c r="F115" s="67">
        <v>360.52740499999999</v>
      </c>
      <c r="G115" s="67">
        <v>392.567993</v>
      </c>
      <c r="H115" s="67">
        <v>424.54986600000001</v>
      </c>
      <c r="I115" s="67">
        <v>454.86602800000003</v>
      </c>
      <c r="J115" s="67">
        <v>482.56182899999999</v>
      </c>
      <c r="K115" s="67">
        <v>504.83898900000003</v>
      </c>
      <c r="L115" s="67">
        <v>522.54760699999997</v>
      </c>
      <c r="M115" s="67">
        <v>535.16387899999995</v>
      </c>
      <c r="N115" s="67">
        <v>544.02783199999999</v>
      </c>
      <c r="O115" s="67">
        <v>550.24121100000002</v>
      </c>
      <c r="P115" s="67">
        <v>554.23284899999999</v>
      </c>
      <c r="Q115" s="67">
        <v>556.46289100000001</v>
      </c>
      <c r="R115" s="67">
        <v>556.95721400000002</v>
      </c>
      <c r="S115" s="67">
        <v>556.58551</v>
      </c>
      <c r="T115" s="67">
        <v>555.439392</v>
      </c>
      <c r="U115" s="67">
        <v>553.58032200000002</v>
      </c>
      <c r="V115" s="67">
        <v>551.21386700000005</v>
      </c>
      <c r="W115" s="67">
        <v>548.41284199999996</v>
      </c>
      <c r="X115" s="67">
        <v>545.35412599999995</v>
      </c>
      <c r="Y115" s="67">
        <v>543.38342299999999</v>
      </c>
      <c r="Z115" s="67">
        <v>541.28112799999997</v>
      </c>
      <c r="AA115" s="67">
        <v>539.10888699999998</v>
      </c>
      <c r="AB115" s="67">
        <v>536.91522199999997</v>
      </c>
      <c r="AC115" s="67">
        <v>534.67785600000002</v>
      </c>
      <c r="AD115" s="63">
        <v>2.3990999999999998E-2</v>
      </c>
    </row>
    <row r="116" spans="1:30" ht="15" customHeight="1">
      <c r="A116" s="62" t="s">
        <v>871</v>
      </c>
      <c r="B116" s="65" t="s">
        <v>118</v>
      </c>
      <c r="C116" s="67">
        <v>591.90100099999995</v>
      </c>
      <c r="D116" s="67">
        <v>637.68243399999994</v>
      </c>
      <c r="E116" s="67">
        <v>691.85803199999998</v>
      </c>
      <c r="F116" s="67">
        <v>752.62756300000001</v>
      </c>
      <c r="G116" s="67">
        <v>814.42126499999995</v>
      </c>
      <c r="H116" s="67">
        <v>879.36627199999998</v>
      </c>
      <c r="I116" s="67">
        <v>946.92797900000005</v>
      </c>
      <c r="J116" s="67">
        <v>1019.44104</v>
      </c>
      <c r="K116" s="67">
        <v>1098.3367920000001</v>
      </c>
      <c r="L116" s="67">
        <v>1183.0615230000001</v>
      </c>
      <c r="M116" s="67">
        <v>1274.3583980000001</v>
      </c>
      <c r="N116" s="67">
        <v>1366.3442379999999</v>
      </c>
      <c r="O116" s="67">
        <v>1458.1521</v>
      </c>
      <c r="P116" s="67">
        <v>1548.538086</v>
      </c>
      <c r="Q116" s="67">
        <v>1632.3452150000001</v>
      </c>
      <c r="R116" s="67">
        <v>1710.7001949999999</v>
      </c>
      <c r="S116" s="67">
        <v>1779.6861570000001</v>
      </c>
      <c r="T116" s="67">
        <v>1843.0908199999999</v>
      </c>
      <c r="U116" s="67">
        <v>1896.1389160000001</v>
      </c>
      <c r="V116" s="67">
        <v>1937.901611</v>
      </c>
      <c r="W116" s="67">
        <v>1973.3129879999999</v>
      </c>
      <c r="X116" s="67">
        <v>2002.0010990000001</v>
      </c>
      <c r="Y116" s="67">
        <v>2029.2855219999999</v>
      </c>
      <c r="Z116" s="67">
        <v>2051.9670409999999</v>
      </c>
      <c r="AA116" s="67">
        <v>2066.5581050000001</v>
      </c>
      <c r="AB116" s="67">
        <v>2081.6811520000001</v>
      </c>
      <c r="AC116" s="67">
        <v>2097.180664</v>
      </c>
      <c r="AD116" s="63">
        <v>4.8772000000000003E-2</v>
      </c>
    </row>
    <row r="117" spans="1:30" ht="15" customHeight="1">
      <c r="A117" s="62" t="s">
        <v>870</v>
      </c>
      <c r="B117" s="65" t="s">
        <v>119</v>
      </c>
      <c r="C117" s="67">
        <v>277.73098800000002</v>
      </c>
      <c r="D117" s="67">
        <v>289.99197400000003</v>
      </c>
      <c r="E117" s="67">
        <v>302.22393799999998</v>
      </c>
      <c r="F117" s="67">
        <v>316.88189699999998</v>
      </c>
      <c r="G117" s="67">
        <v>332.19683800000001</v>
      </c>
      <c r="H117" s="67">
        <v>347.40356400000002</v>
      </c>
      <c r="I117" s="67">
        <v>360.78414900000001</v>
      </c>
      <c r="J117" s="67">
        <v>373.7276</v>
      </c>
      <c r="K117" s="67">
        <v>386.09848</v>
      </c>
      <c r="L117" s="67">
        <v>399.79220600000002</v>
      </c>
      <c r="M117" s="67">
        <v>412.51953099999997</v>
      </c>
      <c r="N117" s="67">
        <v>423.89724699999999</v>
      </c>
      <c r="O117" s="67">
        <v>433.27441399999998</v>
      </c>
      <c r="P117" s="67">
        <v>440.72412100000003</v>
      </c>
      <c r="Q117" s="67">
        <v>447.62762500000002</v>
      </c>
      <c r="R117" s="67">
        <v>452.46804800000001</v>
      </c>
      <c r="S117" s="67">
        <v>457.07998700000002</v>
      </c>
      <c r="T117" s="67">
        <v>460.87616000000003</v>
      </c>
      <c r="U117" s="67">
        <v>463.83862299999998</v>
      </c>
      <c r="V117" s="67">
        <v>466.40750100000002</v>
      </c>
      <c r="W117" s="67">
        <v>467.838348</v>
      </c>
      <c r="X117" s="67">
        <v>468.60641500000003</v>
      </c>
      <c r="Y117" s="67">
        <v>469.765717</v>
      </c>
      <c r="Z117" s="67">
        <v>470.15026899999998</v>
      </c>
      <c r="AA117" s="67">
        <v>469.89102200000002</v>
      </c>
      <c r="AB117" s="67">
        <v>470.09213299999999</v>
      </c>
      <c r="AC117" s="67">
        <v>470.49453699999998</v>
      </c>
      <c r="AD117" s="63">
        <v>1.9546000000000001E-2</v>
      </c>
    </row>
    <row r="118" spans="1:30" ht="15" customHeight="1">
      <c r="A118" s="62" t="s">
        <v>869</v>
      </c>
      <c r="B118" s="65" t="s">
        <v>120</v>
      </c>
      <c r="C118" s="67">
        <v>372.46267699999999</v>
      </c>
      <c r="D118" s="67">
        <v>407.342468</v>
      </c>
      <c r="E118" s="67">
        <v>449.654022</v>
      </c>
      <c r="F118" s="67">
        <v>494.93875100000002</v>
      </c>
      <c r="G118" s="67">
        <v>543.97009300000002</v>
      </c>
      <c r="H118" s="67">
        <v>596.85681199999999</v>
      </c>
      <c r="I118" s="67">
        <v>651.15313700000002</v>
      </c>
      <c r="J118" s="67">
        <v>707.888733</v>
      </c>
      <c r="K118" s="67">
        <v>764.81195100000002</v>
      </c>
      <c r="L118" s="67">
        <v>823.69409199999996</v>
      </c>
      <c r="M118" s="67">
        <v>879.37042199999996</v>
      </c>
      <c r="N118" s="67">
        <v>928.018372</v>
      </c>
      <c r="O118" s="67">
        <v>972.21069299999999</v>
      </c>
      <c r="P118" s="67">
        <v>1013.023865</v>
      </c>
      <c r="Q118" s="67">
        <v>1051.209106</v>
      </c>
      <c r="R118" s="67">
        <v>1084.0382079999999</v>
      </c>
      <c r="S118" s="67">
        <v>1114.710693</v>
      </c>
      <c r="T118" s="67">
        <v>1141.4201660000001</v>
      </c>
      <c r="U118" s="67">
        <v>1163.9451899999999</v>
      </c>
      <c r="V118" s="67">
        <v>1183.6455080000001</v>
      </c>
      <c r="W118" s="67">
        <v>1200.5317379999999</v>
      </c>
      <c r="X118" s="67">
        <v>1214.8999020000001</v>
      </c>
      <c r="Y118" s="67">
        <v>1230.098999</v>
      </c>
      <c r="Z118" s="67">
        <v>1243.440186</v>
      </c>
      <c r="AA118" s="67">
        <v>1255.1568600000001</v>
      </c>
      <c r="AB118" s="67">
        <v>1266.220581</v>
      </c>
      <c r="AC118" s="67">
        <v>1276.0729980000001</v>
      </c>
      <c r="AD118" s="63">
        <v>4.6734999999999999E-2</v>
      </c>
    </row>
    <row r="119" spans="1:30" ht="15" customHeight="1">
      <c r="A119" s="62" t="s">
        <v>868</v>
      </c>
      <c r="B119" s="65" t="s">
        <v>121</v>
      </c>
      <c r="C119" s="67">
        <v>159.96023600000001</v>
      </c>
      <c r="D119" s="67">
        <v>169.77574200000001</v>
      </c>
      <c r="E119" s="67">
        <v>182.38047800000001</v>
      </c>
      <c r="F119" s="67">
        <v>196.60493500000001</v>
      </c>
      <c r="G119" s="67">
        <v>213.28454600000001</v>
      </c>
      <c r="H119" s="67">
        <v>232.784637</v>
      </c>
      <c r="I119" s="67">
        <v>254.68308999999999</v>
      </c>
      <c r="J119" s="67">
        <v>279.40200800000002</v>
      </c>
      <c r="K119" s="67">
        <v>305.96655299999998</v>
      </c>
      <c r="L119" s="67">
        <v>336.35983299999998</v>
      </c>
      <c r="M119" s="67">
        <v>368.14855999999997</v>
      </c>
      <c r="N119" s="67">
        <v>394.56179800000001</v>
      </c>
      <c r="O119" s="67">
        <v>421.46804800000001</v>
      </c>
      <c r="P119" s="67">
        <v>446.53405800000002</v>
      </c>
      <c r="Q119" s="67">
        <v>471.96624800000001</v>
      </c>
      <c r="R119" s="67">
        <v>494.12616000000003</v>
      </c>
      <c r="S119" s="67">
        <v>515.45379600000001</v>
      </c>
      <c r="T119" s="67">
        <v>535.05358899999999</v>
      </c>
      <c r="U119" s="67">
        <v>551.42169200000001</v>
      </c>
      <c r="V119" s="67">
        <v>565.85247800000002</v>
      </c>
      <c r="W119" s="67">
        <v>578.16705300000001</v>
      </c>
      <c r="X119" s="67">
        <v>588.37622099999999</v>
      </c>
      <c r="Y119" s="67">
        <v>598.61834699999997</v>
      </c>
      <c r="Z119" s="67">
        <v>607.35418700000002</v>
      </c>
      <c r="AA119" s="67">
        <v>614.57928500000003</v>
      </c>
      <c r="AB119" s="67">
        <v>621.35827600000005</v>
      </c>
      <c r="AC119" s="67">
        <v>627.22375499999998</v>
      </c>
      <c r="AD119" s="63">
        <v>5.3663000000000002E-2</v>
      </c>
    </row>
    <row r="120" spans="1:30" ht="15" customHeight="1">
      <c r="A120" s="62" t="s">
        <v>867</v>
      </c>
      <c r="B120" s="65" t="s">
        <v>122</v>
      </c>
      <c r="C120" s="67">
        <v>167.86111500000001</v>
      </c>
      <c r="D120" s="67">
        <v>178.09017900000001</v>
      </c>
      <c r="E120" s="67">
        <v>188.41705300000001</v>
      </c>
      <c r="F120" s="67">
        <v>199.94189499999999</v>
      </c>
      <c r="G120" s="67">
        <v>211.27406300000001</v>
      </c>
      <c r="H120" s="67">
        <v>221.81144699999999</v>
      </c>
      <c r="I120" s="67">
        <v>231.73123200000001</v>
      </c>
      <c r="J120" s="67">
        <v>242.39428699999999</v>
      </c>
      <c r="K120" s="67">
        <v>252.53320299999999</v>
      </c>
      <c r="L120" s="67">
        <v>263.509705</v>
      </c>
      <c r="M120" s="67">
        <v>275.11135899999999</v>
      </c>
      <c r="N120" s="67">
        <v>287.17806999999999</v>
      </c>
      <c r="O120" s="67">
        <v>299.174713</v>
      </c>
      <c r="P120" s="67">
        <v>310.43515000000002</v>
      </c>
      <c r="Q120" s="67">
        <v>321.88974000000002</v>
      </c>
      <c r="R120" s="67">
        <v>332.57214399999998</v>
      </c>
      <c r="S120" s="67">
        <v>343.80505399999998</v>
      </c>
      <c r="T120" s="67">
        <v>355.34170499999999</v>
      </c>
      <c r="U120" s="67">
        <v>366.63247699999999</v>
      </c>
      <c r="V120" s="67">
        <v>378.11639400000001</v>
      </c>
      <c r="W120" s="67">
        <v>388.98611499999998</v>
      </c>
      <c r="X120" s="67">
        <v>399.440155</v>
      </c>
      <c r="Y120" s="67">
        <v>410.39468399999998</v>
      </c>
      <c r="Z120" s="67">
        <v>420.88562000000002</v>
      </c>
      <c r="AA120" s="67">
        <v>430.98031600000002</v>
      </c>
      <c r="AB120" s="67">
        <v>441.01501500000001</v>
      </c>
      <c r="AC120" s="67">
        <v>451.26232900000002</v>
      </c>
      <c r="AD120" s="63">
        <v>3.7891000000000001E-2</v>
      </c>
    </row>
    <row r="121" spans="1:30" ht="15" customHeight="1">
      <c r="A121" s="62" t="s">
        <v>866</v>
      </c>
      <c r="B121" s="65" t="s">
        <v>123</v>
      </c>
      <c r="C121" s="67">
        <v>5019.6547849999997</v>
      </c>
      <c r="D121" s="67">
        <v>5300.0283200000003</v>
      </c>
      <c r="E121" s="67">
        <v>5622.7192379999997</v>
      </c>
      <c r="F121" s="67">
        <v>5959.6000979999999</v>
      </c>
      <c r="G121" s="67">
        <v>6313.0454099999997</v>
      </c>
      <c r="H121" s="67">
        <v>6672.3896480000003</v>
      </c>
      <c r="I121" s="67">
        <v>7031.1518550000001</v>
      </c>
      <c r="J121" s="67">
        <v>7397.8388670000004</v>
      </c>
      <c r="K121" s="67">
        <v>7765.3701170000004</v>
      </c>
      <c r="L121" s="67">
        <v>8145.8530270000001</v>
      </c>
      <c r="M121" s="67">
        <v>8523.2431639999995</v>
      </c>
      <c r="N121" s="67">
        <v>8883.8291019999997</v>
      </c>
      <c r="O121" s="67">
        <v>9229.6708980000003</v>
      </c>
      <c r="P121" s="67">
        <v>9558.4785159999992</v>
      </c>
      <c r="Q121" s="67">
        <v>9872.8017579999996</v>
      </c>
      <c r="R121" s="67">
        <v>10158.925781</v>
      </c>
      <c r="S121" s="67">
        <v>10432.274414</v>
      </c>
      <c r="T121" s="67">
        <v>10686.969727</v>
      </c>
      <c r="U121" s="67">
        <v>10914.654296999999</v>
      </c>
      <c r="V121" s="67">
        <v>11117.760742</v>
      </c>
      <c r="W121" s="67">
        <v>11300.077148</v>
      </c>
      <c r="X121" s="67">
        <v>11462.736328000001</v>
      </c>
      <c r="Y121" s="67">
        <v>11630.399414</v>
      </c>
      <c r="Z121" s="67">
        <v>11782.295898</v>
      </c>
      <c r="AA121" s="67">
        <v>11913.816406</v>
      </c>
      <c r="AB121" s="67">
        <v>12042.732421999999</v>
      </c>
      <c r="AC121" s="67">
        <v>12165.240234000001</v>
      </c>
      <c r="AD121" s="63">
        <v>3.3792999999999997E-2</v>
      </c>
    </row>
    <row r="123" spans="1:30" ht="15" customHeight="1">
      <c r="B123" s="61" t="s">
        <v>124</v>
      </c>
    </row>
    <row r="124" spans="1:30" ht="15" customHeight="1">
      <c r="A124" s="62" t="s">
        <v>865</v>
      </c>
      <c r="B124" s="65" t="s">
        <v>107</v>
      </c>
      <c r="C124" s="67">
        <v>213.49389600000001</v>
      </c>
      <c r="D124" s="67">
        <v>219.74899300000001</v>
      </c>
      <c r="E124" s="67">
        <v>225.99737500000001</v>
      </c>
      <c r="F124" s="67">
        <v>234.436981</v>
      </c>
      <c r="G124" s="67">
        <v>242.642166</v>
      </c>
      <c r="H124" s="67">
        <v>248.58332799999999</v>
      </c>
      <c r="I124" s="67">
        <v>254.54061899999999</v>
      </c>
      <c r="J124" s="67">
        <v>259.91531400000002</v>
      </c>
      <c r="K124" s="67">
        <v>264.52435300000002</v>
      </c>
      <c r="L124" s="67">
        <v>269.68609600000002</v>
      </c>
      <c r="M124" s="67">
        <v>275.98339800000002</v>
      </c>
      <c r="N124" s="67">
        <v>282.05480999999997</v>
      </c>
      <c r="O124" s="67">
        <v>287.92932100000002</v>
      </c>
      <c r="P124" s="67">
        <v>293.24002100000001</v>
      </c>
      <c r="Q124" s="67">
        <v>298.489441</v>
      </c>
      <c r="R124" s="67">
        <v>303.65347300000002</v>
      </c>
      <c r="S124" s="67">
        <v>308.18338</v>
      </c>
      <c r="T124" s="67">
        <v>312.759094</v>
      </c>
      <c r="U124" s="67">
        <v>317.089966</v>
      </c>
      <c r="V124" s="67">
        <v>321.02786300000002</v>
      </c>
      <c r="W124" s="67">
        <v>325.28106700000001</v>
      </c>
      <c r="X124" s="67">
        <v>329.75897200000003</v>
      </c>
      <c r="Y124" s="67">
        <v>333.98382600000002</v>
      </c>
      <c r="Z124" s="67">
        <v>338.26257299999997</v>
      </c>
      <c r="AA124" s="67">
        <v>342.37704500000001</v>
      </c>
      <c r="AB124" s="67">
        <v>346.54742399999998</v>
      </c>
      <c r="AC124" s="67">
        <v>373.52307100000002</v>
      </c>
      <c r="AD124" s="63">
        <v>2.1446E-2</v>
      </c>
    </row>
    <row r="125" spans="1:30" ht="15" customHeight="1">
      <c r="A125" s="62" t="s">
        <v>864</v>
      </c>
      <c r="B125" s="65" t="s">
        <v>108</v>
      </c>
      <c r="C125" s="67">
        <v>146.52131700000001</v>
      </c>
      <c r="D125" s="67">
        <v>150.23091099999999</v>
      </c>
      <c r="E125" s="67">
        <v>153.89988700000001</v>
      </c>
      <c r="F125" s="67">
        <v>159.01885999999999</v>
      </c>
      <c r="G125" s="67">
        <v>163.931107</v>
      </c>
      <c r="H125" s="67">
        <v>167.27243000000001</v>
      </c>
      <c r="I125" s="67">
        <v>170.589111</v>
      </c>
      <c r="J125" s="67">
        <v>173.48109400000001</v>
      </c>
      <c r="K125" s="67">
        <v>175.83128400000001</v>
      </c>
      <c r="L125" s="67">
        <v>178.518417</v>
      </c>
      <c r="M125" s="67">
        <v>181.92190600000001</v>
      </c>
      <c r="N125" s="67">
        <v>185.138428</v>
      </c>
      <c r="O125" s="67">
        <v>188.18847700000001</v>
      </c>
      <c r="P125" s="67">
        <v>190.834686</v>
      </c>
      <c r="Q125" s="67">
        <v>193.40716599999999</v>
      </c>
      <c r="R125" s="67">
        <v>195.890671</v>
      </c>
      <c r="S125" s="67">
        <v>197.93322800000001</v>
      </c>
      <c r="T125" s="67">
        <v>199.97477699999999</v>
      </c>
      <c r="U125" s="67">
        <v>201.82969700000001</v>
      </c>
      <c r="V125" s="67">
        <v>203.40602100000001</v>
      </c>
      <c r="W125" s="67">
        <v>205.153717</v>
      </c>
      <c r="X125" s="67">
        <v>207.012878</v>
      </c>
      <c r="Y125" s="67">
        <v>208.682816</v>
      </c>
      <c r="Z125" s="67">
        <v>210.35638399999999</v>
      </c>
      <c r="AA125" s="67">
        <v>211.89790300000001</v>
      </c>
      <c r="AB125" s="67">
        <v>213.444199</v>
      </c>
      <c r="AC125" s="67">
        <v>214.77577199999999</v>
      </c>
      <c r="AD125" s="63">
        <v>1.44E-2</v>
      </c>
    </row>
    <row r="126" spans="1:30" ht="15" customHeight="1">
      <c r="A126" s="62" t="s">
        <v>863</v>
      </c>
      <c r="B126" s="65" t="s">
        <v>109</v>
      </c>
      <c r="C126" s="67">
        <v>19.228988999999999</v>
      </c>
      <c r="D126" s="67">
        <v>19.923718999999998</v>
      </c>
      <c r="E126" s="67">
        <v>20.625961</v>
      </c>
      <c r="F126" s="67">
        <v>21.537685</v>
      </c>
      <c r="G126" s="67">
        <v>22.43862</v>
      </c>
      <c r="H126" s="67">
        <v>23.139488</v>
      </c>
      <c r="I126" s="67">
        <v>23.849861000000001</v>
      </c>
      <c r="J126" s="67">
        <v>24.513348000000001</v>
      </c>
      <c r="K126" s="67">
        <v>25.111559</v>
      </c>
      <c r="L126" s="67">
        <v>25.769082999999998</v>
      </c>
      <c r="M126" s="67">
        <v>26.54307</v>
      </c>
      <c r="N126" s="67">
        <v>27.303915</v>
      </c>
      <c r="O126" s="67">
        <v>28.054069999999999</v>
      </c>
      <c r="P126" s="67">
        <v>28.757254</v>
      </c>
      <c r="Q126" s="67">
        <v>29.462046000000001</v>
      </c>
      <c r="R126" s="67">
        <v>30.165991000000002</v>
      </c>
      <c r="S126" s="67">
        <v>30.814119000000002</v>
      </c>
      <c r="T126" s="67">
        <v>31.473676999999999</v>
      </c>
      <c r="U126" s="67">
        <v>32.115364</v>
      </c>
      <c r="V126" s="67">
        <v>32.723660000000002</v>
      </c>
      <c r="W126" s="67">
        <v>33.370502000000002</v>
      </c>
      <c r="X126" s="67">
        <v>34.047203000000003</v>
      </c>
      <c r="Y126" s="67">
        <v>34.704619999999998</v>
      </c>
      <c r="Z126" s="67">
        <v>35.374392999999998</v>
      </c>
      <c r="AA126" s="67">
        <v>36.033721999999997</v>
      </c>
      <c r="AB126" s="67">
        <v>36.705658</v>
      </c>
      <c r="AC126" s="67">
        <v>37.352310000000003</v>
      </c>
      <c r="AD126" s="63">
        <v>2.5458000000000001E-2</v>
      </c>
    </row>
    <row r="127" spans="1:30" ht="15" customHeight="1">
      <c r="A127" s="62" t="s">
        <v>862</v>
      </c>
      <c r="B127" s="65" t="s">
        <v>110</v>
      </c>
      <c r="C127" s="67">
        <v>47.743599000000003</v>
      </c>
      <c r="D127" s="67">
        <v>49.594352999999998</v>
      </c>
      <c r="E127" s="67">
        <v>51.471530999999999</v>
      </c>
      <c r="F127" s="67">
        <v>53.880436000000003</v>
      </c>
      <c r="G127" s="67">
        <v>56.272446000000002</v>
      </c>
      <c r="H127" s="67">
        <v>58.171402</v>
      </c>
      <c r="I127" s="67">
        <v>60.101661999999997</v>
      </c>
      <c r="J127" s="67">
        <v>61.920867999999999</v>
      </c>
      <c r="K127" s="67">
        <v>63.581527999999999</v>
      </c>
      <c r="L127" s="67">
        <v>65.398598000000007</v>
      </c>
      <c r="M127" s="67">
        <v>67.518401999999995</v>
      </c>
      <c r="N127" s="67">
        <v>69.612480000000005</v>
      </c>
      <c r="O127" s="67">
        <v>71.686774999999997</v>
      </c>
      <c r="P127" s="67">
        <v>73.648087000000004</v>
      </c>
      <c r="Q127" s="67">
        <v>75.620215999999999</v>
      </c>
      <c r="R127" s="67">
        <v>77.596808999999993</v>
      </c>
      <c r="S127" s="67">
        <v>79.436042999999998</v>
      </c>
      <c r="T127" s="67">
        <v>81.310654</v>
      </c>
      <c r="U127" s="67">
        <v>83.144904999999994</v>
      </c>
      <c r="V127" s="67">
        <v>84.898169999999993</v>
      </c>
      <c r="W127" s="67">
        <v>86.756844000000001</v>
      </c>
      <c r="X127" s="67">
        <v>88.698891000000003</v>
      </c>
      <c r="Y127" s="67">
        <v>90.596396999999996</v>
      </c>
      <c r="Z127" s="67">
        <v>92.531784000000002</v>
      </c>
      <c r="AA127" s="67">
        <v>94.445419000000001</v>
      </c>
      <c r="AB127" s="67">
        <v>96.397575000000003</v>
      </c>
      <c r="AC127" s="67">
        <v>121.395004</v>
      </c>
      <c r="AD127" s="63">
        <v>3.6456000000000002E-2</v>
      </c>
    </row>
    <row r="128" spans="1:30" ht="15" customHeight="1">
      <c r="A128" s="62" t="s">
        <v>861</v>
      </c>
      <c r="B128" s="65" t="s">
        <v>111</v>
      </c>
      <c r="C128" s="67">
        <v>20.782067999999999</v>
      </c>
      <c r="D128" s="67">
        <v>21.364445</v>
      </c>
      <c r="E128" s="67">
        <v>21.987456999999999</v>
      </c>
      <c r="F128" s="67">
        <v>22.561679999999999</v>
      </c>
      <c r="G128" s="67">
        <v>23.206918999999999</v>
      </c>
      <c r="H128" s="67">
        <v>23.894226</v>
      </c>
      <c r="I128" s="67">
        <v>24.527152999999998</v>
      </c>
      <c r="J128" s="67">
        <v>25.117691000000001</v>
      </c>
      <c r="K128" s="67">
        <v>25.702629000000002</v>
      </c>
      <c r="L128" s="67">
        <v>26.280692999999999</v>
      </c>
      <c r="M128" s="67">
        <v>26.857792</v>
      </c>
      <c r="N128" s="67">
        <v>27.454567000000001</v>
      </c>
      <c r="O128" s="67">
        <v>28.035988</v>
      </c>
      <c r="P128" s="67">
        <v>28.620128999999999</v>
      </c>
      <c r="Q128" s="67">
        <v>29.211948</v>
      </c>
      <c r="R128" s="67">
        <v>29.805842999999999</v>
      </c>
      <c r="S128" s="67">
        <v>30.418613000000001</v>
      </c>
      <c r="T128" s="67">
        <v>31.040182000000001</v>
      </c>
      <c r="U128" s="67">
        <v>31.657753</v>
      </c>
      <c r="V128" s="67">
        <v>32.272922999999999</v>
      </c>
      <c r="W128" s="67">
        <v>32.906326</v>
      </c>
      <c r="X128" s="67">
        <v>33.553162</v>
      </c>
      <c r="Y128" s="67">
        <v>34.187531</v>
      </c>
      <c r="Z128" s="67">
        <v>34.829574999999998</v>
      </c>
      <c r="AA128" s="67">
        <v>35.457541999999997</v>
      </c>
      <c r="AB128" s="67">
        <v>36.123412999999999</v>
      </c>
      <c r="AC128" s="67">
        <v>36.834395999999998</v>
      </c>
      <c r="AD128" s="63">
        <v>2.2027000000000001E-2</v>
      </c>
    </row>
    <row r="129" spans="1:30" ht="15" customHeight="1">
      <c r="A129" s="62" t="s">
        <v>860</v>
      </c>
      <c r="B129" s="65" t="s">
        <v>108</v>
      </c>
      <c r="C129" s="67">
        <v>8.6945390000000007</v>
      </c>
      <c r="D129" s="67">
        <v>8.9381869999999992</v>
      </c>
      <c r="E129" s="67">
        <v>9.1988330000000005</v>
      </c>
      <c r="F129" s="67">
        <v>9.4390699999999992</v>
      </c>
      <c r="G129" s="67">
        <v>9.7090169999999993</v>
      </c>
      <c r="H129" s="67">
        <v>9.9965639999999993</v>
      </c>
      <c r="I129" s="67">
        <v>10.26136</v>
      </c>
      <c r="J129" s="67">
        <v>10.508421</v>
      </c>
      <c r="K129" s="67">
        <v>10.753140999999999</v>
      </c>
      <c r="L129" s="67">
        <v>10.994983</v>
      </c>
      <c r="M129" s="67">
        <v>11.236423</v>
      </c>
      <c r="N129" s="67">
        <v>11.486094</v>
      </c>
      <c r="O129" s="67">
        <v>11.729342000000001</v>
      </c>
      <c r="P129" s="67">
        <v>11.973727999999999</v>
      </c>
      <c r="Q129" s="67">
        <v>12.221325</v>
      </c>
      <c r="R129" s="67">
        <v>12.469791000000001</v>
      </c>
      <c r="S129" s="67">
        <v>12.726153999999999</v>
      </c>
      <c r="T129" s="67">
        <v>12.986198</v>
      </c>
      <c r="U129" s="67">
        <v>13.24457</v>
      </c>
      <c r="V129" s="67">
        <v>13.501937</v>
      </c>
      <c r="W129" s="67">
        <v>13.766932000000001</v>
      </c>
      <c r="X129" s="67">
        <v>14.037549</v>
      </c>
      <c r="Y129" s="67">
        <v>14.302946</v>
      </c>
      <c r="Z129" s="67">
        <v>14.571555999999999</v>
      </c>
      <c r="AA129" s="67">
        <v>14.834277</v>
      </c>
      <c r="AB129" s="67">
        <v>15.112856000000001</v>
      </c>
      <c r="AC129" s="67">
        <v>15.410309</v>
      </c>
      <c r="AD129" s="63">
        <v>2.2027000000000001E-2</v>
      </c>
    </row>
    <row r="130" spans="1:30" ht="15" customHeight="1">
      <c r="A130" s="62" t="s">
        <v>859</v>
      </c>
      <c r="B130" s="65" t="s">
        <v>109</v>
      </c>
      <c r="C130" s="67">
        <v>1.2723720000000001</v>
      </c>
      <c r="D130" s="67">
        <v>1.3080270000000001</v>
      </c>
      <c r="E130" s="67">
        <v>1.346171</v>
      </c>
      <c r="F130" s="67">
        <v>1.381327</v>
      </c>
      <c r="G130" s="67">
        <v>1.4208320000000001</v>
      </c>
      <c r="H130" s="67">
        <v>1.462912</v>
      </c>
      <c r="I130" s="67">
        <v>1.5016620000000001</v>
      </c>
      <c r="J130" s="67">
        <v>1.5378179999999999</v>
      </c>
      <c r="K130" s="67">
        <v>1.5736300000000001</v>
      </c>
      <c r="L130" s="67">
        <v>1.609022</v>
      </c>
      <c r="M130" s="67">
        <v>1.644355</v>
      </c>
      <c r="N130" s="67">
        <v>1.6808920000000001</v>
      </c>
      <c r="O130" s="67">
        <v>1.7164889999999999</v>
      </c>
      <c r="P130" s="67">
        <v>1.7522530000000001</v>
      </c>
      <c r="Q130" s="67">
        <v>1.7884869999999999</v>
      </c>
      <c r="R130" s="67">
        <v>1.824848</v>
      </c>
      <c r="S130" s="67">
        <v>1.8623639999999999</v>
      </c>
      <c r="T130" s="67">
        <v>1.9004190000000001</v>
      </c>
      <c r="U130" s="67">
        <v>1.9382299999999999</v>
      </c>
      <c r="V130" s="67">
        <v>1.9758929999999999</v>
      </c>
      <c r="W130" s="67">
        <v>2.0146730000000002</v>
      </c>
      <c r="X130" s="67">
        <v>2.0542760000000002</v>
      </c>
      <c r="Y130" s="67">
        <v>2.0931139999999999</v>
      </c>
      <c r="Z130" s="67">
        <v>2.1324230000000002</v>
      </c>
      <c r="AA130" s="67">
        <v>2.1708699999999999</v>
      </c>
      <c r="AB130" s="67">
        <v>2.2116380000000002</v>
      </c>
      <c r="AC130" s="67">
        <v>2.2551670000000001</v>
      </c>
      <c r="AD130" s="63">
        <v>2.2027000000000001E-2</v>
      </c>
    </row>
    <row r="131" spans="1:30" ht="15" customHeight="1">
      <c r="A131" s="62" t="s">
        <v>858</v>
      </c>
      <c r="B131" s="65" t="s">
        <v>110</v>
      </c>
      <c r="C131" s="67">
        <v>10.815158</v>
      </c>
      <c r="D131" s="67">
        <v>11.118232000000001</v>
      </c>
      <c r="E131" s="67">
        <v>11.442451999999999</v>
      </c>
      <c r="F131" s="67">
        <v>11.741282</v>
      </c>
      <c r="G131" s="67">
        <v>12.077070000000001</v>
      </c>
      <c r="H131" s="67">
        <v>12.434752</v>
      </c>
      <c r="I131" s="67">
        <v>12.764131000000001</v>
      </c>
      <c r="J131" s="67">
        <v>13.071452000000001</v>
      </c>
      <c r="K131" s="67">
        <v>13.375857999999999</v>
      </c>
      <c r="L131" s="67">
        <v>13.676686999999999</v>
      </c>
      <c r="M131" s="67">
        <v>13.977015</v>
      </c>
      <c r="N131" s="67">
        <v>14.287580999999999</v>
      </c>
      <c r="O131" s="67">
        <v>14.590158000000001</v>
      </c>
      <c r="P131" s="67">
        <v>14.894149000000001</v>
      </c>
      <c r="Q131" s="67">
        <v>15.202135999999999</v>
      </c>
      <c r="R131" s="67">
        <v>15.511203999999999</v>
      </c>
      <c r="S131" s="67">
        <v>15.830095</v>
      </c>
      <c r="T131" s="67">
        <v>16.153563999999999</v>
      </c>
      <c r="U131" s="67">
        <v>16.474952999999999</v>
      </c>
      <c r="V131" s="67">
        <v>16.795093999999999</v>
      </c>
      <c r="W131" s="67">
        <v>17.124721999999998</v>
      </c>
      <c r="X131" s="67">
        <v>17.46134</v>
      </c>
      <c r="Y131" s="67">
        <v>17.79147</v>
      </c>
      <c r="Z131" s="67">
        <v>18.125595000000001</v>
      </c>
      <c r="AA131" s="67">
        <v>18.452394000000002</v>
      </c>
      <c r="AB131" s="67">
        <v>18.798918</v>
      </c>
      <c r="AC131" s="67">
        <v>19.168921000000001</v>
      </c>
      <c r="AD131" s="63">
        <v>2.2027000000000001E-2</v>
      </c>
    </row>
    <row r="132" spans="1:30" ht="15" customHeight="1">
      <c r="A132" s="62" t="s">
        <v>857</v>
      </c>
      <c r="B132" s="65" t="s">
        <v>112</v>
      </c>
      <c r="C132" s="67">
        <v>31.017005999999999</v>
      </c>
      <c r="D132" s="67">
        <v>32.231803999999997</v>
      </c>
      <c r="E132" s="67">
        <v>33.631683000000002</v>
      </c>
      <c r="F132" s="67">
        <v>35.018256999999998</v>
      </c>
      <c r="G132" s="67">
        <v>36.510845000000003</v>
      </c>
      <c r="H132" s="67">
        <v>37.796570000000003</v>
      </c>
      <c r="I132" s="67">
        <v>39.108131</v>
      </c>
      <c r="J132" s="67">
        <v>40.408344</v>
      </c>
      <c r="K132" s="67">
        <v>41.759608999999998</v>
      </c>
      <c r="L132" s="67">
        <v>43.028892999999997</v>
      </c>
      <c r="M132" s="67">
        <v>44.255786999999998</v>
      </c>
      <c r="N132" s="67">
        <v>45.390259</v>
      </c>
      <c r="O132" s="67">
        <v>46.567238000000003</v>
      </c>
      <c r="P132" s="67">
        <v>47.638514999999998</v>
      </c>
      <c r="Q132" s="67">
        <v>48.820396000000002</v>
      </c>
      <c r="R132" s="67">
        <v>49.953777000000002</v>
      </c>
      <c r="S132" s="67">
        <v>51.218349000000003</v>
      </c>
      <c r="T132" s="67">
        <v>52.417763000000001</v>
      </c>
      <c r="U132" s="67">
        <v>53.677109000000002</v>
      </c>
      <c r="V132" s="67">
        <v>54.974052</v>
      </c>
      <c r="W132" s="67">
        <v>56.255028000000003</v>
      </c>
      <c r="X132" s="67">
        <v>57.599376999999997</v>
      </c>
      <c r="Y132" s="67">
        <v>59.016323</v>
      </c>
      <c r="Z132" s="67">
        <v>60.309246000000002</v>
      </c>
      <c r="AA132" s="67">
        <v>61.810417000000001</v>
      </c>
      <c r="AB132" s="67">
        <v>63.397368999999998</v>
      </c>
      <c r="AC132" s="67">
        <v>64.982529</v>
      </c>
      <c r="AD132" s="63">
        <v>2.8444000000000001E-2</v>
      </c>
    </row>
    <row r="133" spans="1:30" ht="15" customHeight="1">
      <c r="A133" s="62" t="s">
        <v>856</v>
      </c>
      <c r="B133" s="65" t="s">
        <v>108</v>
      </c>
      <c r="C133" s="67">
        <v>20.825704999999999</v>
      </c>
      <c r="D133" s="67">
        <v>21.641354</v>
      </c>
      <c r="E133" s="67">
        <v>22.581271999999998</v>
      </c>
      <c r="F133" s="67">
        <v>23.512259</v>
      </c>
      <c r="G133" s="67">
        <v>24.514423000000001</v>
      </c>
      <c r="H133" s="67">
        <v>25.377697000000001</v>
      </c>
      <c r="I133" s="67">
        <v>26.258316000000001</v>
      </c>
      <c r="J133" s="67">
        <v>27.131316999999999</v>
      </c>
      <c r="K133" s="67">
        <v>28.038595000000001</v>
      </c>
      <c r="L133" s="67">
        <v>28.890827000000002</v>
      </c>
      <c r="M133" s="67">
        <v>29.714600000000001</v>
      </c>
      <c r="N133" s="67">
        <v>30.476315</v>
      </c>
      <c r="O133" s="67">
        <v>31.266573000000001</v>
      </c>
      <c r="P133" s="67">
        <v>31.985861</v>
      </c>
      <c r="Q133" s="67">
        <v>32.779407999999997</v>
      </c>
      <c r="R133" s="67">
        <v>33.540390000000002</v>
      </c>
      <c r="S133" s="67">
        <v>34.389462000000002</v>
      </c>
      <c r="T133" s="67">
        <v>35.194781999999996</v>
      </c>
      <c r="U133" s="67">
        <v>36.040343999999997</v>
      </c>
      <c r="V133" s="67">
        <v>36.911147999999997</v>
      </c>
      <c r="W133" s="67">
        <v>37.771233000000002</v>
      </c>
      <c r="X133" s="67">
        <v>38.673865999999997</v>
      </c>
      <c r="Y133" s="67">
        <v>39.625244000000002</v>
      </c>
      <c r="Z133" s="67">
        <v>40.493350999999997</v>
      </c>
      <c r="AA133" s="67">
        <v>41.501277999999999</v>
      </c>
      <c r="AB133" s="67">
        <v>42.566806999999997</v>
      </c>
      <c r="AC133" s="67">
        <v>43.631126000000002</v>
      </c>
      <c r="AD133" s="63">
        <v>2.8444000000000001E-2</v>
      </c>
    </row>
    <row r="134" spans="1:30" ht="15" customHeight="1">
      <c r="A134" s="62" t="s">
        <v>855</v>
      </c>
      <c r="B134" s="65" t="s">
        <v>109</v>
      </c>
      <c r="C134" s="67">
        <v>1.10775</v>
      </c>
      <c r="D134" s="67">
        <v>1.1511359999999999</v>
      </c>
      <c r="E134" s="67">
        <v>1.2011309999999999</v>
      </c>
      <c r="F134" s="67">
        <v>1.2506520000000001</v>
      </c>
      <c r="G134" s="67">
        <v>1.3039590000000001</v>
      </c>
      <c r="H134" s="67">
        <v>1.349877</v>
      </c>
      <c r="I134" s="67">
        <v>1.396719</v>
      </c>
      <c r="J134" s="67">
        <v>1.443155</v>
      </c>
      <c r="K134" s="67">
        <v>1.4914149999999999</v>
      </c>
      <c r="L134" s="67">
        <v>1.5367459999999999</v>
      </c>
      <c r="M134" s="67">
        <v>1.5805640000000001</v>
      </c>
      <c r="N134" s="67">
        <v>1.621081</v>
      </c>
      <c r="O134" s="67">
        <v>1.663116</v>
      </c>
      <c r="P134" s="67">
        <v>1.7013750000000001</v>
      </c>
      <c r="Q134" s="67">
        <v>1.7435860000000001</v>
      </c>
      <c r="R134" s="67">
        <v>1.784063</v>
      </c>
      <c r="S134" s="67">
        <v>1.8292269999999999</v>
      </c>
      <c r="T134" s="67">
        <v>1.872063</v>
      </c>
      <c r="U134" s="67">
        <v>1.9170400000000001</v>
      </c>
      <c r="V134" s="67">
        <v>1.9633590000000001</v>
      </c>
      <c r="W134" s="67">
        <v>2.0091079999999999</v>
      </c>
      <c r="X134" s="67">
        <v>2.057121</v>
      </c>
      <c r="Y134" s="67">
        <v>2.107726</v>
      </c>
      <c r="Z134" s="67">
        <v>2.153902</v>
      </c>
      <c r="AA134" s="67">
        <v>2.2075149999999999</v>
      </c>
      <c r="AB134" s="67">
        <v>2.264192</v>
      </c>
      <c r="AC134" s="67">
        <v>2.320805</v>
      </c>
      <c r="AD134" s="63">
        <v>2.8444000000000001E-2</v>
      </c>
    </row>
    <row r="135" spans="1:30" ht="15" customHeight="1">
      <c r="A135" s="62" t="s">
        <v>854</v>
      </c>
      <c r="B135" s="65" t="s">
        <v>110</v>
      </c>
      <c r="C135" s="67">
        <v>9.0835519999999992</v>
      </c>
      <c r="D135" s="67">
        <v>9.4393139999999995</v>
      </c>
      <c r="E135" s="67">
        <v>9.849278</v>
      </c>
      <c r="F135" s="67">
        <v>10.255347</v>
      </c>
      <c r="G135" s="67">
        <v>10.692462000000001</v>
      </c>
      <c r="H135" s="67">
        <v>11.068994999999999</v>
      </c>
      <c r="I135" s="67">
        <v>11.453094999999999</v>
      </c>
      <c r="J135" s="67">
        <v>11.833872</v>
      </c>
      <c r="K135" s="67">
        <v>12.2296</v>
      </c>
      <c r="L135" s="67">
        <v>12.601317999999999</v>
      </c>
      <c r="M135" s="67">
        <v>12.960623</v>
      </c>
      <c r="N135" s="67">
        <v>13.292859999999999</v>
      </c>
      <c r="O135" s="67">
        <v>13.637548000000001</v>
      </c>
      <c r="P135" s="67">
        <v>13.951279</v>
      </c>
      <c r="Q135" s="67">
        <v>14.297402</v>
      </c>
      <c r="R135" s="67">
        <v>14.629320999999999</v>
      </c>
      <c r="S135" s="67">
        <v>14.99966</v>
      </c>
      <c r="T135" s="67">
        <v>15.350916</v>
      </c>
      <c r="U135" s="67">
        <v>15.719727000000001</v>
      </c>
      <c r="V135" s="67">
        <v>16.099544999999999</v>
      </c>
      <c r="W135" s="67">
        <v>16.474688</v>
      </c>
      <c r="X135" s="67">
        <v>16.868389000000001</v>
      </c>
      <c r="Y135" s="67">
        <v>17.283352000000001</v>
      </c>
      <c r="Z135" s="67">
        <v>17.661995000000001</v>
      </c>
      <c r="AA135" s="67">
        <v>18.101621999999999</v>
      </c>
      <c r="AB135" s="67">
        <v>18.566374</v>
      </c>
      <c r="AC135" s="67">
        <v>19.030598000000001</v>
      </c>
      <c r="AD135" s="63">
        <v>2.8444000000000001E-2</v>
      </c>
    </row>
    <row r="136" spans="1:30" ht="15" customHeight="1">
      <c r="A136" s="62" t="s">
        <v>853</v>
      </c>
      <c r="B136" s="65" t="s">
        <v>113</v>
      </c>
      <c r="C136" s="67">
        <v>94.764206000000001</v>
      </c>
      <c r="D136" s="67">
        <v>97.951537999999999</v>
      </c>
      <c r="E136" s="67">
        <v>101.556259</v>
      </c>
      <c r="F136" s="67">
        <v>105.35253899999999</v>
      </c>
      <c r="G136" s="67">
        <v>109.20414700000001</v>
      </c>
      <c r="H136" s="67">
        <v>113.052299</v>
      </c>
      <c r="I136" s="67">
        <v>116.924789</v>
      </c>
      <c r="J136" s="67">
        <v>120.927559</v>
      </c>
      <c r="K136" s="67">
        <v>125.030029</v>
      </c>
      <c r="L136" s="67">
        <v>129.23365799999999</v>
      </c>
      <c r="M136" s="67">
        <v>133.52413899999999</v>
      </c>
      <c r="N136" s="67">
        <v>137.923203</v>
      </c>
      <c r="O136" s="67">
        <v>142.35987900000001</v>
      </c>
      <c r="P136" s="67">
        <v>146.856247</v>
      </c>
      <c r="Q136" s="67">
        <v>151.48135400000001</v>
      </c>
      <c r="R136" s="67">
        <v>156.215317</v>
      </c>
      <c r="S136" s="67">
        <v>161.152039</v>
      </c>
      <c r="T136" s="67">
        <v>166.26591500000001</v>
      </c>
      <c r="U136" s="67">
        <v>171.53814700000001</v>
      </c>
      <c r="V136" s="67">
        <v>176.88690199999999</v>
      </c>
      <c r="W136" s="67">
        <v>182.33284</v>
      </c>
      <c r="X136" s="67">
        <v>187.91816700000001</v>
      </c>
      <c r="Y136" s="67">
        <v>193.61891199999999</v>
      </c>
      <c r="Z136" s="67">
        <v>199.56402600000001</v>
      </c>
      <c r="AA136" s="67">
        <v>205.56607099999999</v>
      </c>
      <c r="AB136" s="67">
        <v>211.79984999999999</v>
      </c>
      <c r="AC136" s="67">
        <v>218.31414799999999</v>
      </c>
      <c r="AD136" s="63">
        <v>3.2578000000000003E-2</v>
      </c>
    </row>
    <row r="137" spans="1:30" ht="15" customHeight="1">
      <c r="A137" s="62" t="s">
        <v>852</v>
      </c>
      <c r="B137" s="65" t="s">
        <v>108</v>
      </c>
      <c r="C137" s="67">
        <v>46.837482000000001</v>
      </c>
      <c r="D137" s="67">
        <v>48.41283</v>
      </c>
      <c r="E137" s="67">
        <v>50.194473000000002</v>
      </c>
      <c r="F137" s="67">
        <v>52.070793000000002</v>
      </c>
      <c r="G137" s="67">
        <v>53.974463999999998</v>
      </c>
      <c r="H137" s="67">
        <v>55.876423000000003</v>
      </c>
      <c r="I137" s="67">
        <v>57.790413000000001</v>
      </c>
      <c r="J137" s="67">
        <v>59.768794999999997</v>
      </c>
      <c r="K137" s="67">
        <v>61.796447999999998</v>
      </c>
      <c r="L137" s="67">
        <v>63.874107000000002</v>
      </c>
      <c r="M137" s="67">
        <v>65.994690000000006</v>
      </c>
      <c r="N137" s="67">
        <v>68.168937999999997</v>
      </c>
      <c r="O137" s="67">
        <v>70.361778000000001</v>
      </c>
      <c r="P137" s="67">
        <v>72.584121999999994</v>
      </c>
      <c r="Q137" s="67">
        <v>74.870093999999995</v>
      </c>
      <c r="R137" s="67">
        <v>77.209868999999998</v>
      </c>
      <c r="S137" s="67">
        <v>79.649863999999994</v>
      </c>
      <c r="T137" s="67">
        <v>82.177406000000005</v>
      </c>
      <c r="U137" s="67">
        <v>84.783218000000005</v>
      </c>
      <c r="V137" s="67">
        <v>87.426865000000006</v>
      </c>
      <c r="W137" s="67">
        <v>90.118530000000007</v>
      </c>
      <c r="X137" s="67">
        <v>92.879097000000002</v>
      </c>
      <c r="Y137" s="67">
        <v>95.696708999999998</v>
      </c>
      <c r="Z137" s="67">
        <v>98.635093999999995</v>
      </c>
      <c r="AA137" s="67">
        <v>101.601624</v>
      </c>
      <c r="AB137" s="67">
        <v>104.682686</v>
      </c>
      <c r="AC137" s="67">
        <v>107.90239</v>
      </c>
      <c r="AD137" s="63">
        <v>3.2578000000000003E-2</v>
      </c>
    </row>
    <row r="138" spans="1:30" ht="15" customHeight="1">
      <c r="A138" s="62" t="s">
        <v>851</v>
      </c>
      <c r="B138" s="65" t="s">
        <v>109</v>
      </c>
      <c r="C138" s="67">
        <v>9.1496490000000001</v>
      </c>
      <c r="D138" s="67">
        <v>9.4573909999999994</v>
      </c>
      <c r="E138" s="67">
        <v>9.8054319999999997</v>
      </c>
      <c r="F138" s="67">
        <v>10.171969000000001</v>
      </c>
      <c r="G138" s="67">
        <v>10.543849</v>
      </c>
      <c r="H138" s="67">
        <v>10.915395</v>
      </c>
      <c r="I138" s="67">
        <v>11.289289999999999</v>
      </c>
      <c r="J138" s="67">
        <v>11.675765</v>
      </c>
      <c r="K138" s="67">
        <v>12.071865000000001</v>
      </c>
      <c r="L138" s="67">
        <v>12.477734</v>
      </c>
      <c r="M138" s="67">
        <v>12.891987</v>
      </c>
      <c r="N138" s="67">
        <v>13.316724000000001</v>
      </c>
      <c r="O138" s="67">
        <v>13.745092</v>
      </c>
      <c r="P138" s="67">
        <v>14.179224</v>
      </c>
      <c r="Q138" s="67">
        <v>14.625788</v>
      </c>
      <c r="R138" s="67">
        <v>15.082858999999999</v>
      </c>
      <c r="S138" s="67">
        <v>15.559507999999999</v>
      </c>
      <c r="T138" s="67">
        <v>16.053260999999999</v>
      </c>
      <c r="U138" s="67">
        <v>16.562304000000001</v>
      </c>
      <c r="V138" s="67">
        <v>17.078737</v>
      </c>
      <c r="W138" s="67">
        <v>17.604551000000001</v>
      </c>
      <c r="X138" s="67">
        <v>18.143823999999999</v>
      </c>
      <c r="Y138" s="67">
        <v>18.694241000000002</v>
      </c>
      <c r="Z138" s="67">
        <v>19.268250999999999</v>
      </c>
      <c r="AA138" s="67">
        <v>19.847759</v>
      </c>
      <c r="AB138" s="67">
        <v>20.449642000000001</v>
      </c>
      <c r="AC138" s="67">
        <v>21.078607999999999</v>
      </c>
      <c r="AD138" s="63">
        <v>3.2578000000000003E-2</v>
      </c>
    </row>
    <row r="139" spans="1:30" ht="15" customHeight="1">
      <c r="A139" s="62" t="s">
        <v>850</v>
      </c>
      <c r="B139" s="65" t="s">
        <v>110</v>
      </c>
      <c r="C139" s="67">
        <v>38.777081000000003</v>
      </c>
      <c r="D139" s="67">
        <v>40.081322</v>
      </c>
      <c r="E139" s="67">
        <v>41.556355000000003</v>
      </c>
      <c r="F139" s="67">
        <v>43.109772</v>
      </c>
      <c r="G139" s="67">
        <v>44.685836999999999</v>
      </c>
      <c r="H139" s="67">
        <v>46.260483000000001</v>
      </c>
      <c r="I139" s="67">
        <v>47.845084999999997</v>
      </c>
      <c r="J139" s="67">
        <v>49.483001999999999</v>
      </c>
      <c r="K139" s="67">
        <v>51.161709000000002</v>
      </c>
      <c r="L139" s="67">
        <v>52.881821000000002</v>
      </c>
      <c r="M139" s="67">
        <v>54.637466000000003</v>
      </c>
      <c r="N139" s="67">
        <v>56.437542000000001</v>
      </c>
      <c r="O139" s="67">
        <v>58.253005999999999</v>
      </c>
      <c r="P139" s="67">
        <v>60.092899000000003</v>
      </c>
      <c r="Q139" s="67">
        <v>61.985474000000004</v>
      </c>
      <c r="R139" s="67">
        <v>63.922592000000002</v>
      </c>
      <c r="S139" s="67">
        <v>65.942672999999999</v>
      </c>
      <c r="T139" s="67">
        <v>68.035247999999996</v>
      </c>
      <c r="U139" s="67">
        <v>70.192618999999993</v>
      </c>
      <c r="V139" s="67">
        <v>72.381309999999999</v>
      </c>
      <c r="W139" s="67">
        <v>74.609756000000004</v>
      </c>
      <c r="X139" s="67">
        <v>76.895247999999995</v>
      </c>
      <c r="Y139" s="67">
        <v>79.227965999999995</v>
      </c>
      <c r="Z139" s="67">
        <v>81.660683000000006</v>
      </c>
      <c r="AA139" s="67">
        <v>84.116692</v>
      </c>
      <c r="AB139" s="67">
        <v>86.667525999999995</v>
      </c>
      <c r="AC139" s="67">
        <v>89.333138000000005</v>
      </c>
      <c r="AD139" s="63">
        <v>3.2578000000000003E-2</v>
      </c>
    </row>
    <row r="140" spans="1:30" ht="15" customHeight="1">
      <c r="A140" s="62" t="s">
        <v>849</v>
      </c>
      <c r="B140" s="65" t="s">
        <v>114</v>
      </c>
      <c r="C140" s="67">
        <v>300.736694</v>
      </c>
      <c r="D140" s="67">
        <v>308.80017099999998</v>
      </c>
      <c r="E140" s="67">
        <v>317.90493800000002</v>
      </c>
      <c r="F140" s="67">
        <v>326.98733499999997</v>
      </c>
      <c r="G140" s="67">
        <v>336.50186200000002</v>
      </c>
      <c r="H140" s="67">
        <v>345.69894399999998</v>
      </c>
      <c r="I140" s="67">
        <v>354.37539700000002</v>
      </c>
      <c r="J140" s="67">
        <v>363.15463299999999</v>
      </c>
      <c r="K140" s="67">
        <v>371.39593500000001</v>
      </c>
      <c r="L140" s="67">
        <v>380.32418799999999</v>
      </c>
      <c r="M140" s="67">
        <v>389.03064000000001</v>
      </c>
      <c r="N140" s="67">
        <v>398.04382299999997</v>
      </c>
      <c r="O140" s="67">
        <v>406.333618</v>
      </c>
      <c r="P140" s="67">
        <v>414.67352299999999</v>
      </c>
      <c r="Q140" s="67">
        <v>423.46667500000001</v>
      </c>
      <c r="R140" s="67">
        <v>431.76904300000001</v>
      </c>
      <c r="S140" s="67">
        <v>441.06545999999997</v>
      </c>
      <c r="T140" s="67">
        <v>450.61462399999999</v>
      </c>
      <c r="U140" s="67">
        <v>460.024719</v>
      </c>
      <c r="V140" s="67">
        <v>469.418701</v>
      </c>
      <c r="W140" s="67">
        <v>478.77822900000001</v>
      </c>
      <c r="X140" s="67">
        <v>488.08056599999998</v>
      </c>
      <c r="Y140" s="67">
        <v>497.78021200000001</v>
      </c>
      <c r="Z140" s="67">
        <v>507.90954599999998</v>
      </c>
      <c r="AA140" s="67">
        <v>516.80389400000001</v>
      </c>
      <c r="AB140" s="67">
        <v>526.92504899999994</v>
      </c>
      <c r="AC140" s="67">
        <v>537.41687000000002</v>
      </c>
      <c r="AD140" s="63">
        <v>2.2411E-2</v>
      </c>
    </row>
    <row r="141" spans="1:30" ht="15" customHeight="1">
      <c r="A141" s="62" t="s">
        <v>848</v>
      </c>
      <c r="B141" s="65" t="s">
        <v>108</v>
      </c>
      <c r="C141" s="67">
        <v>186.20957899999999</v>
      </c>
      <c r="D141" s="67">
        <v>191.20228599999999</v>
      </c>
      <c r="E141" s="67">
        <v>196.83976699999999</v>
      </c>
      <c r="F141" s="67">
        <v>202.46339399999999</v>
      </c>
      <c r="G141" s="67">
        <v>208.35458399999999</v>
      </c>
      <c r="H141" s="67">
        <v>214.049194</v>
      </c>
      <c r="I141" s="67">
        <v>219.42146299999999</v>
      </c>
      <c r="J141" s="67">
        <v>224.85739100000001</v>
      </c>
      <c r="K141" s="67">
        <v>229.96021999999999</v>
      </c>
      <c r="L141" s="67">
        <v>235.48840300000001</v>
      </c>
      <c r="M141" s="67">
        <v>240.879242</v>
      </c>
      <c r="N141" s="67">
        <v>246.46000699999999</v>
      </c>
      <c r="O141" s="67">
        <v>251.59286499999999</v>
      </c>
      <c r="P141" s="67">
        <v>256.75674400000003</v>
      </c>
      <c r="Q141" s="67">
        <v>262.20129400000002</v>
      </c>
      <c r="R141" s="67">
        <v>267.34191900000002</v>
      </c>
      <c r="S141" s="67">
        <v>273.09805299999999</v>
      </c>
      <c r="T141" s="67">
        <v>279.01071200000001</v>
      </c>
      <c r="U141" s="67">
        <v>284.837219</v>
      </c>
      <c r="V141" s="67">
        <v>290.65374800000001</v>
      </c>
      <c r="W141" s="67">
        <v>296.44897500000002</v>
      </c>
      <c r="X141" s="67">
        <v>302.20877100000001</v>
      </c>
      <c r="Y141" s="67">
        <v>308.21460000000002</v>
      </c>
      <c r="Z141" s="67">
        <v>314.48644999999999</v>
      </c>
      <c r="AA141" s="67">
        <v>319.993652</v>
      </c>
      <c r="AB141" s="67">
        <v>326.26043700000002</v>
      </c>
      <c r="AC141" s="67">
        <v>332.75674400000003</v>
      </c>
      <c r="AD141" s="63">
        <v>2.2411E-2</v>
      </c>
    </row>
    <row r="142" spans="1:30" ht="15" customHeight="1">
      <c r="A142" s="62" t="s">
        <v>847</v>
      </c>
      <c r="B142" s="65" t="s">
        <v>109</v>
      </c>
      <c r="C142" s="67">
        <v>36.459178999999999</v>
      </c>
      <c r="D142" s="67">
        <v>37.436732999999997</v>
      </c>
      <c r="E142" s="67">
        <v>38.540531000000001</v>
      </c>
      <c r="F142" s="67">
        <v>39.641621000000001</v>
      </c>
      <c r="G142" s="67">
        <v>40.795093999999999</v>
      </c>
      <c r="H142" s="67">
        <v>41.910080000000001</v>
      </c>
      <c r="I142" s="67">
        <v>42.961948</v>
      </c>
      <c r="J142" s="67">
        <v>44.026282999999999</v>
      </c>
      <c r="K142" s="67">
        <v>45.025398000000003</v>
      </c>
      <c r="L142" s="67">
        <v>46.107799999999997</v>
      </c>
      <c r="M142" s="67">
        <v>47.163302999999999</v>
      </c>
      <c r="N142" s="67">
        <v>48.256000999999998</v>
      </c>
      <c r="O142" s="67">
        <v>49.260993999999997</v>
      </c>
      <c r="P142" s="67">
        <v>50.272064</v>
      </c>
      <c r="Q142" s="67">
        <v>51.338088999999997</v>
      </c>
      <c r="R142" s="67">
        <v>52.344600999999997</v>
      </c>
      <c r="S142" s="67">
        <v>53.471634000000002</v>
      </c>
      <c r="T142" s="67">
        <v>54.629314000000001</v>
      </c>
      <c r="U142" s="67">
        <v>55.770119000000001</v>
      </c>
      <c r="V142" s="67">
        <v>56.908980999999997</v>
      </c>
      <c r="W142" s="67">
        <v>58.043666999999999</v>
      </c>
      <c r="X142" s="67">
        <v>59.171413000000001</v>
      </c>
      <c r="Y142" s="67">
        <v>60.347327999999997</v>
      </c>
      <c r="Z142" s="67">
        <v>61.575336</v>
      </c>
      <c r="AA142" s="67">
        <v>62.653624999999998</v>
      </c>
      <c r="AB142" s="67">
        <v>63.880642000000002</v>
      </c>
      <c r="AC142" s="67">
        <v>65.152596000000003</v>
      </c>
      <c r="AD142" s="63">
        <v>2.2411E-2</v>
      </c>
    </row>
    <row r="143" spans="1:30" ht="15" customHeight="1">
      <c r="A143" s="62" t="s">
        <v>846</v>
      </c>
      <c r="B143" s="65" t="s">
        <v>110</v>
      </c>
      <c r="C143" s="67">
        <v>78.067947000000004</v>
      </c>
      <c r="D143" s="67">
        <v>80.161133000000007</v>
      </c>
      <c r="E143" s="67">
        <v>82.524642999999998</v>
      </c>
      <c r="F143" s="67">
        <v>84.882332000000005</v>
      </c>
      <c r="G143" s="67">
        <v>87.352196000000006</v>
      </c>
      <c r="H143" s="67">
        <v>89.739661999999996</v>
      </c>
      <c r="I143" s="67">
        <v>91.991973999999999</v>
      </c>
      <c r="J143" s="67">
        <v>94.270966000000001</v>
      </c>
      <c r="K143" s="67">
        <v>96.410315999999995</v>
      </c>
      <c r="L143" s="67">
        <v>98.728003999999999</v>
      </c>
      <c r="M143" s="67">
        <v>100.988083</v>
      </c>
      <c r="N143" s="67">
        <v>103.32782</v>
      </c>
      <c r="O143" s="67">
        <v>105.479759</v>
      </c>
      <c r="P143" s="67">
        <v>107.644699</v>
      </c>
      <c r="Q143" s="67">
        <v>109.92731499999999</v>
      </c>
      <c r="R143" s="67">
        <v>112.082504</v>
      </c>
      <c r="S143" s="67">
        <v>114.49575</v>
      </c>
      <c r="T143" s="67">
        <v>116.974625</v>
      </c>
      <c r="U143" s="67">
        <v>119.41738100000001</v>
      </c>
      <c r="V143" s="67">
        <v>121.855942</v>
      </c>
      <c r="W143" s="67">
        <v>124.285583</v>
      </c>
      <c r="X143" s="67">
        <v>126.700371</v>
      </c>
      <c r="Y143" s="67">
        <v>129.21829199999999</v>
      </c>
      <c r="Z143" s="67">
        <v>131.847748</v>
      </c>
      <c r="AA143" s="67">
        <v>134.156631</v>
      </c>
      <c r="AB143" s="67">
        <v>136.78396599999999</v>
      </c>
      <c r="AC143" s="67">
        <v>139.50752299999999</v>
      </c>
      <c r="AD143" s="63">
        <v>2.2411E-2</v>
      </c>
    </row>
    <row r="144" spans="1:30" ht="15" customHeight="1">
      <c r="A144" s="62" t="s">
        <v>845</v>
      </c>
      <c r="B144" s="65" t="s">
        <v>115</v>
      </c>
      <c r="C144" s="67">
        <v>43.943168999999997</v>
      </c>
      <c r="D144" s="67">
        <v>46.115924999999997</v>
      </c>
      <c r="E144" s="67">
        <v>48.560744999999997</v>
      </c>
      <c r="F144" s="67">
        <v>51.081558000000001</v>
      </c>
      <c r="G144" s="67">
        <v>53.655396000000003</v>
      </c>
      <c r="H144" s="67">
        <v>56.297984999999997</v>
      </c>
      <c r="I144" s="67">
        <v>59.012672000000002</v>
      </c>
      <c r="J144" s="67">
        <v>61.9133</v>
      </c>
      <c r="K144" s="67">
        <v>64.892792</v>
      </c>
      <c r="L144" s="67">
        <v>67.990050999999994</v>
      </c>
      <c r="M144" s="67">
        <v>71.229209999999995</v>
      </c>
      <c r="N144" s="67">
        <v>74.663284000000004</v>
      </c>
      <c r="O144" s="67">
        <v>78.417572000000007</v>
      </c>
      <c r="P144" s="67">
        <v>82.289428999999998</v>
      </c>
      <c r="Q144" s="67">
        <v>86.376236000000006</v>
      </c>
      <c r="R144" s="67">
        <v>90.650802999999996</v>
      </c>
      <c r="S144" s="67">
        <v>95.141068000000004</v>
      </c>
      <c r="T144" s="67">
        <v>99.910445999999993</v>
      </c>
      <c r="U144" s="67">
        <v>104.891434</v>
      </c>
      <c r="V144" s="67">
        <v>110.114052</v>
      </c>
      <c r="W144" s="67">
        <v>115.57841500000001</v>
      </c>
      <c r="X144" s="67">
        <v>121.300636</v>
      </c>
      <c r="Y144" s="67">
        <v>127.288223</v>
      </c>
      <c r="Z144" s="67">
        <v>133.522232</v>
      </c>
      <c r="AA144" s="67">
        <v>139.984711</v>
      </c>
      <c r="AB144" s="67">
        <v>146.76655600000001</v>
      </c>
      <c r="AC144" s="67">
        <v>153.98123200000001</v>
      </c>
      <c r="AD144" s="63">
        <v>4.9409000000000002E-2</v>
      </c>
    </row>
    <row r="145" spans="1:30" ht="15" customHeight="1">
      <c r="A145" s="62" t="s">
        <v>844</v>
      </c>
      <c r="B145" s="65" t="s">
        <v>108</v>
      </c>
      <c r="C145" s="67">
        <v>17.894383999999999</v>
      </c>
      <c r="D145" s="67">
        <v>18.779164999999999</v>
      </c>
      <c r="E145" s="67">
        <v>19.774733999999999</v>
      </c>
      <c r="F145" s="67">
        <v>20.801252000000002</v>
      </c>
      <c r="G145" s="67">
        <v>21.849360999999998</v>
      </c>
      <c r="H145" s="67">
        <v>22.925467999999999</v>
      </c>
      <c r="I145" s="67">
        <v>24.030930999999999</v>
      </c>
      <c r="J145" s="67">
        <v>25.212116000000002</v>
      </c>
      <c r="K145" s="67">
        <v>26.425415000000001</v>
      </c>
      <c r="L145" s="67">
        <v>27.686669999999999</v>
      </c>
      <c r="M145" s="67">
        <v>29.005709</v>
      </c>
      <c r="N145" s="67">
        <v>30.404121</v>
      </c>
      <c r="O145" s="67">
        <v>31.932928</v>
      </c>
      <c r="P145" s="67">
        <v>33.509613000000002</v>
      </c>
      <c r="Q145" s="67">
        <v>35.173828</v>
      </c>
      <c r="R145" s="67">
        <v>36.914501000000001</v>
      </c>
      <c r="S145" s="67">
        <v>38.743011000000003</v>
      </c>
      <c r="T145" s="67">
        <v>40.685184</v>
      </c>
      <c r="U145" s="67">
        <v>42.713520000000003</v>
      </c>
      <c r="V145" s="67">
        <v>44.840260000000001</v>
      </c>
      <c r="W145" s="67">
        <v>47.065437000000003</v>
      </c>
      <c r="X145" s="67">
        <v>49.395617999999999</v>
      </c>
      <c r="Y145" s="67">
        <v>51.833862000000003</v>
      </c>
      <c r="Z145" s="67">
        <v>54.372452000000003</v>
      </c>
      <c r="AA145" s="67">
        <v>57.004081999999997</v>
      </c>
      <c r="AB145" s="67">
        <v>59.765762000000002</v>
      </c>
      <c r="AC145" s="67">
        <v>62.703693000000001</v>
      </c>
      <c r="AD145" s="63">
        <v>4.9409000000000002E-2</v>
      </c>
    </row>
    <row r="146" spans="1:30" ht="15" customHeight="1">
      <c r="A146" s="62" t="s">
        <v>843</v>
      </c>
      <c r="B146" s="65" t="s">
        <v>109</v>
      </c>
      <c r="C146" s="67">
        <v>7.7013809999999996</v>
      </c>
      <c r="D146" s="67">
        <v>8.0821719999999999</v>
      </c>
      <c r="E146" s="67">
        <v>8.5106459999999995</v>
      </c>
      <c r="F146" s="67">
        <v>8.9524369999999998</v>
      </c>
      <c r="G146" s="67">
        <v>9.4035220000000006</v>
      </c>
      <c r="H146" s="67">
        <v>9.866657</v>
      </c>
      <c r="I146" s="67">
        <v>10.342426</v>
      </c>
      <c r="J146" s="67">
        <v>10.850784000000001</v>
      </c>
      <c r="K146" s="67">
        <v>11.372964</v>
      </c>
      <c r="L146" s="67">
        <v>11.915782999999999</v>
      </c>
      <c r="M146" s="67">
        <v>12.483468999999999</v>
      </c>
      <c r="N146" s="67">
        <v>13.085317999999999</v>
      </c>
      <c r="O146" s="67">
        <v>13.743287</v>
      </c>
      <c r="P146" s="67">
        <v>14.421858</v>
      </c>
      <c r="Q146" s="67">
        <v>15.138104</v>
      </c>
      <c r="R146" s="67">
        <v>15.887252</v>
      </c>
      <c r="S146" s="67">
        <v>16.674208</v>
      </c>
      <c r="T146" s="67">
        <v>17.510078</v>
      </c>
      <c r="U146" s="67">
        <v>18.383036000000001</v>
      </c>
      <c r="V146" s="67">
        <v>19.29834</v>
      </c>
      <c r="W146" s="67">
        <v>20.256011999999998</v>
      </c>
      <c r="X146" s="67">
        <v>21.258873000000001</v>
      </c>
      <c r="Y146" s="67">
        <v>22.308244999999999</v>
      </c>
      <c r="Z146" s="67">
        <v>23.400803</v>
      </c>
      <c r="AA146" s="67">
        <v>24.533404999999998</v>
      </c>
      <c r="AB146" s="67">
        <v>25.721972999999998</v>
      </c>
      <c r="AC146" s="67">
        <v>26.986401000000001</v>
      </c>
      <c r="AD146" s="63">
        <v>4.9409000000000002E-2</v>
      </c>
    </row>
    <row r="147" spans="1:30" ht="15" customHeight="1">
      <c r="A147" s="62" t="s">
        <v>842</v>
      </c>
      <c r="B147" s="65" t="s">
        <v>110</v>
      </c>
      <c r="C147" s="67">
        <v>18.347405999999999</v>
      </c>
      <c r="D147" s="67">
        <v>19.254587000000001</v>
      </c>
      <c r="E147" s="67">
        <v>20.275362000000001</v>
      </c>
      <c r="F147" s="67">
        <v>21.327867999999999</v>
      </c>
      <c r="G147" s="67">
        <v>22.402509999999999</v>
      </c>
      <c r="H147" s="67">
        <v>23.505859000000001</v>
      </c>
      <c r="I147" s="67">
        <v>24.639310999999999</v>
      </c>
      <c r="J147" s="67">
        <v>25.850397000000001</v>
      </c>
      <c r="K147" s="67">
        <v>27.094414</v>
      </c>
      <c r="L147" s="67">
        <v>28.387599999999999</v>
      </c>
      <c r="M147" s="67">
        <v>29.740031999999999</v>
      </c>
      <c r="N147" s="67">
        <v>31.173845</v>
      </c>
      <c r="O147" s="67">
        <v>32.741356000000003</v>
      </c>
      <c r="P147" s="67">
        <v>34.357956000000001</v>
      </c>
      <c r="Q147" s="67">
        <v>36.064304</v>
      </c>
      <c r="R147" s="67">
        <v>37.849044999999997</v>
      </c>
      <c r="S147" s="67">
        <v>39.723846000000002</v>
      </c>
      <c r="T147" s="67">
        <v>41.715187</v>
      </c>
      <c r="U147" s="67">
        <v>43.794876000000002</v>
      </c>
      <c r="V147" s="67">
        <v>45.975456000000001</v>
      </c>
      <c r="W147" s="67">
        <v>48.256968999999998</v>
      </c>
      <c r="X147" s="67">
        <v>50.646141</v>
      </c>
      <c r="Y147" s="67">
        <v>53.146113999999997</v>
      </c>
      <c r="Z147" s="67">
        <v>55.748973999999997</v>
      </c>
      <c r="AA147" s="67">
        <v>58.447226999999998</v>
      </c>
      <c r="AB147" s="67">
        <v>61.278820000000003</v>
      </c>
      <c r="AC147" s="67">
        <v>64.291129999999995</v>
      </c>
      <c r="AD147" s="63">
        <v>4.9409000000000002E-2</v>
      </c>
    </row>
    <row r="148" spans="1:30" ht="15" customHeight="1">
      <c r="A148" s="62" t="s">
        <v>841</v>
      </c>
      <c r="B148" s="65" t="s">
        <v>116</v>
      </c>
      <c r="C148" s="67">
        <v>109.57416499999999</v>
      </c>
      <c r="D148" s="67">
        <v>114.75913199999999</v>
      </c>
      <c r="E148" s="67">
        <v>120.33197</v>
      </c>
      <c r="F148" s="67">
        <v>125.90155</v>
      </c>
      <c r="G148" s="67">
        <v>131.327393</v>
      </c>
      <c r="H148" s="67">
        <v>136.88798499999999</v>
      </c>
      <c r="I148" s="67">
        <v>142.803406</v>
      </c>
      <c r="J148" s="67">
        <v>149.01930200000001</v>
      </c>
      <c r="K148" s="67">
        <v>155.28338600000001</v>
      </c>
      <c r="L148" s="67">
        <v>161.79774499999999</v>
      </c>
      <c r="M148" s="67">
        <v>168.45465100000001</v>
      </c>
      <c r="N148" s="67">
        <v>175.24337800000001</v>
      </c>
      <c r="O148" s="67">
        <v>182.20120199999999</v>
      </c>
      <c r="P148" s="67">
        <v>189.157318</v>
      </c>
      <c r="Q148" s="67">
        <v>196.088562</v>
      </c>
      <c r="R148" s="67">
        <v>203.17944299999999</v>
      </c>
      <c r="S148" s="67">
        <v>210.74232499999999</v>
      </c>
      <c r="T148" s="67">
        <v>218.63511700000001</v>
      </c>
      <c r="U148" s="67">
        <v>226.515244</v>
      </c>
      <c r="V148" s="67">
        <v>234.42434700000001</v>
      </c>
      <c r="W148" s="67">
        <v>242.551514</v>
      </c>
      <c r="X148" s="67">
        <v>250.86483799999999</v>
      </c>
      <c r="Y148" s="67">
        <v>259.342285</v>
      </c>
      <c r="Z148" s="67">
        <v>267.76788299999998</v>
      </c>
      <c r="AA148" s="67">
        <v>275.98406999999997</v>
      </c>
      <c r="AB148" s="67">
        <v>285.063354</v>
      </c>
      <c r="AC148" s="67">
        <v>294.523956</v>
      </c>
      <c r="AD148" s="63">
        <v>3.8420999999999997E-2</v>
      </c>
    </row>
    <row r="149" spans="1:30" ht="15" customHeight="1">
      <c r="A149" s="62" t="s">
        <v>840</v>
      </c>
      <c r="B149" s="65" t="s">
        <v>108</v>
      </c>
      <c r="C149" s="67">
        <v>55.568161000000003</v>
      </c>
      <c r="D149" s="67">
        <v>58.197600999999999</v>
      </c>
      <c r="E149" s="67">
        <v>61.023746000000003</v>
      </c>
      <c r="F149" s="67">
        <v>63.848239999999997</v>
      </c>
      <c r="G149" s="67">
        <v>66.599838000000005</v>
      </c>
      <c r="H149" s="67">
        <v>69.419776999999996</v>
      </c>
      <c r="I149" s="67">
        <v>72.419646999999998</v>
      </c>
      <c r="J149" s="67">
        <v>75.571906999999996</v>
      </c>
      <c r="K149" s="67">
        <v>78.748596000000006</v>
      </c>
      <c r="L149" s="67">
        <v>82.052222999999998</v>
      </c>
      <c r="M149" s="67">
        <v>85.428116000000003</v>
      </c>
      <c r="N149" s="67">
        <v>88.870872000000006</v>
      </c>
      <c r="O149" s="67">
        <v>92.399383999999998</v>
      </c>
      <c r="P149" s="67">
        <v>95.927025</v>
      </c>
      <c r="Q149" s="67">
        <v>99.442062000000007</v>
      </c>
      <c r="R149" s="67">
        <v>103.038048</v>
      </c>
      <c r="S149" s="67">
        <v>106.87339799999999</v>
      </c>
      <c r="T149" s="67">
        <v>110.876053</v>
      </c>
      <c r="U149" s="67">
        <v>114.872292</v>
      </c>
      <c r="V149" s="67">
        <v>118.883217</v>
      </c>
      <c r="W149" s="67">
        <v>123.004738</v>
      </c>
      <c r="X149" s="67">
        <v>127.220657</v>
      </c>
      <c r="Y149" s="67">
        <v>131.51982100000001</v>
      </c>
      <c r="Z149" s="67">
        <v>135.792664</v>
      </c>
      <c r="AA149" s="67">
        <v>139.95931999999999</v>
      </c>
      <c r="AB149" s="67">
        <v>144.56369000000001</v>
      </c>
      <c r="AC149" s="67">
        <v>149.36144999999999</v>
      </c>
      <c r="AD149" s="63">
        <v>3.8420999999999997E-2</v>
      </c>
    </row>
    <row r="150" spans="1:30" ht="15" customHeight="1">
      <c r="A150" s="62" t="s">
        <v>839</v>
      </c>
      <c r="B150" s="65" t="s">
        <v>109</v>
      </c>
      <c r="C150" s="67">
        <v>45.302559000000002</v>
      </c>
      <c r="D150" s="67">
        <v>47.446238999999998</v>
      </c>
      <c r="E150" s="67">
        <v>49.750286000000003</v>
      </c>
      <c r="F150" s="67">
        <v>52.052982</v>
      </c>
      <c r="G150" s="67">
        <v>54.296256999999997</v>
      </c>
      <c r="H150" s="67">
        <v>56.595238000000002</v>
      </c>
      <c r="I150" s="67">
        <v>59.040916000000003</v>
      </c>
      <c r="J150" s="67">
        <v>61.610832000000002</v>
      </c>
      <c r="K150" s="67">
        <v>64.200667999999993</v>
      </c>
      <c r="L150" s="67">
        <v>66.893981999999994</v>
      </c>
      <c r="M150" s="67">
        <v>69.646216999999993</v>
      </c>
      <c r="N150" s="67">
        <v>72.452965000000006</v>
      </c>
      <c r="O150" s="67">
        <v>75.329612999999995</v>
      </c>
      <c r="P150" s="67">
        <v>78.205566000000005</v>
      </c>
      <c r="Q150" s="67">
        <v>81.071242999999996</v>
      </c>
      <c r="R150" s="67">
        <v>84.002906999999993</v>
      </c>
      <c r="S150" s="67">
        <v>87.129722999999998</v>
      </c>
      <c r="T150" s="67">
        <v>90.392928999999995</v>
      </c>
      <c r="U150" s="67">
        <v>93.650902000000002</v>
      </c>
      <c r="V150" s="67">
        <v>96.920860000000005</v>
      </c>
      <c r="W150" s="67">
        <v>100.28095999999999</v>
      </c>
      <c r="X150" s="67">
        <v>103.718048</v>
      </c>
      <c r="Y150" s="67">
        <v>107.222984</v>
      </c>
      <c r="Z150" s="67">
        <v>110.70648199999999</v>
      </c>
      <c r="AA150" s="67">
        <v>114.103386</v>
      </c>
      <c r="AB150" s="67">
        <v>117.857147</v>
      </c>
      <c r="AC150" s="67">
        <v>121.76857</v>
      </c>
      <c r="AD150" s="63">
        <v>3.8420999999999997E-2</v>
      </c>
    </row>
    <row r="151" spans="1:30" ht="15" customHeight="1">
      <c r="A151" s="62" t="s">
        <v>838</v>
      </c>
      <c r="B151" s="65" t="s">
        <v>110</v>
      </c>
      <c r="C151" s="67">
        <v>8.7034470000000006</v>
      </c>
      <c r="D151" s="67">
        <v>9.1152870000000004</v>
      </c>
      <c r="E151" s="67">
        <v>9.5579370000000008</v>
      </c>
      <c r="F151" s="67">
        <v>10.000327</v>
      </c>
      <c r="G151" s="67">
        <v>10.431300999999999</v>
      </c>
      <c r="H151" s="67">
        <v>10.872977000000001</v>
      </c>
      <c r="I151" s="67">
        <v>11.342836</v>
      </c>
      <c r="J151" s="67">
        <v>11.836563999999999</v>
      </c>
      <c r="K151" s="67">
        <v>12.334118999999999</v>
      </c>
      <c r="L151" s="67">
        <v>12.851554</v>
      </c>
      <c r="M151" s="67">
        <v>13.380307</v>
      </c>
      <c r="N151" s="67">
        <v>13.919536000000001</v>
      </c>
      <c r="O151" s="67">
        <v>14.472192</v>
      </c>
      <c r="P151" s="67">
        <v>15.024715</v>
      </c>
      <c r="Q151" s="67">
        <v>15.575263</v>
      </c>
      <c r="R151" s="67">
        <v>16.138490999999998</v>
      </c>
      <c r="S151" s="67">
        <v>16.739208000000001</v>
      </c>
      <c r="T151" s="67">
        <v>17.366129000000001</v>
      </c>
      <c r="U151" s="67">
        <v>17.992045999999998</v>
      </c>
      <c r="V151" s="67">
        <v>18.620263999999999</v>
      </c>
      <c r="W151" s="67">
        <v>19.265799999999999</v>
      </c>
      <c r="X151" s="67">
        <v>19.926127999999999</v>
      </c>
      <c r="Y151" s="67">
        <v>20.599488999999998</v>
      </c>
      <c r="Z151" s="67">
        <v>21.268733999999998</v>
      </c>
      <c r="AA151" s="67">
        <v>21.921341000000002</v>
      </c>
      <c r="AB151" s="67">
        <v>22.642506000000001</v>
      </c>
      <c r="AC151" s="67">
        <v>23.393962999999999</v>
      </c>
      <c r="AD151" s="63">
        <v>3.8420999999999997E-2</v>
      </c>
    </row>
    <row r="152" spans="1:30" ht="15" customHeight="1">
      <c r="A152" s="62" t="s">
        <v>837</v>
      </c>
      <c r="B152" s="65" t="s">
        <v>117</v>
      </c>
      <c r="C152" s="67">
        <v>38.352108000000001</v>
      </c>
      <c r="D152" s="67">
        <v>39.753619999999998</v>
      </c>
      <c r="E152" s="67">
        <v>41.217880000000001</v>
      </c>
      <c r="F152" s="67">
        <v>42.497748999999999</v>
      </c>
      <c r="G152" s="67">
        <v>43.906593000000001</v>
      </c>
      <c r="H152" s="67">
        <v>45.414318000000002</v>
      </c>
      <c r="I152" s="67">
        <v>47.004303</v>
      </c>
      <c r="J152" s="67">
        <v>48.691105</v>
      </c>
      <c r="K152" s="67">
        <v>50.343772999999999</v>
      </c>
      <c r="L152" s="67">
        <v>52.009974999999997</v>
      </c>
      <c r="M152" s="67">
        <v>53.579163000000001</v>
      </c>
      <c r="N152" s="67">
        <v>55.091014999999999</v>
      </c>
      <c r="O152" s="67">
        <v>56.623722000000001</v>
      </c>
      <c r="P152" s="67">
        <v>58.181033999999997</v>
      </c>
      <c r="Q152" s="67">
        <v>59.775795000000002</v>
      </c>
      <c r="R152" s="67">
        <v>61.270358999999999</v>
      </c>
      <c r="S152" s="67">
        <v>62.874015999999997</v>
      </c>
      <c r="T152" s="67">
        <v>64.590271000000001</v>
      </c>
      <c r="U152" s="67">
        <v>66.341721000000007</v>
      </c>
      <c r="V152" s="67">
        <v>68.138710000000003</v>
      </c>
      <c r="W152" s="67">
        <v>69.874015999999997</v>
      </c>
      <c r="X152" s="67">
        <v>71.506507999999997</v>
      </c>
      <c r="Y152" s="67">
        <v>73.063095000000004</v>
      </c>
      <c r="Z152" s="67">
        <v>74.434546999999995</v>
      </c>
      <c r="AA152" s="67">
        <v>75.569626</v>
      </c>
      <c r="AB152" s="67">
        <v>76.864097999999998</v>
      </c>
      <c r="AC152" s="67">
        <v>78.350662</v>
      </c>
      <c r="AD152" s="63">
        <v>2.7511000000000001E-2</v>
      </c>
    </row>
    <row r="153" spans="1:30" ht="15" customHeight="1">
      <c r="A153" s="62" t="s">
        <v>836</v>
      </c>
      <c r="B153" s="65" t="s">
        <v>108</v>
      </c>
      <c r="C153" s="67">
        <v>22.24654</v>
      </c>
      <c r="D153" s="67">
        <v>23.059501999999998</v>
      </c>
      <c r="E153" s="67">
        <v>23.908861000000002</v>
      </c>
      <c r="F153" s="67">
        <v>24.651264000000001</v>
      </c>
      <c r="G153" s="67">
        <v>25.468477</v>
      </c>
      <c r="H153" s="67">
        <v>26.343050000000002</v>
      </c>
      <c r="I153" s="67">
        <v>27.265335</v>
      </c>
      <c r="J153" s="67">
        <v>28.243781999999999</v>
      </c>
      <c r="K153" s="67">
        <v>29.202428999999999</v>
      </c>
      <c r="L153" s="67">
        <v>30.168928000000001</v>
      </c>
      <c r="M153" s="67">
        <v>31.079151</v>
      </c>
      <c r="N153" s="67">
        <v>31.956118</v>
      </c>
      <c r="O153" s="67">
        <v>32.845180999999997</v>
      </c>
      <c r="P153" s="67">
        <v>33.748516000000002</v>
      </c>
      <c r="Q153" s="67">
        <v>34.673572999999998</v>
      </c>
      <c r="R153" s="67">
        <v>35.540512</v>
      </c>
      <c r="S153" s="67">
        <v>36.470730000000003</v>
      </c>
      <c r="T153" s="67">
        <v>37.466259000000001</v>
      </c>
      <c r="U153" s="67">
        <v>38.482208</v>
      </c>
      <c r="V153" s="67">
        <v>39.524569999999997</v>
      </c>
      <c r="W153" s="67">
        <v>40.531154999999998</v>
      </c>
      <c r="X153" s="67">
        <v>41.478096000000001</v>
      </c>
      <c r="Y153" s="67">
        <v>42.381008000000001</v>
      </c>
      <c r="Z153" s="67">
        <v>43.176537000000003</v>
      </c>
      <c r="AA153" s="67">
        <v>43.834949000000002</v>
      </c>
      <c r="AB153" s="67">
        <v>44.585819000000001</v>
      </c>
      <c r="AC153" s="67">
        <v>45.448120000000003</v>
      </c>
      <c r="AD153" s="63">
        <v>2.7511000000000001E-2</v>
      </c>
    </row>
    <row r="154" spans="1:30" ht="15" customHeight="1">
      <c r="A154" s="62" t="s">
        <v>835</v>
      </c>
      <c r="B154" s="65" t="s">
        <v>109</v>
      </c>
      <c r="C154" s="67">
        <v>5.098166</v>
      </c>
      <c r="D154" s="67">
        <v>5.2844699999999998</v>
      </c>
      <c r="E154" s="67">
        <v>5.479114</v>
      </c>
      <c r="F154" s="67">
        <v>5.6492490000000002</v>
      </c>
      <c r="G154" s="67">
        <v>5.8365260000000001</v>
      </c>
      <c r="H154" s="67">
        <v>6.0369489999999999</v>
      </c>
      <c r="I154" s="67">
        <v>6.2483069999999996</v>
      </c>
      <c r="J154" s="67">
        <v>6.4725339999999996</v>
      </c>
      <c r="K154" s="67">
        <v>6.6922230000000003</v>
      </c>
      <c r="L154" s="67">
        <v>6.9137130000000004</v>
      </c>
      <c r="M154" s="67">
        <v>7.122306</v>
      </c>
      <c r="N154" s="67">
        <v>7.323277</v>
      </c>
      <c r="O154" s="67">
        <v>7.5270200000000003</v>
      </c>
      <c r="P154" s="67">
        <v>7.7340350000000004</v>
      </c>
      <c r="Q154" s="67">
        <v>7.946027</v>
      </c>
      <c r="R154" s="67">
        <v>8.1447009999999995</v>
      </c>
      <c r="S154" s="67">
        <v>8.3578759999999992</v>
      </c>
      <c r="T154" s="67">
        <v>8.5860190000000003</v>
      </c>
      <c r="U154" s="67">
        <v>8.8188399999999998</v>
      </c>
      <c r="V154" s="67">
        <v>9.0577140000000007</v>
      </c>
      <c r="W154" s="67">
        <v>9.2883890000000005</v>
      </c>
      <c r="X154" s="67">
        <v>9.5053970000000003</v>
      </c>
      <c r="Y154" s="67">
        <v>9.7123150000000003</v>
      </c>
      <c r="Z154" s="67">
        <v>9.8946229999999993</v>
      </c>
      <c r="AA154" s="67">
        <v>10.045508999999999</v>
      </c>
      <c r="AB154" s="67">
        <v>10.217585</v>
      </c>
      <c r="AC154" s="67">
        <v>10.415195000000001</v>
      </c>
      <c r="AD154" s="63">
        <v>2.7511000000000001E-2</v>
      </c>
    </row>
    <row r="155" spans="1:30" ht="15" customHeight="1">
      <c r="A155" s="62" t="s">
        <v>834</v>
      </c>
      <c r="B155" s="65" t="s">
        <v>110</v>
      </c>
      <c r="C155" s="67">
        <v>11.007401</v>
      </c>
      <c r="D155" s="67">
        <v>11.409648000000001</v>
      </c>
      <c r="E155" s="67">
        <v>11.829905999999999</v>
      </c>
      <c r="F155" s="67">
        <v>12.197239</v>
      </c>
      <c r="G155" s="67">
        <v>12.601589000000001</v>
      </c>
      <c r="H155" s="67">
        <v>13.034322</v>
      </c>
      <c r="I155" s="67">
        <v>13.490663</v>
      </c>
      <c r="J155" s="67">
        <v>13.974788999999999</v>
      </c>
      <c r="K155" s="67">
        <v>14.449118</v>
      </c>
      <c r="L155" s="67">
        <v>14.927334</v>
      </c>
      <c r="M155" s="67">
        <v>15.377706</v>
      </c>
      <c r="N155" s="67">
        <v>15.81162</v>
      </c>
      <c r="O155" s="67">
        <v>16.251522000000001</v>
      </c>
      <c r="P155" s="67">
        <v>16.698483</v>
      </c>
      <c r="Q155" s="67">
        <v>17.156195</v>
      </c>
      <c r="R155" s="67">
        <v>17.585148</v>
      </c>
      <c r="S155" s="67">
        <v>18.045411999999999</v>
      </c>
      <c r="T155" s="67">
        <v>18.537991999999999</v>
      </c>
      <c r="U155" s="67">
        <v>19.040676000000001</v>
      </c>
      <c r="V155" s="67">
        <v>19.556426999999999</v>
      </c>
      <c r="W155" s="67">
        <v>20.054476000000001</v>
      </c>
      <c r="X155" s="67">
        <v>20.523015999999998</v>
      </c>
      <c r="Y155" s="67">
        <v>20.96977</v>
      </c>
      <c r="Z155" s="67">
        <v>21.363388</v>
      </c>
      <c r="AA155" s="67">
        <v>21.689167000000001</v>
      </c>
      <c r="AB155" s="67">
        <v>22.060692</v>
      </c>
      <c r="AC155" s="67">
        <v>22.487348999999998</v>
      </c>
      <c r="AD155" s="63">
        <v>2.7511000000000001E-2</v>
      </c>
    </row>
    <row r="156" spans="1:30" ht="15" customHeight="1">
      <c r="A156" s="62" t="s">
        <v>833</v>
      </c>
      <c r="B156" s="65" t="s">
        <v>118</v>
      </c>
      <c r="C156" s="67">
        <v>294.140717</v>
      </c>
      <c r="D156" s="67">
        <v>314.74392699999999</v>
      </c>
      <c r="E156" s="67">
        <v>337.45996100000002</v>
      </c>
      <c r="F156" s="67">
        <v>361.31985500000002</v>
      </c>
      <c r="G156" s="67">
        <v>384.335419</v>
      </c>
      <c r="H156" s="67">
        <v>407.46618699999999</v>
      </c>
      <c r="I156" s="67">
        <v>430.68945300000001</v>
      </c>
      <c r="J156" s="67">
        <v>454.92773399999999</v>
      </c>
      <c r="K156" s="67">
        <v>480.81298800000002</v>
      </c>
      <c r="L156" s="67">
        <v>508.44534299999998</v>
      </c>
      <c r="M156" s="67">
        <v>538.48168899999996</v>
      </c>
      <c r="N156" s="67">
        <v>569.62841800000001</v>
      </c>
      <c r="O156" s="67">
        <v>602.21569799999997</v>
      </c>
      <c r="P156" s="67">
        <v>636.52710000000002</v>
      </c>
      <c r="Q156" s="67">
        <v>671.27362100000005</v>
      </c>
      <c r="R156" s="67">
        <v>707.346497</v>
      </c>
      <c r="S156" s="67">
        <v>743.23974599999997</v>
      </c>
      <c r="T156" s="67">
        <v>781.00231900000006</v>
      </c>
      <c r="U156" s="67">
        <v>817.87176499999998</v>
      </c>
      <c r="V156" s="67">
        <v>852.09198000000004</v>
      </c>
      <c r="W156" s="67">
        <v>886.27801499999998</v>
      </c>
      <c r="X156" s="67">
        <v>919.37640399999998</v>
      </c>
      <c r="Y156" s="67">
        <v>950.79455600000006</v>
      </c>
      <c r="Z156" s="67">
        <v>981.26428199999998</v>
      </c>
      <c r="AA156" s="67">
        <v>1004.184692</v>
      </c>
      <c r="AB156" s="67">
        <v>1031.5275879999999</v>
      </c>
      <c r="AC156" s="67">
        <v>1064.7463379999999</v>
      </c>
      <c r="AD156" s="63">
        <v>4.9957000000000001E-2</v>
      </c>
    </row>
    <row r="157" spans="1:30" ht="15" customHeight="1">
      <c r="A157" s="62" t="s">
        <v>832</v>
      </c>
      <c r="B157" s="65" t="s">
        <v>108</v>
      </c>
      <c r="C157" s="67">
        <v>229.02371199999999</v>
      </c>
      <c r="D157" s="67">
        <v>245.065765</v>
      </c>
      <c r="E157" s="67">
        <v>262.75289900000001</v>
      </c>
      <c r="F157" s="67">
        <v>281.33068800000001</v>
      </c>
      <c r="G157" s="67">
        <v>299.25106799999998</v>
      </c>
      <c r="H157" s="67">
        <v>317.26110799999998</v>
      </c>
      <c r="I157" s="67">
        <v>335.343231</v>
      </c>
      <c r="J157" s="67">
        <v>354.21563700000002</v>
      </c>
      <c r="K157" s="67">
        <v>374.37039199999998</v>
      </c>
      <c r="L157" s="67">
        <v>395.885468</v>
      </c>
      <c r="M157" s="67">
        <v>419.27236900000003</v>
      </c>
      <c r="N157" s="67">
        <v>443.52377300000001</v>
      </c>
      <c r="O157" s="67">
        <v>468.89688100000001</v>
      </c>
      <c r="P157" s="67">
        <v>495.61242700000003</v>
      </c>
      <c r="Q157" s="67">
        <v>522.66674799999998</v>
      </c>
      <c r="R157" s="67">
        <v>550.753784</v>
      </c>
      <c r="S157" s="67">
        <v>578.70092799999998</v>
      </c>
      <c r="T157" s="67">
        <v>608.10369900000001</v>
      </c>
      <c r="U157" s="67">
        <v>636.81091300000003</v>
      </c>
      <c r="V157" s="67">
        <v>663.45544400000006</v>
      </c>
      <c r="W157" s="67">
        <v>690.07336399999997</v>
      </c>
      <c r="X157" s="67">
        <v>715.84442100000001</v>
      </c>
      <c r="Y157" s="67">
        <v>740.30718999999999</v>
      </c>
      <c r="Z157" s="67">
        <v>764.03149399999995</v>
      </c>
      <c r="AA157" s="67">
        <v>781.87780799999996</v>
      </c>
      <c r="AB157" s="67">
        <v>803.16754200000003</v>
      </c>
      <c r="AC157" s="67">
        <v>829.03228799999999</v>
      </c>
      <c r="AD157" s="63">
        <v>4.9957000000000001E-2</v>
      </c>
    </row>
    <row r="158" spans="1:30" ht="15" customHeight="1">
      <c r="A158" s="62" t="s">
        <v>831</v>
      </c>
      <c r="B158" s="65" t="s">
        <v>109</v>
      </c>
      <c r="C158" s="67">
        <v>38.624538000000001</v>
      </c>
      <c r="D158" s="67">
        <v>41.330008999999997</v>
      </c>
      <c r="E158" s="67">
        <v>44.312922999999998</v>
      </c>
      <c r="F158" s="67">
        <v>47.446041000000001</v>
      </c>
      <c r="G158" s="67">
        <v>50.468288000000001</v>
      </c>
      <c r="H158" s="67">
        <v>53.505661000000003</v>
      </c>
      <c r="I158" s="67">
        <v>56.55518</v>
      </c>
      <c r="J158" s="67">
        <v>59.737988000000001</v>
      </c>
      <c r="K158" s="67">
        <v>63.137058000000003</v>
      </c>
      <c r="L158" s="67">
        <v>66.765556000000004</v>
      </c>
      <c r="M158" s="67">
        <v>70.709723999999994</v>
      </c>
      <c r="N158" s="67">
        <v>74.799689999999998</v>
      </c>
      <c r="O158" s="67">
        <v>79.078827000000004</v>
      </c>
      <c r="P158" s="67">
        <v>83.584366000000003</v>
      </c>
      <c r="Q158" s="67">
        <v>88.147048999999996</v>
      </c>
      <c r="R158" s="67">
        <v>92.883895999999993</v>
      </c>
      <c r="S158" s="67">
        <v>97.597137000000004</v>
      </c>
      <c r="T158" s="67">
        <v>102.55587</v>
      </c>
      <c r="U158" s="67">
        <v>107.397316</v>
      </c>
      <c r="V158" s="67">
        <v>111.890869</v>
      </c>
      <c r="W158" s="67">
        <v>116.37994399999999</v>
      </c>
      <c r="X158" s="67">
        <v>120.726204</v>
      </c>
      <c r="Y158" s="67">
        <v>124.85180699999999</v>
      </c>
      <c r="Z158" s="67">
        <v>128.85287500000001</v>
      </c>
      <c r="AA158" s="67">
        <v>131.86264</v>
      </c>
      <c r="AB158" s="67">
        <v>135.453125</v>
      </c>
      <c r="AC158" s="67">
        <v>139.81518600000001</v>
      </c>
      <c r="AD158" s="63">
        <v>4.9957000000000001E-2</v>
      </c>
    </row>
    <row r="159" spans="1:30" ht="15" customHeight="1">
      <c r="A159" s="62" t="s">
        <v>830</v>
      </c>
      <c r="B159" s="65" t="s">
        <v>110</v>
      </c>
      <c r="C159" s="67">
        <v>26.492471999999999</v>
      </c>
      <c r="D159" s="67">
        <v>28.348147999999998</v>
      </c>
      <c r="E159" s="67">
        <v>30.394119</v>
      </c>
      <c r="F159" s="67">
        <v>32.543118</v>
      </c>
      <c r="G159" s="67">
        <v>34.616070000000001</v>
      </c>
      <c r="H159" s="67">
        <v>36.699393999999998</v>
      </c>
      <c r="I159" s="67">
        <v>38.791054000000003</v>
      </c>
      <c r="J159" s="67">
        <v>40.974133000000002</v>
      </c>
      <c r="K159" s="67">
        <v>43.305549999999997</v>
      </c>
      <c r="L159" s="67">
        <v>45.794322999999999</v>
      </c>
      <c r="M159" s="67">
        <v>48.499619000000003</v>
      </c>
      <c r="N159" s="67">
        <v>51.304912999999999</v>
      </c>
      <c r="O159" s="67">
        <v>54.239964000000001</v>
      </c>
      <c r="P159" s="67">
        <v>57.330303000000001</v>
      </c>
      <c r="Q159" s="67">
        <v>60.459831000000001</v>
      </c>
      <c r="R159" s="67">
        <v>63.708820000000003</v>
      </c>
      <c r="S159" s="67">
        <v>66.941627999999994</v>
      </c>
      <c r="T159" s="67">
        <v>70.342804000000001</v>
      </c>
      <c r="U159" s="67">
        <v>73.663535999999993</v>
      </c>
      <c r="V159" s="67">
        <v>76.745659000000003</v>
      </c>
      <c r="W159" s="67">
        <v>79.824698999999995</v>
      </c>
      <c r="X159" s="67">
        <v>82.805794000000006</v>
      </c>
      <c r="Y159" s="67">
        <v>85.635536000000002</v>
      </c>
      <c r="Z159" s="67">
        <v>88.379859999999994</v>
      </c>
      <c r="AA159" s="67">
        <v>90.444243999999998</v>
      </c>
      <c r="AB159" s="67">
        <v>92.906952000000004</v>
      </c>
      <c r="AC159" s="67">
        <v>95.898871999999997</v>
      </c>
      <c r="AD159" s="63">
        <v>4.9957000000000001E-2</v>
      </c>
    </row>
    <row r="160" spans="1:30" ht="15" customHeight="1">
      <c r="A160" s="62" t="s">
        <v>829</v>
      </c>
      <c r="B160" s="65" t="s">
        <v>119</v>
      </c>
      <c r="C160" s="67">
        <v>65.861335999999994</v>
      </c>
      <c r="D160" s="67">
        <v>67.214088000000004</v>
      </c>
      <c r="E160" s="67">
        <v>68.469566</v>
      </c>
      <c r="F160" s="67">
        <v>69.879372000000004</v>
      </c>
      <c r="G160" s="67">
        <v>71.277664000000001</v>
      </c>
      <c r="H160" s="67">
        <v>72.614104999999995</v>
      </c>
      <c r="I160" s="67">
        <v>73.761359999999996</v>
      </c>
      <c r="J160" s="67">
        <v>74.867446999999999</v>
      </c>
      <c r="K160" s="67">
        <v>75.933509999999998</v>
      </c>
      <c r="L160" s="67">
        <v>77.152016000000003</v>
      </c>
      <c r="M160" s="67">
        <v>78.336960000000005</v>
      </c>
      <c r="N160" s="67">
        <v>79.463691999999995</v>
      </c>
      <c r="O160" s="67">
        <v>80.467551999999998</v>
      </c>
      <c r="P160" s="67">
        <v>81.334457</v>
      </c>
      <c r="Q160" s="67">
        <v>82.226471000000004</v>
      </c>
      <c r="R160" s="67">
        <v>82.936829000000003</v>
      </c>
      <c r="S160" s="67">
        <v>83.701285999999996</v>
      </c>
      <c r="T160" s="67">
        <v>84.438873000000001</v>
      </c>
      <c r="U160" s="67">
        <v>85.137726000000001</v>
      </c>
      <c r="V160" s="67">
        <v>85.873183999999995</v>
      </c>
      <c r="W160" s="67">
        <v>86.485786000000004</v>
      </c>
      <c r="X160" s="67">
        <v>87.048630000000003</v>
      </c>
      <c r="Y160" s="67">
        <v>87.539642000000001</v>
      </c>
      <c r="Z160" s="67">
        <v>87.907546999999994</v>
      </c>
      <c r="AA160" s="67">
        <v>88.157166000000004</v>
      </c>
      <c r="AB160" s="67">
        <v>88.628822</v>
      </c>
      <c r="AC160" s="67">
        <v>89.282494</v>
      </c>
      <c r="AD160" s="63">
        <v>1.1422E-2</v>
      </c>
    </row>
    <row r="161" spans="1:30" ht="15" customHeight="1">
      <c r="A161" s="62" t="s">
        <v>828</v>
      </c>
      <c r="B161" s="65" t="s">
        <v>108</v>
      </c>
      <c r="C161" s="67">
        <v>36.001373000000001</v>
      </c>
      <c r="D161" s="67">
        <v>36.740822000000001</v>
      </c>
      <c r="E161" s="67">
        <v>37.427093999999997</v>
      </c>
      <c r="F161" s="67">
        <v>38.197727</v>
      </c>
      <c r="G161" s="67">
        <v>38.962063000000001</v>
      </c>
      <c r="H161" s="67">
        <v>39.692596000000002</v>
      </c>
      <c r="I161" s="67">
        <v>40.319716999999997</v>
      </c>
      <c r="J161" s="67">
        <v>40.924332</v>
      </c>
      <c r="K161" s="67">
        <v>41.507064999999997</v>
      </c>
      <c r="L161" s="67">
        <v>42.173126000000003</v>
      </c>
      <c r="M161" s="67">
        <v>42.820843000000004</v>
      </c>
      <c r="N161" s="67">
        <v>43.436740999999998</v>
      </c>
      <c r="O161" s="67">
        <v>43.985477000000003</v>
      </c>
      <c r="P161" s="67">
        <v>44.459347000000001</v>
      </c>
      <c r="Q161" s="67">
        <v>44.946944999999999</v>
      </c>
      <c r="R161" s="67">
        <v>45.335239000000001</v>
      </c>
      <c r="S161" s="67">
        <v>45.753112999999999</v>
      </c>
      <c r="T161" s="67">
        <v>46.156295999999998</v>
      </c>
      <c r="U161" s="67">
        <v>46.538302999999999</v>
      </c>
      <c r="V161" s="67">
        <v>46.940327000000003</v>
      </c>
      <c r="W161" s="67">
        <v>47.275191999999997</v>
      </c>
      <c r="X161" s="67">
        <v>47.582850999999998</v>
      </c>
      <c r="Y161" s="67">
        <v>47.85125</v>
      </c>
      <c r="Z161" s="67">
        <v>48.052357000000001</v>
      </c>
      <c r="AA161" s="67">
        <v>48.188805000000002</v>
      </c>
      <c r="AB161" s="67">
        <v>48.446621</v>
      </c>
      <c r="AC161" s="67">
        <v>48.803932000000003</v>
      </c>
      <c r="AD161" s="63">
        <v>1.1422E-2</v>
      </c>
    </row>
    <row r="162" spans="1:30" ht="15" customHeight="1">
      <c r="A162" s="62" t="s">
        <v>827</v>
      </c>
      <c r="B162" s="65" t="s">
        <v>109</v>
      </c>
      <c r="C162" s="67">
        <v>23.083234999999998</v>
      </c>
      <c r="D162" s="67">
        <v>23.557352000000002</v>
      </c>
      <c r="E162" s="67">
        <v>23.997374000000001</v>
      </c>
      <c r="F162" s="67">
        <v>24.491482000000001</v>
      </c>
      <c r="G162" s="67">
        <v>24.981562</v>
      </c>
      <c r="H162" s="67">
        <v>25.449959</v>
      </c>
      <c r="I162" s="67">
        <v>25.852055</v>
      </c>
      <c r="J162" s="67">
        <v>26.239716999999999</v>
      </c>
      <c r="K162" s="67">
        <v>26.613351999999999</v>
      </c>
      <c r="L162" s="67">
        <v>27.040420999999998</v>
      </c>
      <c r="M162" s="67">
        <v>27.455718999999998</v>
      </c>
      <c r="N162" s="67">
        <v>27.850619999999999</v>
      </c>
      <c r="O162" s="67">
        <v>28.202456999999999</v>
      </c>
      <c r="P162" s="67">
        <v>28.506288999999999</v>
      </c>
      <c r="Q162" s="67">
        <v>28.818926000000001</v>
      </c>
      <c r="R162" s="67">
        <v>29.067893999999999</v>
      </c>
      <c r="S162" s="67">
        <v>29.335823000000001</v>
      </c>
      <c r="T162" s="67">
        <v>29.594332000000001</v>
      </c>
      <c r="U162" s="67">
        <v>29.839268000000001</v>
      </c>
      <c r="V162" s="67">
        <v>30.097034000000001</v>
      </c>
      <c r="W162" s="67">
        <v>30.311741000000001</v>
      </c>
      <c r="X162" s="67">
        <v>30.509004999999998</v>
      </c>
      <c r="Y162" s="67">
        <v>30.681097000000001</v>
      </c>
      <c r="Z162" s="67">
        <v>30.810043</v>
      </c>
      <c r="AA162" s="67">
        <v>30.89753</v>
      </c>
      <c r="AB162" s="67">
        <v>31.062836000000001</v>
      </c>
      <c r="AC162" s="67">
        <v>31.291937000000001</v>
      </c>
      <c r="AD162" s="63">
        <v>1.1422E-2</v>
      </c>
    </row>
    <row r="163" spans="1:30" ht="15" customHeight="1">
      <c r="A163" s="62" t="s">
        <v>826</v>
      </c>
      <c r="B163" s="65" t="s">
        <v>110</v>
      </c>
      <c r="C163" s="67">
        <v>6.7767289999999996</v>
      </c>
      <c r="D163" s="67">
        <v>6.9159199999999998</v>
      </c>
      <c r="E163" s="67">
        <v>7.0451009999999998</v>
      </c>
      <c r="F163" s="67">
        <v>7.1901599999999997</v>
      </c>
      <c r="G163" s="67">
        <v>7.3340350000000001</v>
      </c>
      <c r="H163" s="67">
        <v>7.4715480000000003</v>
      </c>
      <c r="I163" s="67">
        <v>7.589594</v>
      </c>
      <c r="J163" s="67">
        <v>7.7034029999999998</v>
      </c>
      <c r="K163" s="67">
        <v>7.8130940000000004</v>
      </c>
      <c r="L163" s="67">
        <v>7.9384709999999998</v>
      </c>
      <c r="M163" s="67">
        <v>8.0603940000000005</v>
      </c>
      <c r="N163" s="67">
        <v>8.1763290000000008</v>
      </c>
      <c r="O163" s="67">
        <v>8.2796190000000003</v>
      </c>
      <c r="P163" s="67">
        <v>8.3688179999999992</v>
      </c>
      <c r="Q163" s="67">
        <v>8.4606030000000008</v>
      </c>
      <c r="R163" s="67">
        <v>8.5336929999999995</v>
      </c>
      <c r="S163" s="67">
        <v>8.6123510000000003</v>
      </c>
      <c r="T163" s="67">
        <v>8.6882439999999992</v>
      </c>
      <c r="U163" s="67">
        <v>8.7601519999999997</v>
      </c>
      <c r="V163" s="67">
        <v>8.8358270000000001</v>
      </c>
      <c r="W163" s="67">
        <v>8.8988589999999999</v>
      </c>
      <c r="X163" s="67">
        <v>8.9567720000000008</v>
      </c>
      <c r="Y163" s="67">
        <v>9.0072949999999992</v>
      </c>
      <c r="Z163" s="67">
        <v>9.0451499999999996</v>
      </c>
      <c r="AA163" s="67">
        <v>9.0708339999999996</v>
      </c>
      <c r="AB163" s="67">
        <v>9.1193639999999991</v>
      </c>
      <c r="AC163" s="67">
        <v>9.1866240000000001</v>
      </c>
      <c r="AD163" s="63">
        <v>1.1422E-2</v>
      </c>
    </row>
    <row r="164" spans="1:30" ht="15" customHeight="1">
      <c r="A164" s="62" t="s">
        <v>825</v>
      </c>
      <c r="B164" s="65" t="s">
        <v>120</v>
      </c>
      <c r="C164" s="67">
        <v>169.69438199999999</v>
      </c>
      <c r="D164" s="67">
        <v>178.77143899999999</v>
      </c>
      <c r="E164" s="67">
        <v>189.19970699999999</v>
      </c>
      <c r="F164" s="67">
        <v>200.01422099999999</v>
      </c>
      <c r="G164" s="67">
        <v>211.442093</v>
      </c>
      <c r="H164" s="67">
        <v>223.60446200000001</v>
      </c>
      <c r="I164" s="67">
        <v>236.14962800000001</v>
      </c>
      <c r="J164" s="67">
        <v>249.46313499999999</v>
      </c>
      <c r="K164" s="67">
        <v>263.31445300000001</v>
      </c>
      <c r="L164" s="67">
        <v>278.39874300000002</v>
      </c>
      <c r="M164" s="67">
        <v>293.83175699999998</v>
      </c>
      <c r="N164" s="67">
        <v>308.68945300000001</v>
      </c>
      <c r="O164" s="67">
        <v>323.64367700000003</v>
      </c>
      <c r="P164" s="67">
        <v>339.11288500000001</v>
      </c>
      <c r="Q164" s="67">
        <v>355.57568400000002</v>
      </c>
      <c r="R164" s="67">
        <v>371.86300699999998</v>
      </c>
      <c r="S164" s="67">
        <v>389.61279300000001</v>
      </c>
      <c r="T164" s="67">
        <v>407.961975</v>
      </c>
      <c r="U164" s="67">
        <v>426.308289</v>
      </c>
      <c r="V164" s="67">
        <v>445.55218500000001</v>
      </c>
      <c r="W164" s="67">
        <v>465.34646600000002</v>
      </c>
      <c r="X164" s="67">
        <v>485.53277600000001</v>
      </c>
      <c r="Y164" s="67">
        <v>506.62451199999998</v>
      </c>
      <c r="Z164" s="67">
        <v>527.87914999999998</v>
      </c>
      <c r="AA164" s="67">
        <v>548.93530299999998</v>
      </c>
      <c r="AB164" s="67">
        <v>573.66216999999995</v>
      </c>
      <c r="AC164" s="67">
        <v>599.04626499999995</v>
      </c>
      <c r="AD164" s="63">
        <v>4.9557999999999998E-2</v>
      </c>
    </row>
    <row r="165" spans="1:30" ht="15" customHeight="1">
      <c r="A165" s="62" t="s">
        <v>824</v>
      </c>
      <c r="B165" s="65" t="s">
        <v>108</v>
      </c>
      <c r="C165" s="67">
        <v>109.30246699999999</v>
      </c>
      <c r="D165" s="67">
        <v>115.149124</v>
      </c>
      <c r="E165" s="67">
        <v>121.866119</v>
      </c>
      <c r="F165" s="67">
        <v>128.83189400000001</v>
      </c>
      <c r="G165" s="67">
        <v>136.19274899999999</v>
      </c>
      <c r="H165" s="67">
        <v>144.02668800000001</v>
      </c>
      <c r="I165" s="67">
        <v>152.10720800000001</v>
      </c>
      <c r="J165" s="67">
        <v>160.68261699999999</v>
      </c>
      <c r="K165" s="67">
        <v>169.60443100000001</v>
      </c>
      <c r="L165" s="67">
        <v>179.320435</v>
      </c>
      <c r="M165" s="67">
        <v>189.26106300000001</v>
      </c>
      <c r="N165" s="67">
        <v>198.83109999999999</v>
      </c>
      <c r="O165" s="67">
        <v>208.46333300000001</v>
      </c>
      <c r="P165" s="67">
        <v>218.42726099999999</v>
      </c>
      <c r="Q165" s="67">
        <v>229.031158</v>
      </c>
      <c r="R165" s="67">
        <v>239.522064</v>
      </c>
      <c r="S165" s="67">
        <v>250.954926</v>
      </c>
      <c r="T165" s="67">
        <v>262.77389499999998</v>
      </c>
      <c r="U165" s="67">
        <v>274.591003</v>
      </c>
      <c r="V165" s="67">
        <v>286.986267</v>
      </c>
      <c r="W165" s="67">
        <v>299.73602299999999</v>
      </c>
      <c r="X165" s="67">
        <v>312.73831200000001</v>
      </c>
      <c r="Y165" s="67">
        <v>326.32379200000003</v>
      </c>
      <c r="Z165" s="67">
        <v>340.01419099999998</v>
      </c>
      <c r="AA165" s="67">
        <v>353.57672100000002</v>
      </c>
      <c r="AB165" s="67">
        <v>369.50363199999998</v>
      </c>
      <c r="AC165" s="67">
        <v>385.853882</v>
      </c>
      <c r="AD165" s="63">
        <v>4.9557999999999998E-2</v>
      </c>
    </row>
    <row r="166" spans="1:30" ht="15" customHeight="1">
      <c r="A166" s="62" t="s">
        <v>823</v>
      </c>
      <c r="B166" s="65" t="s">
        <v>109</v>
      </c>
      <c r="C166" s="67">
        <v>34.903305000000003</v>
      </c>
      <c r="D166" s="67">
        <v>36.770305999999998</v>
      </c>
      <c r="E166" s="67">
        <v>38.915230000000001</v>
      </c>
      <c r="F166" s="67">
        <v>41.139595</v>
      </c>
      <c r="G166" s="67">
        <v>43.490119999999997</v>
      </c>
      <c r="H166" s="67">
        <v>45.991711000000002</v>
      </c>
      <c r="I166" s="67">
        <v>48.572048000000002</v>
      </c>
      <c r="J166" s="67">
        <v>51.310412999999997</v>
      </c>
      <c r="K166" s="67">
        <v>54.159396999999998</v>
      </c>
      <c r="L166" s="67">
        <v>57.261977999999999</v>
      </c>
      <c r="M166" s="67">
        <v>60.436298000000001</v>
      </c>
      <c r="N166" s="67">
        <v>63.492283</v>
      </c>
      <c r="O166" s="67">
        <v>66.568115000000006</v>
      </c>
      <c r="P166" s="67">
        <v>69.749877999999995</v>
      </c>
      <c r="Q166" s="67">
        <v>73.135993999999997</v>
      </c>
      <c r="R166" s="67">
        <v>76.486030999999997</v>
      </c>
      <c r="S166" s="67">
        <v>80.136855999999995</v>
      </c>
      <c r="T166" s="67">
        <v>83.910988000000003</v>
      </c>
      <c r="U166" s="67">
        <v>87.684509000000006</v>
      </c>
      <c r="V166" s="67">
        <v>91.642662000000001</v>
      </c>
      <c r="W166" s="67">
        <v>95.714020000000005</v>
      </c>
      <c r="X166" s="67">
        <v>99.866005000000001</v>
      </c>
      <c r="Y166" s="67">
        <v>104.20423099999999</v>
      </c>
      <c r="Z166" s="67">
        <v>108.575951</v>
      </c>
      <c r="AA166" s="67">
        <v>112.906845</v>
      </c>
      <c r="AB166" s="67">
        <v>117.99276</v>
      </c>
      <c r="AC166" s="67">
        <v>123.213837</v>
      </c>
      <c r="AD166" s="63">
        <v>4.9557999999999998E-2</v>
      </c>
    </row>
    <row r="167" spans="1:30" ht="15" customHeight="1">
      <c r="A167" s="62" t="s">
        <v>822</v>
      </c>
      <c r="B167" s="65" t="s">
        <v>110</v>
      </c>
      <c r="C167" s="67">
        <v>25.488598</v>
      </c>
      <c r="D167" s="67">
        <v>26.852001000000001</v>
      </c>
      <c r="E167" s="67">
        <v>28.41836</v>
      </c>
      <c r="F167" s="67">
        <v>30.042729999999999</v>
      </c>
      <c r="G167" s="67">
        <v>31.759232000000001</v>
      </c>
      <c r="H167" s="67">
        <v>33.586052000000002</v>
      </c>
      <c r="I167" s="67">
        <v>35.470374999999997</v>
      </c>
      <c r="J167" s="67">
        <v>37.470103999999999</v>
      </c>
      <c r="K167" s="67">
        <v>39.550612999999998</v>
      </c>
      <c r="L167" s="67">
        <v>41.816315000000003</v>
      </c>
      <c r="M167" s="67">
        <v>44.134402999999999</v>
      </c>
      <c r="N167" s="67">
        <v>46.366073999999998</v>
      </c>
      <c r="O167" s="67">
        <v>48.612243999999997</v>
      </c>
      <c r="P167" s="67">
        <v>50.935768000000003</v>
      </c>
      <c r="Q167" s="67">
        <v>53.408524</v>
      </c>
      <c r="R167" s="67">
        <v>55.854927000000004</v>
      </c>
      <c r="S167" s="67">
        <v>58.520995999999997</v>
      </c>
      <c r="T167" s="67">
        <v>61.277102999999997</v>
      </c>
      <c r="U167" s="67">
        <v>64.032768000000004</v>
      </c>
      <c r="V167" s="67">
        <v>66.923264000000003</v>
      </c>
      <c r="W167" s="67">
        <v>69.896422999999999</v>
      </c>
      <c r="X167" s="67">
        <v>72.928466999999998</v>
      </c>
      <c r="Y167" s="67">
        <v>76.096512000000004</v>
      </c>
      <c r="Z167" s="67">
        <v>79.289017000000001</v>
      </c>
      <c r="AA167" s="67">
        <v>82.451706000000001</v>
      </c>
      <c r="AB167" s="67">
        <v>86.165763999999996</v>
      </c>
      <c r="AC167" s="67">
        <v>89.978522999999996</v>
      </c>
      <c r="AD167" s="63">
        <v>4.9557999999999998E-2</v>
      </c>
    </row>
    <row r="168" spans="1:30" ht="15" customHeight="1">
      <c r="A168" s="62" t="s">
        <v>821</v>
      </c>
      <c r="B168" s="65" t="s">
        <v>121</v>
      </c>
      <c r="C168" s="67">
        <v>63.612160000000003</v>
      </c>
      <c r="D168" s="67">
        <v>67.109183999999999</v>
      </c>
      <c r="E168" s="67">
        <v>71.309630999999996</v>
      </c>
      <c r="F168" s="67">
        <v>75.762542999999994</v>
      </c>
      <c r="G168" s="67">
        <v>80.648032999999998</v>
      </c>
      <c r="H168" s="67">
        <v>85.990966999999998</v>
      </c>
      <c r="I168" s="67">
        <v>91.639519000000007</v>
      </c>
      <c r="J168" s="67">
        <v>97.680878000000007</v>
      </c>
      <c r="K168" s="67">
        <v>103.92263800000001</v>
      </c>
      <c r="L168" s="67">
        <v>110.84844200000001</v>
      </c>
      <c r="M168" s="67">
        <v>118.058289</v>
      </c>
      <c r="N168" s="67">
        <v>124.25103799999999</v>
      </c>
      <c r="O168" s="67">
        <v>130.776184</v>
      </c>
      <c r="P168" s="67">
        <v>137.22395299999999</v>
      </c>
      <c r="Q168" s="67">
        <v>144.26208500000001</v>
      </c>
      <c r="R168" s="67">
        <v>151.05299400000001</v>
      </c>
      <c r="S168" s="67">
        <v>158.38171399999999</v>
      </c>
      <c r="T168" s="67">
        <v>166.14430200000001</v>
      </c>
      <c r="U168" s="67">
        <v>173.75611900000001</v>
      </c>
      <c r="V168" s="67">
        <v>181.725143</v>
      </c>
      <c r="W168" s="67">
        <v>189.90725699999999</v>
      </c>
      <c r="X168" s="67">
        <v>198.10496499999999</v>
      </c>
      <c r="Y168" s="67">
        <v>206.79402200000001</v>
      </c>
      <c r="Z168" s="67">
        <v>215.601044</v>
      </c>
      <c r="AA168" s="67">
        <v>224.02536000000001</v>
      </c>
      <c r="AB168" s="67">
        <v>233.824005</v>
      </c>
      <c r="AC168" s="67">
        <v>244.10311899999999</v>
      </c>
      <c r="AD168" s="63">
        <v>5.3008E-2</v>
      </c>
    </row>
    <row r="169" spans="1:30" ht="15" customHeight="1">
      <c r="A169" s="62" t="s">
        <v>820</v>
      </c>
      <c r="B169" s="65" t="s">
        <v>108</v>
      </c>
      <c r="C169" s="67">
        <v>47.394207000000002</v>
      </c>
      <c r="D169" s="67">
        <v>49.999668</v>
      </c>
      <c r="E169" s="67">
        <v>53.129204000000001</v>
      </c>
      <c r="F169" s="67">
        <v>56.446841999999997</v>
      </c>
      <c r="G169" s="67">
        <v>60.086776999999998</v>
      </c>
      <c r="H169" s="67">
        <v>64.067527999999996</v>
      </c>
      <c r="I169" s="67">
        <v>68.275977999999995</v>
      </c>
      <c r="J169" s="67">
        <v>72.777091999999996</v>
      </c>
      <c r="K169" s="67">
        <v>77.427513000000005</v>
      </c>
      <c r="L169" s="67">
        <v>82.587577999999993</v>
      </c>
      <c r="M169" s="67">
        <v>87.959273999999994</v>
      </c>
      <c r="N169" s="67">
        <v>92.573173999999995</v>
      </c>
      <c r="O169" s="67">
        <v>97.434730999999999</v>
      </c>
      <c r="P169" s="67">
        <v>102.238632</v>
      </c>
      <c r="Q169" s="67">
        <v>107.482399</v>
      </c>
      <c r="R169" s="67">
        <v>112.541962</v>
      </c>
      <c r="S169" s="67">
        <v>118.00221999999999</v>
      </c>
      <c r="T169" s="67">
        <v>123.785736</v>
      </c>
      <c r="U169" s="67">
        <v>129.456909</v>
      </c>
      <c r="V169" s="67">
        <v>135.394226</v>
      </c>
      <c r="W169" s="67">
        <v>141.49031099999999</v>
      </c>
      <c r="X169" s="67">
        <v>147.598007</v>
      </c>
      <c r="Y169" s="67">
        <v>154.07179300000001</v>
      </c>
      <c r="Z169" s="67">
        <v>160.633453</v>
      </c>
      <c r="AA169" s="67">
        <v>166.909988</v>
      </c>
      <c r="AB169" s="67">
        <v>174.210464</v>
      </c>
      <c r="AC169" s="67">
        <v>181.86891199999999</v>
      </c>
      <c r="AD169" s="63">
        <v>5.3008E-2</v>
      </c>
    </row>
    <row r="170" spans="1:30" ht="15" customHeight="1">
      <c r="A170" s="62" t="s">
        <v>819</v>
      </c>
      <c r="B170" s="65" t="s">
        <v>109</v>
      </c>
      <c r="C170" s="67">
        <v>10.077173</v>
      </c>
      <c r="D170" s="67">
        <v>10.631157999999999</v>
      </c>
      <c r="E170" s="67">
        <v>11.296575000000001</v>
      </c>
      <c r="F170" s="67">
        <v>12.001988000000001</v>
      </c>
      <c r="G170" s="67">
        <v>12.775926</v>
      </c>
      <c r="H170" s="67">
        <v>13.622332</v>
      </c>
      <c r="I170" s="67">
        <v>14.517150000000001</v>
      </c>
      <c r="J170" s="67">
        <v>15.474199</v>
      </c>
      <c r="K170" s="67">
        <v>16.462993999999998</v>
      </c>
      <c r="L170" s="67">
        <v>17.56015</v>
      </c>
      <c r="M170" s="67">
        <v>18.702304999999999</v>
      </c>
      <c r="N170" s="67">
        <v>19.683332</v>
      </c>
      <c r="O170" s="67">
        <v>20.717017999999999</v>
      </c>
      <c r="P170" s="67">
        <v>21.738447000000001</v>
      </c>
      <c r="Q170" s="67">
        <v>22.853399</v>
      </c>
      <c r="R170" s="67">
        <v>23.929186000000001</v>
      </c>
      <c r="S170" s="67">
        <v>25.090171999999999</v>
      </c>
      <c r="T170" s="67">
        <v>26.319890999999998</v>
      </c>
      <c r="U170" s="67">
        <v>27.525724</v>
      </c>
      <c r="V170" s="67">
        <v>28.788141</v>
      </c>
      <c r="W170" s="67">
        <v>30.084318</v>
      </c>
      <c r="X170" s="67">
        <v>31.382963</v>
      </c>
      <c r="Y170" s="67">
        <v>32.759448999999996</v>
      </c>
      <c r="Z170" s="67">
        <v>34.154620999999999</v>
      </c>
      <c r="AA170" s="67">
        <v>35.489165999999997</v>
      </c>
      <c r="AB170" s="67">
        <v>37.041423999999999</v>
      </c>
      <c r="AC170" s="67">
        <v>38.669800000000002</v>
      </c>
      <c r="AD170" s="63">
        <v>5.3008E-2</v>
      </c>
    </row>
    <row r="171" spans="1:30" ht="15" customHeight="1">
      <c r="A171" s="62" t="s">
        <v>818</v>
      </c>
      <c r="B171" s="65" t="s">
        <v>110</v>
      </c>
      <c r="C171" s="67">
        <v>6.1407780000000001</v>
      </c>
      <c r="D171" s="67">
        <v>6.4783619999999997</v>
      </c>
      <c r="E171" s="67">
        <v>6.8838489999999997</v>
      </c>
      <c r="F171" s="67">
        <v>7.3137109999999996</v>
      </c>
      <c r="G171" s="67">
        <v>7.7853289999999999</v>
      </c>
      <c r="H171" s="67">
        <v>8.301107</v>
      </c>
      <c r="I171" s="67">
        <v>8.8463879999999993</v>
      </c>
      <c r="J171" s="67">
        <v>9.4295899999999993</v>
      </c>
      <c r="K171" s="67">
        <v>10.032135999999999</v>
      </c>
      <c r="L171" s="67">
        <v>10.700716</v>
      </c>
      <c r="M171" s="67">
        <v>11.396716</v>
      </c>
      <c r="N171" s="67">
        <v>11.994531</v>
      </c>
      <c r="O171" s="67">
        <v>12.624433</v>
      </c>
      <c r="P171" s="67">
        <v>13.246865</v>
      </c>
      <c r="Q171" s="67">
        <v>13.926291000000001</v>
      </c>
      <c r="R171" s="67">
        <v>14.581848000000001</v>
      </c>
      <c r="S171" s="67">
        <v>15.289323</v>
      </c>
      <c r="T171" s="67">
        <v>16.038682999999999</v>
      </c>
      <c r="U171" s="67">
        <v>16.773486999999999</v>
      </c>
      <c r="V171" s="67">
        <v>17.542774000000001</v>
      </c>
      <c r="W171" s="67">
        <v>18.332630000000002</v>
      </c>
      <c r="X171" s="67">
        <v>19.123992999999999</v>
      </c>
      <c r="Y171" s="67">
        <v>19.962789999999998</v>
      </c>
      <c r="Z171" s="67">
        <v>20.812971000000001</v>
      </c>
      <c r="AA171" s="67">
        <v>21.626208999999999</v>
      </c>
      <c r="AB171" s="67">
        <v>22.572119000000001</v>
      </c>
      <c r="AC171" s="67">
        <v>23.564409000000001</v>
      </c>
      <c r="AD171" s="63">
        <v>5.3008E-2</v>
      </c>
    </row>
    <row r="172" spans="1:30" ht="15" customHeight="1">
      <c r="A172" s="62" t="s">
        <v>817</v>
      </c>
      <c r="B172" s="65" t="s">
        <v>122</v>
      </c>
      <c r="C172" s="67">
        <v>43.136009000000001</v>
      </c>
      <c r="D172" s="67">
        <v>44.437992000000001</v>
      </c>
      <c r="E172" s="67">
        <v>45.734112000000003</v>
      </c>
      <c r="F172" s="67">
        <v>47.113415000000003</v>
      </c>
      <c r="G172" s="67">
        <v>48.466335000000001</v>
      </c>
      <c r="H172" s="67">
        <v>49.726486000000001</v>
      </c>
      <c r="I172" s="67">
        <v>50.915871000000003</v>
      </c>
      <c r="J172" s="67">
        <v>52.178168999999997</v>
      </c>
      <c r="K172" s="67">
        <v>53.384295999999999</v>
      </c>
      <c r="L172" s="67">
        <v>54.667400000000001</v>
      </c>
      <c r="M172" s="67">
        <v>56.012253000000001</v>
      </c>
      <c r="N172" s="67">
        <v>57.399611999999998</v>
      </c>
      <c r="O172" s="67">
        <v>58.795527999999997</v>
      </c>
      <c r="P172" s="67">
        <v>60.132767000000001</v>
      </c>
      <c r="Q172" s="67">
        <v>61.509841999999999</v>
      </c>
      <c r="R172" s="67">
        <v>62.828673999999999</v>
      </c>
      <c r="S172" s="67">
        <v>64.230643999999998</v>
      </c>
      <c r="T172" s="67">
        <v>65.691856000000001</v>
      </c>
      <c r="U172" s="67">
        <v>67.171943999999996</v>
      </c>
      <c r="V172" s="67">
        <v>68.718627999999995</v>
      </c>
      <c r="W172" s="67">
        <v>70.255645999999999</v>
      </c>
      <c r="X172" s="67">
        <v>71.807609999999997</v>
      </c>
      <c r="Y172" s="67">
        <v>73.366660999999993</v>
      </c>
      <c r="Z172" s="67">
        <v>74.929671999999997</v>
      </c>
      <c r="AA172" s="67">
        <v>76.516189999999995</v>
      </c>
      <c r="AB172" s="67">
        <v>78.178657999999999</v>
      </c>
      <c r="AC172" s="67">
        <v>79.988677999999993</v>
      </c>
      <c r="AD172" s="63">
        <v>2.3789999999999999E-2</v>
      </c>
    </row>
    <row r="173" spans="1:30" ht="15" customHeight="1">
      <c r="A173" s="62" t="s">
        <v>816</v>
      </c>
      <c r="B173" s="65" t="s">
        <v>108</v>
      </c>
      <c r="C173" s="67">
        <v>23.627262000000002</v>
      </c>
      <c r="D173" s="67">
        <v>24.340406000000002</v>
      </c>
      <c r="E173" s="67">
        <v>25.050343000000002</v>
      </c>
      <c r="F173" s="67">
        <v>25.80584</v>
      </c>
      <c r="G173" s="67">
        <v>26.546886000000001</v>
      </c>
      <c r="H173" s="67">
        <v>27.237121999999999</v>
      </c>
      <c r="I173" s="67">
        <v>27.888594000000001</v>
      </c>
      <c r="J173" s="67">
        <v>28.580003999999999</v>
      </c>
      <c r="K173" s="67">
        <v>29.240644</v>
      </c>
      <c r="L173" s="67">
        <v>29.943451</v>
      </c>
      <c r="M173" s="67">
        <v>30.680077000000001</v>
      </c>
      <c r="N173" s="67">
        <v>31.439989000000001</v>
      </c>
      <c r="O173" s="67">
        <v>32.204585999999999</v>
      </c>
      <c r="P173" s="67">
        <v>32.937041999999998</v>
      </c>
      <c r="Q173" s="67">
        <v>33.691319</v>
      </c>
      <c r="R173" s="67">
        <v>34.413696000000002</v>
      </c>
      <c r="S173" s="67">
        <v>35.181609999999999</v>
      </c>
      <c r="T173" s="67">
        <v>35.981971999999999</v>
      </c>
      <c r="U173" s="67">
        <v>36.792670999999999</v>
      </c>
      <c r="V173" s="67">
        <v>37.639851</v>
      </c>
      <c r="W173" s="67">
        <v>38.481735</v>
      </c>
      <c r="X173" s="67">
        <v>39.331806</v>
      </c>
      <c r="Y173" s="67">
        <v>40.185760000000002</v>
      </c>
      <c r="Z173" s="67">
        <v>41.041885000000001</v>
      </c>
      <c r="AA173" s="67">
        <v>41.910876999999999</v>
      </c>
      <c r="AB173" s="67">
        <v>42.821472</v>
      </c>
      <c r="AC173" s="67">
        <v>43.812897</v>
      </c>
      <c r="AD173" s="63">
        <v>2.3789999999999999E-2</v>
      </c>
    </row>
    <row r="174" spans="1:30" ht="15" customHeight="1">
      <c r="A174" s="62" t="s">
        <v>815</v>
      </c>
      <c r="B174" s="65" t="s">
        <v>109</v>
      </c>
      <c r="C174" s="67">
        <v>8.2370269999999994</v>
      </c>
      <c r="D174" s="67">
        <v>8.4856459999999991</v>
      </c>
      <c r="E174" s="67">
        <v>8.7331470000000007</v>
      </c>
      <c r="F174" s="67">
        <v>8.9965309999999992</v>
      </c>
      <c r="G174" s="67">
        <v>9.2548779999999997</v>
      </c>
      <c r="H174" s="67">
        <v>9.4955099999999995</v>
      </c>
      <c r="I174" s="67">
        <v>9.7226289999999995</v>
      </c>
      <c r="J174" s="67">
        <v>9.9636720000000008</v>
      </c>
      <c r="K174" s="67">
        <v>10.193986000000001</v>
      </c>
      <c r="L174" s="67">
        <v>10.439</v>
      </c>
      <c r="M174" s="67">
        <v>10.695807</v>
      </c>
      <c r="N174" s="67">
        <v>10.96073</v>
      </c>
      <c r="O174" s="67">
        <v>11.227285999999999</v>
      </c>
      <c r="P174" s="67">
        <v>11.482638</v>
      </c>
      <c r="Q174" s="67">
        <v>11.745597</v>
      </c>
      <c r="R174" s="67">
        <v>11.997436</v>
      </c>
      <c r="S174" s="67">
        <v>12.265148</v>
      </c>
      <c r="T174" s="67">
        <v>12.544173000000001</v>
      </c>
      <c r="U174" s="67">
        <v>12.826803</v>
      </c>
      <c r="V174" s="67">
        <v>13.122149</v>
      </c>
      <c r="W174" s="67">
        <v>13.415651</v>
      </c>
      <c r="X174" s="67">
        <v>13.712006000000001</v>
      </c>
      <c r="Y174" s="67">
        <v>14.009714000000001</v>
      </c>
      <c r="Z174" s="67">
        <v>14.308179000000001</v>
      </c>
      <c r="AA174" s="67">
        <v>14.611131</v>
      </c>
      <c r="AB174" s="67">
        <v>14.928588</v>
      </c>
      <c r="AC174" s="67">
        <v>15.27422</v>
      </c>
      <c r="AD174" s="63">
        <v>2.3789999999999999E-2</v>
      </c>
    </row>
    <row r="175" spans="1:30" ht="15" customHeight="1">
      <c r="A175" s="62" t="s">
        <v>814</v>
      </c>
      <c r="B175" s="65" t="s">
        <v>110</v>
      </c>
      <c r="C175" s="67">
        <v>11.271720999999999</v>
      </c>
      <c r="D175" s="67">
        <v>11.611938</v>
      </c>
      <c r="E175" s="67">
        <v>11.950623</v>
      </c>
      <c r="F175" s="67">
        <v>12.311043</v>
      </c>
      <c r="G175" s="67">
        <v>12.664569999999999</v>
      </c>
      <c r="H175" s="67">
        <v>12.993855999999999</v>
      </c>
      <c r="I175" s="67">
        <v>13.304650000000001</v>
      </c>
      <c r="J175" s="67">
        <v>13.634497</v>
      </c>
      <c r="K175" s="67">
        <v>13.949665</v>
      </c>
      <c r="L175" s="67">
        <v>14.284948999999999</v>
      </c>
      <c r="M175" s="67">
        <v>14.636367</v>
      </c>
      <c r="N175" s="67">
        <v>14.998892</v>
      </c>
      <c r="O175" s="67">
        <v>15.363656000000001</v>
      </c>
      <c r="P175" s="67">
        <v>15.713085</v>
      </c>
      <c r="Q175" s="67">
        <v>16.072924</v>
      </c>
      <c r="R175" s="67">
        <v>16.417542999999998</v>
      </c>
      <c r="S175" s="67">
        <v>16.783888000000001</v>
      </c>
      <c r="T175" s="67">
        <v>17.165710000000001</v>
      </c>
      <c r="U175" s="67">
        <v>17.552467</v>
      </c>
      <c r="V175" s="67">
        <v>17.956624999999999</v>
      </c>
      <c r="W175" s="67">
        <v>18.358259</v>
      </c>
      <c r="X175" s="67">
        <v>18.763798000000001</v>
      </c>
      <c r="Y175" s="67">
        <v>19.171189999999999</v>
      </c>
      <c r="Z175" s="67">
        <v>19.579612999999998</v>
      </c>
      <c r="AA175" s="67">
        <v>19.994181000000001</v>
      </c>
      <c r="AB175" s="67">
        <v>20.428595999999999</v>
      </c>
      <c r="AC175" s="67">
        <v>20.901565999999999</v>
      </c>
      <c r="AD175" s="63">
        <v>2.3789999999999999E-2</v>
      </c>
    </row>
    <row r="176" spans="1:30" ht="15" customHeight="1">
      <c r="A176" s="62" t="s">
        <v>813</v>
      </c>
      <c r="B176" s="61" t="s">
        <v>125</v>
      </c>
      <c r="C176" s="73">
        <v>1489.1079099999999</v>
      </c>
      <c r="D176" s="73">
        <v>1553.002197</v>
      </c>
      <c r="E176" s="73">
        <v>1623.3610839999999</v>
      </c>
      <c r="F176" s="73">
        <v>1697.927124</v>
      </c>
      <c r="G176" s="73">
        <v>1773.1247559999999</v>
      </c>
      <c r="H176" s="73">
        <v>1847.0279539999999</v>
      </c>
      <c r="I176" s="73">
        <v>1921.4521480000001</v>
      </c>
      <c r="J176" s="73">
        <v>1998.2645259999999</v>
      </c>
      <c r="K176" s="73">
        <v>2076.3005370000001</v>
      </c>
      <c r="L176" s="73">
        <v>2159.8627929999998</v>
      </c>
      <c r="M176" s="73">
        <v>2247.6359859999998</v>
      </c>
      <c r="N176" s="73">
        <v>2335.2963869999999</v>
      </c>
      <c r="O176" s="73">
        <v>2424.367432</v>
      </c>
      <c r="P176" s="73">
        <v>2514.9873050000001</v>
      </c>
      <c r="Q176" s="73">
        <v>2608.5585940000001</v>
      </c>
      <c r="R176" s="73">
        <v>2702.5261230000001</v>
      </c>
      <c r="S176" s="73">
        <v>2799.9614259999998</v>
      </c>
      <c r="T176" s="73">
        <v>2901.4726559999999</v>
      </c>
      <c r="U176" s="73">
        <v>3001.982422</v>
      </c>
      <c r="V176" s="73">
        <v>3101.2185060000002</v>
      </c>
      <c r="W176" s="73">
        <v>3201.8303219999998</v>
      </c>
      <c r="X176" s="73">
        <v>3302.4528810000002</v>
      </c>
      <c r="Y176" s="73">
        <v>3403.3999020000001</v>
      </c>
      <c r="Z176" s="73">
        <v>3504.1813959999999</v>
      </c>
      <c r="AA176" s="73">
        <v>3595.3718260000001</v>
      </c>
      <c r="AB176" s="73">
        <v>3699.3081050000001</v>
      </c>
      <c r="AC176" s="73">
        <v>3835.09375</v>
      </c>
      <c r="AD176" s="59">
        <v>3.6822000000000001E-2</v>
      </c>
    </row>
    <row r="178" spans="1:30" ht="15" customHeight="1">
      <c r="B178" s="61" t="s">
        <v>126</v>
      </c>
    </row>
    <row r="179" spans="1:30" ht="15" customHeight="1">
      <c r="A179" s="62" t="s">
        <v>812</v>
      </c>
      <c r="B179" s="65" t="s">
        <v>127</v>
      </c>
      <c r="C179" s="64">
        <v>0.65</v>
      </c>
      <c r="D179" s="64">
        <v>0.72</v>
      </c>
      <c r="E179" s="64">
        <v>0.79</v>
      </c>
      <c r="F179" s="64">
        <v>0.86</v>
      </c>
      <c r="G179" s="64">
        <v>0.93</v>
      </c>
      <c r="H179" s="64">
        <v>1</v>
      </c>
      <c r="I179" s="64">
        <v>0</v>
      </c>
      <c r="J179" s="64">
        <v>0</v>
      </c>
      <c r="K179" s="64">
        <v>0</v>
      </c>
      <c r="L179" s="64">
        <v>0</v>
      </c>
      <c r="M179" s="64">
        <v>0</v>
      </c>
      <c r="N179" s="64">
        <v>0</v>
      </c>
      <c r="O179" s="64">
        <v>0</v>
      </c>
      <c r="P179" s="64">
        <v>0</v>
      </c>
      <c r="Q179" s="64">
        <v>0</v>
      </c>
      <c r="R179" s="64">
        <v>0</v>
      </c>
      <c r="S179" s="64">
        <v>0</v>
      </c>
      <c r="T179" s="64">
        <v>0</v>
      </c>
      <c r="U179" s="64">
        <v>0</v>
      </c>
      <c r="V179" s="64">
        <v>0</v>
      </c>
      <c r="W179" s="64">
        <v>0</v>
      </c>
      <c r="X179" s="64">
        <v>0</v>
      </c>
      <c r="Y179" s="64">
        <v>0</v>
      </c>
      <c r="Z179" s="64">
        <v>0</v>
      </c>
      <c r="AA179" s="64">
        <v>0</v>
      </c>
      <c r="AB179" s="64">
        <v>0</v>
      </c>
      <c r="AC179" s="64">
        <v>0</v>
      </c>
      <c r="AD179" s="63" t="s">
        <v>128</v>
      </c>
    </row>
    <row r="180" spans="1:30" ht="15" customHeight="1">
      <c r="A180" s="62" t="s">
        <v>811</v>
      </c>
      <c r="B180" s="65" t="s">
        <v>129</v>
      </c>
      <c r="C180" s="64">
        <v>0</v>
      </c>
      <c r="D180" s="64">
        <v>0</v>
      </c>
      <c r="E180" s="64">
        <v>0</v>
      </c>
      <c r="F180" s="64">
        <v>0</v>
      </c>
      <c r="G180" s="64">
        <v>0</v>
      </c>
      <c r="H180" s="64">
        <v>0</v>
      </c>
      <c r="I180" s="64">
        <v>0.7</v>
      </c>
      <c r="J180" s="64">
        <v>0.77500000000000002</v>
      </c>
      <c r="K180" s="64">
        <v>0.85</v>
      </c>
      <c r="L180" s="64">
        <v>0.92500000000000004</v>
      </c>
      <c r="M180" s="64">
        <v>1</v>
      </c>
      <c r="N180" s="64">
        <v>0</v>
      </c>
      <c r="O180" s="64">
        <v>0</v>
      </c>
      <c r="P180" s="64">
        <v>0</v>
      </c>
      <c r="Q180" s="64">
        <v>0</v>
      </c>
      <c r="R180" s="64">
        <v>0</v>
      </c>
      <c r="S180" s="64">
        <v>0</v>
      </c>
      <c r="T180" s="64">
        <v>0</v>
      </c>
      <c r="U180" s="64">
        <v>0</v>
      </c>
      <c r="V180" s="64">
        <v>0</v>
      </c>
      <c r="W180" s="64">
        <v>0</v>
      </c>
      <c r="X180" s="64">
        <v>0</v>
      </c>
      <c r="Y180" s="64">
        <v>0</v>
      </c>
      <c r="Z180" s="64">
        <v>0</v>
      </c>
      <c r="AA180" s="64">
        <v>0</v>
      </c>
      <c r="AB180" s="64">
        <v>0</v>
      </c>
      <c r="AC180" s="64">
        <v>0</v>
      </c>
      <c r="AD180" s="63" t="s">
        <v>128</v>
      </c>
    </row>
    <row r="181" spans="1:30" ht="15" customHeight="1">
      <c r="A181" s="62" t="s">
        <v>810</v>
      </c>
      <c r="B181" s="65" t="s">
        <v>130</v>
      </c>
      <c r="C181" s="64">
        <v>0</v>
      </c>
      <c r="D181" s="64">
        <v>0</v>
      </c>
      <c r="E181" s="64">
        <v>0</v>
      </c>
      <c r="F181" s="64">
        <v>0</v>
      </c>
      <c r="G181" s="64">
        <v>0</v>
      </c>
      <c r="H181" s="64">
        <v>0</v>
      </c>
      <c r="I181" s="64">
        <v>0</v>
      </c>
      <c r="J181" s="64">
        <v>0</v>
      </c>
      <c r="K181" s="64">
        <v>0</v>
      </c>
      <c r="L181" s="64">
        <v>0</v>
      </c>
      <c r="M181" s="64">
        <v>0</v>
      </c>
      <c r="N181" s="64">
        <v>0.75</v>
      </c>
      <c r="O181" s="64">
        <v>0.81</v>
      </c>
      <c r="P181" s="64">
        <v>0.87</v>
      </c>
      <c r="Q181" s="64">
        <v>0.94</v>
      </c>
      <c r="R181" s="64">
        <v>1</v>
      </c>
      <c r="S181" s="64">
        <v>0</v>
      </c>
      <c r="T181" s="64">
        <v>0</v>
      </c>
      <c r="U181" s="64">
        <v>0</v>
      </c>
      <c r="V181" s="64">
        <v>0</v>
      </c>
      <c r="W181" s="64">
        <v>0</v>
      </c>
      <c r="X181" s="64">
        <v>0</v>
      </c>
      <c r="Y181" s="64">
        <v>0</v>
      </c>
      <c r="Z181" s="64">
        <v>0</v>
      </c>
      <c r="AA181" s="64">
        <v>0</v>
      </c>
      <c r="AB181" s="64">
        <v>0</v>
      </c>
      <c r="AC181" s="64">
        <v>0</v>
      </c>
      <c r="AD181" s="63" t="s">
        <v>128</v>
      </c>
    </row>
    <row r="182" spans="1:30" ht="15" customHeight="1">
      <c r="A182" s="62" t="s">
        <v>809</v>
      </c>
      <c r="B182" s="65" t="s">
        <v>131</v>
      </c>
      <c r="C182" s="64">
        <v>0</v>
      </c>
      <c r="D182" s="64">
        <v>0</v>
      </c>
      <c r="E182" s="64">
        <v>0</v>
      </c>
      <c r="F182" s="64">
        <v>0</v>
      </c>
      <c r="G182" s="64">
        <v>0</v>
      </c>
      <c r="H182" s="64">
        <v>0</v>
      </c>
      <c r="I182" s="64">
        <v>0</v>
      </c>
      <c r="J182" s="64">
        <v>0</v>
      </c>
      <c r="K182" s="64">
        <v>0</v>
      </c>
      <c r="L182" s="64">
        <v>0</v>
      </c>
      <c r="M182" s="64">
        <v>0</v>
      </c>
      <c r="N182" s="64">
        <v>0</v>
      </c>
      <c r="O182" s="64">
        <v>0</v>
      </c>
      <c r="P182" s="64">
        <v>0</v>
      </c>
      <c r="Q182" s="64">
        <v>0</v>
      </c>
      <c r="R182" s="64">
        <v>0</v>
      </c>
      <c r="S182" s="64">
        <v>0.75</v>
      </c>
      <c r="T182" s="64">
        <v>0.81</v>
      </c>
      <c r="U182" s="64">
        <v>0.87</v>
      </c>
      <c r="V182" s="64">
        <v>0.94</v>
      </c>
      <c r="W182" s="64">
        <v>1</v>
      </c>
      <c r="X182" s="64">
        <v>0</v>
      </c>
      <c r="Y182" s="64">
        <v>0</v>
      </c>
      <c r="Z182" s="64">
        <v>0</v>
      </c>
      <c r="AA182" s="64">
        <v>0</v>
      </c>
      <c r="AB182" s="64">
        <v>0</v>
      </c>
      <c r="AC182" s="64">
        <v>0</v>
      </c>
      <c r="AD182" s="63" t="s">
        <v>128</v>
      </c>
    </row>
    <row r="183" spans="1:30" ht="15" customHeight="1">
      <c r="A183" s="62" t="s">
        <v>808</v>
      </c>
      <c r="B183" s="65" t="s">
        <v>132</v>
      </c>
      <c r="C183" s="64">
        <v>0</v>
      </c>
      <c r="D183" s="64">
        <v>0</v>
      </c>
      <c r="E183" s="64">
        <v>0</v>
      </c>
      <c r="F183" s="64">
        <v>0</v>
      </c>
      <c r="G183" s="64">
        <v>0</v>
      </c>
      <c r="H183" s="64">
        <v>0</v>
      </c>
      <c r="I183" s="64">
        <v>0</v>
      </c>
      <c r="J183" s="64">
        <v>0</v>
      </c>
      <c r="K183" s="64">
        <v>0</v>
      </c>
      <c r="L183" s="64">
        <v>0</v>
      </c>
      <c r="M183" s="64">
        <v>0</v>
      </c>
      <c r="N183" s="64">
        <v>0</v>
      </c>
      <c r="O183" s="64">
        <v>0</v>
      </c>
      <c r="P183" s="64">
        <v>0</v>
      </c>
      <c r="Q183" s="64">
        <v>0</v>
      </c>
      <c r="R183" s="64">
        <v>0</v>
      </c>
      <c r="S183" s="64">
        <v>0</v>
      </c>
      <c r="T183" s="64">
        <v>0</v>
      </c>
      <c r="U183" s="64">
        <v>0</v>
      </c>
      <c r="V183" s="64">
        <v>0</v>
      </c>
      <c r="W183" s="64">
        <v>0</v>
      </c>
      <c r="X183" s="64">
        <v>0.75</v>
      </c>
      <c r="Y183" s="64">
        <v>0.8</v>
      </c>
      <c r="Z183" s="64">
        <v>0.85</v>
      </c>
      <c r="AA183" s="64">
        <v>0.9</v>
      </c>
      <c r="AB183" s="64">
        <v>0.95</v>
      </c>
      <c r="AC183" s="64">
        <v>1</v>
      </c>
      <c r="AD183" s="63" t="s">
        <v>128</v>
      </c>
    </row>
    <row r="184" spans="1:30" ht="15" customHeight="1">
      <c r="A184" s="62" t="s">
        <v>807</v>
      </c>
      <c r="B184" s="65" t="s">
        <v>133</v>
      </c>
      <c r="C184" s="64">
        <v>7.4999999999999993E-5</v>
      </c>
      <c r="D184" s="64">
        <v>7.4999999999999993E-5</v>
      </c>
      <c r="E184" s="64">
        <v>7.4999999999999993E-5</v>
      </c>
      <c r="F184" s="64">
        <v>7.4999999999999993E-5</v>
      </c>
      <c r="G184" s="64">
        <v>7.4999999999999993E-5</v>
      </c>
      <c r="H184" s="64">
        <v>7.4999999999999993E-5</v>
      </c>
      <c r="I184" s="64">
        <v>7.4999999999999993E-5</v>
      </c>
      <c r="J184" s="64">
        <v>7.4999999999999993E-5</v>
      </c>
      <c r="K184" s="64">
        <v>7.4999999999999993E-5</v>
      </c>
      <c r="L184" s="64">
        <v>7.4999999999999993E-5</v>
      </c>
      <c r="M184" s="64">
        <v>1.2300000000000001E-4</v>
      </c>
      <c r="N184" s="64">
        <v>2.1699999999999999E-4</v>
      </c>
      <c r="O184" s="64">
        <v>4.0200000000000001E-4</v>
      </c>
      <c r="P184" s="64">
        <v>6.8900000000000005E-4</v>
      </c>
      <c r="Q184" s="64">
        <v>1.1329999999999999E-3</v>
      </c>
      <c r="R184" s="64">
        <v>1.9269999999999999E-3</v>
      </c>
      <c r="S184" s="64">
        <v>3.1210000000000001E-3</v>
      </c>
      <c r="T184" s="64">
        <v>5.5079999999999999E-3</v>
      </c>
      <c r="U184" s="64">
        <v>9.7289999999999998E-3</v>
      </c>
      <c r="V184" s="64">
        <v>1.6587000000000001E-2</v>
      </c>
      <c r="W184" s="64">
        <v>2.9405000000000001E-2</v>
      </c>
      <c r="X184" s="64">
        <v>4.6142000000000002E-2</v>
      </c>
      <c r="Y184" s="64">
        <v>7.5065000000000007E-2</v>
      </c>
      <c r="Z184" s="64">
        <v>0.113133</v>
      </c>
      <c r="AA184" s="64">
        <v>0.17635200000000001</v>
      </c>
      <c r="AB184" s="64">
        <v>0.26132100000000003</v>
      </c>
      <c r="AC184" s="64">
        <v>0.36616900000000002</v>
      </c>
      <c r="AD184" s="63">
        <v>0.40468999999999999</v>
      </c>
    </row>
    <row r="185" spans="1:30" ht="15" customHeight="1">
      <c r="A185" s="62" t="s">
        <v>806</v>
      </c>
      <c r="B185" s="65" t="s">
        <v>134</v>
      </c>
      <c r="C185" s="64">
        <v>7.4999999999999993E-5</v>
      </c>
      <c r="D185" s="64">
        <v>7.4999999999999993E-5</v>
      </c>
      <c r="E185" s="64">
        <v>7.4999999999999993E-5</v>
      </c>
      <c r="F185" s="64">
        <v>7.4999999999999993E-5</v>
      </c>
      <c r="G185" s="64">
        <v>7.4999999999999993E-5</v>
      </c>
      <c r="H185" s="64">
        <v>7.4999999999999993E-5</v>
      </c>
      <c r="I185" s="64">
        <v>7.4999999999999993E-5</v>
      </c>
      <c r="J185" s="64">
        <v>7.4999999999999993E-5</v>
      </c>
      <c r="K185" s="64">
        <v>7.4999999999999993E-5</v>
      </c>
      <c r="L185" s="64">
        <v>7.4999999999999993E-5</v>
      </c>
      <c r="M185" s="64">
        <v>7.4999999999999993E-5</v>
      </c>
      <c r="N185" s="64">
        <v>7.4999999999999993E-5</v>
      </c>
      <c r="O185" s="64">
        <v>7.4999999999999993E-5</v>
      </c>
      <c r="P185" s="64">
        <v>7.4999999999999993E-5</v>
      </c>
      <c r="Q185" s="64">
        <v>7.4999999999999993E-5</v>
      </c>
      <c r="R185" s="64">
        <v>7.4999999999999993E-5</v>
      </c>
      <c r="S185" s="64">
        <v>7.4999999999999993E-5</v>
      </c>
      <c r="T185" s="64">
        <v>7.4999999999999993E-5</v>
      </c>
      <c r="U185" s="64">
        <v>7.4999999999999993E-5</v>
      </c>
      <c r="V185" s="64">
        <v>7.4999999999999993E-5</v>
      </c>
      <c r="W185" s="64">
        <v>7.4999999999999993E-5</v>
      </c>
      <c r="X185" s="64">
        <v>7.4999999999999993E-5</v>
      </c>
      <c r="Y185" s="64">
        <v>7.4999999999999993E-5</v>
      </c>
      <c r="Z185" s="64">
        <v>7.4999999999999993E-5</v>
      </c>
      <c r="AA185" s="64">
        <v>7.4999999999999993E-5</v>
      </c>
      <c r="AB185" s="64">
        <v>7.4999999999999993E-5</v>
      </c>
      <c r="AC185" s="64">
        <v>7.4999999999999993E-5</v>
      </c>
      <c r="AD185" s="63">
        <v>0</v>
      </c>
    </row>
    <row r="186" spans="1:30" ht="15" customHeight="1">
      <c r="A186" s="62" t="s">
        <v>805</v>
      </c>
      <c r="B186" s="65" t="s">
        <v>135</v>
      </c>
      <c r="C186" s="64">
        <v>7.4999999999999993E-5</v>
      </c>
      <c r="D186" s="64">
        <v>7.4999999999999993E-5</v>
      </c>
      <c r="E186" s="64">
        <v>7.4999999999999993E-5</v>
      </c>
      <c r="F186" s="64">
        <v>7.4999999999999993E-5</v>
      </c>
      <c r="G186" s="64">
        <v>7.4999999999999993E-5</v>
      </c>
      <c r="H186" s="64">
        <v>7.4999999999999993E-5</v>
      </c>
      <c r="I186" s="64">
        <v>7.4999999999999993E-5</v>
      </c>
      <c r="J186" s="64">
        <v>7.4999999999999993E-5</v>
      </c>
      <c r="K186" s="64">
        <v>7.4999999999999993E-5</v>
      </c>
      <c r="L186" s="64">
        <v>7.4999999999999993E-5</v>
      </c>
      <c r="M186" s="64">
        <v>7.4999999999999993E-5</v>
      </c>
      <c r="N186" s="64">
        <v>7.4999999999999993E-5</v>
      </c>
      <c r="O186" s="64">
        <v>7.4999999999999993E-5</v>
      </c>
      <c r="P186" s="64">
        <v>7.4999999999999993E-5</v>
      </c>
      <c r="Q186" s="64">
        <v>7.4999999999999993E-5</v>
      </c>
      <c r="R186" s="64">
        <v>7.4999999999999993E-5</v>
      </c>
      <c r="S186" s="64">
        <v>7.4999999999999993E-5</v>
      </c>
      <c r="T186" s="64">
        <v>7.4999999999999993E-5</v>
      </c>
      <c r="U186" s="64">
        <v>7.4999999999999993E-5</v>
      </c>
      <c r="V186" s="64">
        <v>7.4999999999999993E-5</v>
      </c>
      <c r="W186" s="64">
        <v>7.4999999999999993E-5</v>
      </c>
      <c r="X186" s="64">
        <v>7.4999999999999993E-5</v>
      </c>
      <c r="Y186" s="64">
        <v>7.4999999999999993E-5</v>
      </c>
      <c r="Z186" s="64">
        <v>7.4999999999999993E-5</v>
      </c>
      <c r="AA186" s="64">
        <v>7.4999999999999993E-5</v>
      </c>
      <c r="AB186" s="64">
        <v>7.4999999999999993E-5</v>
      </c>
      <c r="AC186" s="64">
        <v>7.4999999999999993E-5</v>
      </c>
      <c r="AD186" s="63">
        <v>0</v>
      </c>
    </row>
    <row r="187" spans="1:30" ht="15" customHeight="1">
      <c r="A187" s="62" t="s">
        <v>804</v>
      </c>
      <c r="B187" s="65" t="s">
        <v>136</v>
      </c>
      <c r="C187" s="64">
        <v>7.4999999999999993E-5</v>
      </c>
      <c r="D187" s="64">
        <v>7.4999999999999993E-5</v>
      </c>
      <c r="E187" s="64">
        <v>7.4999999999999993E-5</v>
      </c>
      <c r="F187" s="64">
        <v>7.4999999999999993E-5</v>
      </c>
      <c r="G187" s="64">
        <v>7.4999999999999993E-5</v>
      </c>
      <c r="H187" s="64">
        <v>7.4999999999999993E-5</v>
      </c>
      <c r="I187" s="64">
        <v>7.4999999999999993E-5</v>
      </c>
      <c r="J187" s="64">
        <v>7.4999999999999993E-5</v>
      </c>
      <c r="K187" s="64">
        <v>7.4999999999999993E-5</v>
      </c>
      <c r="L187" s="64">
        <v>7.4999999999999993E-5</v>
      </c>
      <c r="M187" s="64">
        <v>7.4999999999999993E-5</v>
      </c>
      <c r="N187" s="64">
        <v>7.4999999999999993E-5</v>
      </c>
      <c r="O187" s="64">
        <v>7.4999999999999993E-5</v>
      </c>
      <c r="P187" s="64">
        <v>7.4999999999999993E-5</v>
      </c>
      <c r="Q187" s="64">
        <v>7.4999999999999993E-5</v>
      </c>
      <c r="R187" s="64">
        <v>7.4999999999999993E-5</v>
      </c>
      <c r="S187" s="64">
        <v>7.4999999999999993E-5</v>
      </c>
      <c r="T187" s="64">
        <v>7.4999999999999993E-5</v>
      </c>
      <c r="U187" s="64">
        <v>7.4999999999999993E-5</v>
      </c>
      <c r="V187" s="64">
        <v>7.4999999999999993E-5</v>
      </c>
      <c r="W187" s="64">
        <v>7.4999999999999993E-5</v>
      </c>
      <c r="X187" s="64">
        <v>7.4999999999999993E-5</v>
      </c>
      <c r="Y187" s="64">
        <v>7.4999999999999993E-5</v>
      </c>
      <c r="Z187" s="64">
        <v>7.4999999999999993E-5</v>
      </c>
      <c r="AA187" s="64">
        <v>7.4999999999999993E-5</v>
      </c>
      <c r="AB187" s="64">
        <v>7.4999999999999993E-5</v>
      </c>
      <c r="AC187" s="64">
        <v>7.4999999999999993E-5</v>
      </c>
      <c r="AD187" s="63">
        <v>0</v>
      </c>
    </row>
    <row r="189" spans="1:30" ht="15" customHeight="1">
      <c r="B189" s="61" t="s">
        <v>137</v>
      </c>
    </row>
    <row r="190" spans="1:30" ht="15" customHeight="1">
      <c r="B190" s="61" t="s">
        <v>138</v>
      </c>
    </row>
    <row r="191" spans="1:30" ht="15" customHeight="1">
      <c r="A191" s="62" t="s">
        <v>803</v>
      </c>
      <c r="B191" s="65" t="s">
        <v>108</v>
      </c>
      <c r="C191" s="66">
        <v>70.164856</v>
      </c>
      <c r="D191" s="66">
        <v>70.970710999999994</v>
      </c>
      <c r="E191" s="66">
        <v>71.116591999999997</v>
      </c>
      <c r="F191" s="66">
        <v>71.262482000000006</v>
      </c>
      <c r="G191" s="66">
        <v>71.408378999999996</v>
      </c>
      <c r="H191" s="66">
        <v>71.554253000000003</v>
      </c>
      <c r="I191" s="66">
        <v>71.901595999999998</v>
      </c>
      <c r="J191" s="66">
        <v>72.162125000000003</v>
      </c>
      <c r="K191" s="66">
        <v>72.422646</v>
      </c>
      <c r="L191" s="66">
        <v>72.683150999999995</v>
      </c>
      <c r="M191" s="66">
        <v>72.943657000000002</v>
      </c>
      <c r="N191" s="66">
        <v>74.159385999999998</v>
      </c>
      <c r="O191" s="66">
        <v>74.534531000000001</v>
      </c>
      <c r="P191" s="66">
        <v>74.909667999999996</v>
      </c>
      <c r="Q191" s="66">
        <v>75.347328000000005</v>
      </c>
      <c r="R191" s="66">
        <v>75.722465999999997</v>
      </c>
      <c r="S191" s="66">
        <v>76.243499999999997</v>
      </c>
      <c r="T191" s="66">
        <v>76.785354999999996</v>
      </c>
      <c r="U191" s="66">
        <v>77.327231999999995</v>
      </c>
      <c r="V191" s="66">
        <v>77.959404000000006</v>
      </c>
      <c r="W191" s="66">
        <v>78.501273999999995</v>
      </c>
      <c r="X191" s="66">
        <v>78.327606000000003</v>
      </c>
      <c r="Y191" s="66">
        <v>78.918098000000001</v>
      </c>
      <c r="Z191" s="66">
        <v>79.508590999999996</v>
      </c>
      <c r="AA191" s="66">
        <v>80.099091000000001</v>
      </c>
      <c r="AB191" s="66">
        <v>80.689582999999999</v>
      </c>
      <c r="AC191" s="66">
        <v>81.280083000000005</v>
      </c>
      <c r="AD191" s="63">
        <v>5.4400000000000004E-3</v>
      </c>
    </row>
    <row r="192" spans="1:30" ht="15" customHeight="1">
      <c r="A192" s="62" t="s">
        <v>802</v>
      </c>
      <c r="B192" s="65" t="s">
        <v>109</v>
      </c>
      <c r="C192" s="66">
        <v>69.379035999999999</v>
      </c>
      <c r="D192" s="66">
        <v>70.175865000000002</v>
      </c>
      <c r="E192" s="66">
        <v>70.320121999999998</v>
      </c>
      <c r="F192" s="66">
        <v>70.464371</v>
      </c>
      <c r="G192" s="66">
        <v>70.608626999999998</v>
      </c>
      <c r="H192" s="66">
        <v>70.752876000000001</v>
      </c>
      <c r="I192" s="66">
        <v>71.096335999999994</v>
      </c>
      <c r="J192" s="66">
        <v>71.353943000000001</v>
      </c>
      <c r="K192" s="66">
        <v>71.611542</v>
      </c>
      <c r="L192" s="66">
        <v>71.869133000000005</v>
      </c>
      <c r="M192" s="66">
        <v>72.126709000000005</v>
      </c>
      <c r="N192" s="66">
        <v>73.328834999999998</v>
      </c>
      <c r="O192" s="66">
        <v>73.699776</v>
      </c>
      <c r="P192" s="66">
        <v>74.070708999999994</v>
      </c>
      <c r="Q192" s="66">
        <v>74.503463999999994</v>
      </c>
      <c r="R192" s="66">
        <v>74.874404999999996</v>
      </c>
      <c r="S192" s="66">
        <v>75.389595</v>
      </c>
      <c r="T192" s="66">
        <v>75.925399999999996</v>
      </c>
      <c r="U192" s="66">
        <v>76.461196999999999</v>
      </c>
      <c r="V192" s="66">
        <v>77.086303999999998</v>
      </c>
      <c r="W192" s="66">
        <v>77.622085999999996</v>
      </c>
      <c r="X192" s="66">
        <v>77.450362999999996</v>
      </c>
      <c r="Y192" s="66">
        <v>78.034248000000005</v>
      </c>
      <c r="Z192" s="66">
        <v>78.618126000000004</v>
      </c>
      <c r="AA192" s="66">
        <v>79.202010999999999</v>
      </c>
      <c r="AB192" s="66">
        <v>79.785888999999997</v>
      </c>
      <c r="AC192" s="66">
        <v>80.369781000000003</v>
      </c>
      <c r="AD192" s="63">
        <v>5.4400000000000004E-3</v>
      </c>
    </row>
    <row r="193" spans="1:30" ht="15" customHeight="1">
      <c r="A193" s="62" t="s">
        <v>801</v>
      </c>
      <c r="B193" s="65" t="s">
        <v>110</v>
      </c>
      <c r="C193" s="66">
        <v>46.559486</v>
      </c>
      <c r="D193" s="66">
        <v>47.094521</v>
      </c>
      <c r="E193" s="66">
        <v>47.191574000000003</v>
      </c>
      <c r="F193" s="66">
        <v>47.288634999999999</v>
      </c>
      <c r="G193" s="66">
        <v>47.385711999999998</v>
      </c>
      <c r="H193" s="66">
        <v>47.482844999999998</v>
      </c>
      <c r="I193" s="66">
        <v>47.713745000000003</v>
      </c>
      <c r="J193" s="66">
        <v>47.887073999999998</v>
      </c>
      <c r="K193" s="66">
        <v>48.060394000000002</v>
      </c>
      <c r="L193" s="66">
        <v>48.233714999999997</v>
      </c>
      <c r="M193" s="66">
        <v>48.407035999999998</v>
      </c>
      <c r="N193" s="66">
        <v>49.214260000000003</v>
      </c>
      <c r="O193" s="66">
        <v>49.463692000000002</v>
      </c>
      <c r="P193" s="66">
        <v>49.713135000000001</v>
      </c>
      <c r="Q193" s="66">
        <v>50.00412</v>
      </c>
      <c r="R193" s="66">
        <v>50.253653999999997</v>
      </c>
      <c r="S193" s="66">
        <v>50.600037</v>
      </c>
      <c r="T193" s="66">
        <v>50.960278000000002</v>
      </c>
      <c r="U193" s="66">
        <v>51.320540999999999</v>
      </c>
      <c r="V193" s="66">
        <v>51.740752999999998</v>
      </c>
      <c r="W193" s="66">
        <v>52.101050999999998</v>
      </c>
      <c r="X193" s="66">
        <v>51.986462000000003</v>
      </c>
      <c r="Y193" s="66">
        <v>52.379063000000002</v>
      </c>
      <c r="Z193" s="66">
        <v>52.771683000000003</v>
      </c>
      <c r="AA193" s="66">
        <v>53.164318000000002</v>
      </c>
      <c r="AB193" s="66">
        <v>53.556956999999997</v>
      </c>
      <c r="AC193" s="66">
        <v>53.949612000000002</v>
      </c>
      <c r="AD193" s="63">
        <v>5.4510000000000001E-3</v>
      </c>
    </row>
    <row r="194" spans="1:30" ht="15" customHeight="1">
      <c r="A194" s="62" t="s">
        <v>800</v>
      </c>
      <c r="B194" s="65" t="s">
        <v>139</v>
      </c>
      <c r="C194" s="66">
        <v>66.345237999999995</v>
      </c>
      <c r="D194" s="66">
        <v>67.104118</v>
      </c>
      <c r="E194" s="66">
        <v>67.240440000000007</v>
      </c>
      <c r="F194" s="66">
        <v>67.376891999999998</v>
      </c>
      <c r="G194" s="66">
        <v>67.513358999999994</v>
      </c>
      <c r="H194" s="66">
        <v>67.648353999999998</v>
      </c>
      <c r="I194" s="66">
        <v>67.971549999999993</v>
      </c>
      <c r="J194" s="66">
        <v>68.211135999999996</v>
      </c>
      <c r="K194" s="66">
        <v>68.451103000000003</v>
      </c>
      <c r="L194" s="66">
        <v>68.691367999999997</v>
      </c>
      <c r="M194" s="66">
        <v>68.931952999999993</v>
      </c>
      <c r="N194" s="66">
        <v>70.075180000000003</v>
      </c>
      <c r="O194" s="66">
        <v>70.423537999999994</v>
      </c>
      <c r="P194" s="66">
        <v>70.771286000000003</v>
      </c>
      <c r="Q194" s="66">
        <v>71.176322999999996</v>
      </c>
      <c r="R194" s="66">
        <v>71.520790000000005</v>
      </c>
      <c r="S194" s="66">
        <v>72.001991000000004</v>
      </c>
      <c r="T194" s="66">
        <v>72.501839000000004</v>
      </c>
      <c r="U194" s="66">
        <v>73.000923</v>
      </c>
      <c r="V194" s="66">
        <v>73.584380999999993</v>
      </c>
      <c r="W194" s="66">
        <v>74.081717999999995</v>
      </c>
      <c r="X194" s="66">
        <v>73.902991999999998</v>
      </c>
      <c r="Y194" s="66">
        <v>74.444457999999997</v>
      </c>
      <c r="Z194" s="66">
        <v>74.985016000000002</v>
      </c>
      <c r="AA194" s="66">
        <v>75.524681000000001</v>
      </c>
      <c r="AB194" s="66">
        <v>76.063507000000001</v>
      </c>
      <c r="AC194" s="66">
        <v>76.601485999999994</v>
      </c>
      <c r="AD194" s="63">
        <v>5.3090000000000004E-3</v>
      </c>
    </row>
    <row r="195" spans="1:30" ht="15" customHeight="1">
      <c r="B195" s="61" t="s">
        <v>140</v>
      </c>
    </row>
    <row r="196" spans="1:30" ht="15" customHeight="1">
      <c r="A196" s="62" t="s">
        <v>799</v>
      </c>
      <c r="B196" s="65" t="s">
        <v>108</v>
      </c>
      <c r="C196" s="66">
        <v>65.746025000000003</v>
      </c>
      <c r="D196" s="66">
        <v>66.010482999999994</v>
      </c>
      <c r="E196" s="66">
        <v>66.268715</v>
      </c>
      <c r="F196" s="66">
        <v>66.546959000000001</v>
      </c>
      <c r="G196" s="66">
        <v>66.839759999999998</v>
      </c>
      <c r="H196" s="66">
        <v>67.205826000000002</v>
      </c>
      <c r="I196" s="66">
        <v>67.578605999999994</v>
      </c>
      <c r="J196" s="66">
        <v>67.833327999999995</v>
      </c>
      <c r="K196" s="66">
        <v>68.113677999999993</v>
      </c>
      <c r="L196" s="66">
        <v>68.402039000000002</v>
      </c>
      <c r="M196" s="66">
        <v>68.695541000000006</v>
      </c>
      <c r="N196" s="66">
        <v>68.970885999999993</v>
      </c>
      <c r="O196" s="66">
        <v>69.246071000000001</v>
      </c>
      <c r="P196" s="66">
        <v>69.541206000000003</v>
      </c>
      <c r="Q196" s="66">
        <v>69.851134999999999</v>
      </c>
      <c r="R196" s="66">
        <v>70.176224000000005</v>
      </c>
      <c r="S196" s="66">
        <v>70.520911999999996</v>
      </c>
      <c r="T196" s="66">
        <v>70.869690000000006</v>
      </c>
      <c r="U196" s="66">
        <v>71.237540999999993</v>
      </c>
      <c r="V196" s="66">
        <v>71.632087999999996</v>
      </c>
      <c r="W196" s="66">
        <v>72.044730999999999</v>
      </c>
      <c r="X196" s="66">
        <v>72.451804999999993</v>
      </c>
      <c r="Y196" s="66">
        <v>72.873504999999994</v>
      </c>
      <c r="Z196" s="66">
        <v>73.318839999999994</v>
      </c>
      <c r="AA196" s="66">
        <v>73.78022</v>
      </c>
      <c r="AB196" s="66">
        <v>74.259383999999997</v>
      </c>
      <c r="AC196" s="66">
        <v>74.747871000000004</v>
      </c>
      <c r="AD196" s="63">
        <v>4.9849999999999998E-3</v>
      </c>
    </row>
    <row r="197" spans="1:30" ht="15" customHeight="1">
      <c r="A197" s="62" t="s">
        <v>798</v>
      </c>
      <c r="B197" s="65" t="s">
        <v>109</v>
      </c>
      <c r="C197" s="66">
        <v>66.371551999999994</v>
      </c>
      <c r="D197" s="66">
        <v>66.568779000000006</v>
      </c>
      <c r="E197" s="66">
        <v>66.790283000000002</v>
      </c>
      <c r="F197" s="66">
        <v>67.009529000000001</v>
      </c>
      <c r="G197" s="66">
        <v>67.293616999999998</v>
      </c>
      <c r="H197" s="66">
        <v>67.610420000000005</v>
      </c>
      <c r="I197" s="66">
        <v>67.903557000000006</v>
      </c>
      <c r="J197" s="66">
        <v>68.209038000000007</v>
      </c>
      <c r="K197" s="66">
        <v>68.523635999999996</v>
      </c>
      <c r="L197" s="66">
        <v>68.801727</v>
      </c>
      <c r="M197" s="66">
        <v>69.062531000000007</v>
      </c>
      <c r="N197" s="66">
        <v>69.313254999999998</v>
      </c>
      <c r="O197" s="66">
        <v>69.605575999999999</v>
      </c>
      <c r="P197" s="66">
        <v>69.902862999999996</v>
      </c>
      <c r="Q197" s="66">
        <v>70.207099999999997</v>
      </c>
      <c r="R197" s="66">
        <v>70.524651000000006</v>
      </c>
      <c r="S197" s="66">
        <v>70.853699000000006</v>
      </c>
      <c r="T197" s="66">
        <v>71.192451000000005</v>
      </c>
      <c r="U197" s="66">
        <v>71.561217999999997</v>
      </c>
      <c r="V197" s="66">
        <v>72.022118000000006</v>
      </c>
      <c r="W197" s="66">
        <v>72.458175999999995</v>
      </c>
      <c r="X197" s="66">
        <v>72.884406999999996</v>
      </c>
      <c r="Y197" s="66">
        <v>73.249306000000004</v>
      </c>
      <c r="Z197" s="66">
        <v>73.714995999999999</v>
      </c>
      <c r="AA197" s="66">
        <v>74.199883</v>
      </c>
      <c r="AB197" s="66">
        <v>74.676308000000006</v>
      </c>
      <c r="AC197" s="66">
        <v>75.156395000000003</v>
      </c>
      <c r="AD197" s="63">
        <v>4.8650000000000004E-3</v>
      </c>
    </row>
    <row r="198" spans="1:30" ht="15" customHeight="1">
      <c r="A198" s="62" t="s">
        <v>797</v>
      </c>
      <c r="B198" s="65" t="s">
        <v>110</v>
      </c>
      <c r="C198" s="66">
        <v>45.958053999999997</v>
      </c>
      <c r="D198" s="66">
        <v>46.077399999999997</v>
      </c>
      <c r="E198" s="66">
        <v>46.216549000000001</v>
      </c>
      <c r="F198" s="66">
        <v>46.357529</v>
      </c>
      <c r="G198" s="66">
        <v>46.483359999999998</v>
      </c>
      <c r="H198" s="66">
        <v>46.612487999999999</v>
      </c>
      <c r="I198" s="66">
        <v>46.767131999999997</v>
      </c>
      <c r="J198" s="66">
        <v>46.925533000000001</v>
      </c>
      <c r="K198" s="66">
        <v>47.095534999999998</v>
      </c>
      <c r="L198" s="66">
        <v>47.272221000000002</v>
      </c>
      <c r="M198" s="66">
        <v>47.434517</v>
      </c>
      <c r="N198" s="66">
        <v>47.600921999999997</v>
      </c>
      <c r="O198" s="66">
        <v>47.783428000000001</v>
      </c>
      <c r="P198" s="66">
        <v>47.981735</v>
      </c>
      <c r="Q198" s="66">
        <v>48.174011</v>
      </c>
      <c r="R198" s="66">
        <v>48.377505999999997</v>
      </c>
      <c r="S198" s="66">
        <v>48.605122000000001</v>
      </c>
      <c r="T198" s="66">
        <v>48.832160999999999</v>
      </c>
      <c r="U198" s="66">
        <v>49.075375000000001</v>
      </c>
      <c r="V198" s="66">
        <v>49.354529999999997</v>
      </c>
      <c r="W198" s="66">
        <v>49.641818999999998</v>
      </c>
      <c r="X198" s="66">
        <v>49.934814000000003</v>
      </c>
      <c r="Y198" s="66">
        <v>50.258389000000001</v>
      </c>
      <c r="Z198" s="66">
        <v>50.604126000000001</v>
      </c>
      <c r="AA198" s="66">
        <v>50.952362000000001</v>
      </c>
      <c r="AB198" s="66">
        <v>51.310276000000002</v>
      </c>
      <c r="AC198" s="66">
        <v>51.715404999999997</v>
      </c>
      <c r="AD198" s="63">
        <v>4.6280000000000002E-3</v>
      </c>
    </row>
    <row r="199" spans="1:30" ht="15" customHeight="1">
      <c r="A199" s="62" t="s">
        <v>796</v>
      </c>
      <c r="B199" s="65" t="s">
        <v>139</v>
      </c>
      <c r="C199" s="66">
        <v>65.884536999999995</v>
      </c>
      <c r="D199" s="66">
        <v>66.105391999999995</v>
      </c>
      <c r="E199" s="66">
        <v>66.334427000000005</v>
      </c>
      <c r="F199" s="66">
        <v>66.574584999999999</v>
      </c>
      <c r="G199" s="66">
        <v>66.834823999999998</v>
      </c>
      <c r="H199" s="66">
        <v>67.142685</v>
      </c>
      <c r="I199" s="66">
        <v>67.451415999999995</v>
      </c>
      <c r="J199" s="66">
        <v>67.696655000000007</v>
      </c>
      <c r="K199" s="66">
        <v>67.961410999999998</v>
      </c>
      <c r="L199" s="66">
        <v>68.223602</v>
      </c>
      <c r="M199" s="66">
        <v>68.481460999999996</v>
      </c>
      <c r="N199" s="66">
        <v>68.727737000000005</v>
      </c>
      <c r="O199" s="66">
        <v>68.987319999999997</v>
      </c>
      <c r="P199" s="66">
        <v>69.262039000000001</v>
      </c>
      <c r="Q199" s="66">
        <v>69.543182000000002</v>
      </c>
      <c r="R199" s="66">
        <v>69.836760999999996</v>
      </c>
      <c r="S199" s="66">
        <v>70.148314999999997</v>
      </c>
      <c r="T199" s="66">
        <v>70.463318000000001</v>
      </c>
      <c r="U199" s="66">
        <v>70.799132999999998</v>
      </c>
      <c r="V199" s="66">
        <v>71.179824999999994</v>
      </c>
      <c r="W199" s="66">
        <v>71.565094000000002</v>
      </c>
      <c r="X199" s="66">
        <v>71.945250999999999</v>
      </c>
      <c r="Y199" s="66">
        <v>72.324370999999999</v>
      </c>
      <c r="Z199" s="66">
        <v>72.745682000000002</v>
      </c>
      <c r="AA199" s="66">
        <v>73.180176000000003</v>
      </c>
      <c r="AB199" s="66">
        <v>73.623733999999999</v>
      </c>
      <c r="AC199" s="66">
        <v>74.083663999999999</v>
      </c>
      <c r="AD199" s="63">
        <v>4.568E-3</v>
      </c>
    </row>
    <row r="201" spans="1:30" ht="15" customHeight="1">
      <c r="B201" s="61" t="s">
        <v>141</v>
      </c>
    </row>
    <row r="202" spans="1:30" ht="15" customHeight="1">
      <c r="B202" s="61" t="s">
        <v>142</v>
      </c>
    </row>
    <row r="203" spans="1:30" ht="15" customHeight="1">
      <c r="A203" s="62" t="s">
        <v>795</v>
      </c>
      <c r="B203" s="65" t="s">
        <v>73</v>
      </c>
      <c r="C203" s="67">
        <v>2325.7250979999999</v>
      </c>
      <c r="D203" s="67">
        <v>2351.2385250000002</v>
      </c>
      <c r="E203" s="67">
        <v>2382.619385</v>
      </c>
      <c r="F203" s="67">
        <v>2413.419922</v>
      </c>
      <c r="G203" s="67">
        <v>2443.6877439999998</v>
      </c>
      <c r="H203" s="67">
        <v>2470.609375</v>
      </c>
      <c r="I203" s="67">
        <v>2494.5539549999999</v>
      </c>
      <c r="J203" s="67">
        <v>2519.3251949999999</v>
      </c>
      <c r="K203" s="67">
        <v>2546.1088869999999</v>
      </c>
      <c r="L203" s="67">
        <v>2576.0483399999998</v>
      </c>
      <c r="M203" s="67">
        <v>2608.1535640000002</v>
      </c>
      <c r="N203" s="67">
        <v>2642.3332519999999</v>
      </c>
      <c r="O203" s="67">
        <v>2677.1020509999998</v>
      </c>
      <c r="P203" s="67">
        <v>2713.2048340000001</v>
      </c>
      <c r="Q203" s="67">
        <v>2745.5322270000001</v>
      </c>
      <c r="R203" s="67">
        <v>2773.3295899999998</v>
      </c>
      <c r="S203" s="67">
        <v>2798.650635</v>
      </c>
      <c r="T203" s="67">
        <v>2822.0703119999998</v>
      </c>
      <c r="U203" s="67">
        <v>2844.6252439999998</v>
      </c>
      <c r="V203" s="67">
        <v>2864.7978520000001</v>
      </c>
      <c r="W203" s="67">
        <v>2884.7231449999999</v>
      </c>
      <c r="X203" s="67">
        <v>2904.2626949999999</v>
      </c>
      <c r="Y203" s="67">
        <v>2922.0241700000001</v>
      </c>
      <c r="Z203" s="67">
        <v>2937.1857909999999</v>
      </c>
      <c r="AA203" s="67">
        <v>2950.7504880000001</v>
      </c>
      <c r="AB203" s="67">
        <v>2962.4345699999999</v>
      </c>
      <c r="AC203" s="67">
        <v>2972.8100589999999</v>
      </c>
      <c r="AD203" s="63">
        <v>9.4269999999999996E-3</v>
      </c>
    </row>
    <row r="204" spans="1:30" ht="15" customHeight="1">
      <c r="A204" s="62" t="s">
        <v>794</v>
      </c>
      <c r="B204" s="65" t="s">
        <v>74</v>
      </c>
      <c r="C204" s="67">
        <v>357.66055299999999</v>
      </c>
      <c r="D204" s="67">
        <v>371.32543900000002</v>
      </c>
      <c r="E204" s="67">
        <v>386.1026</v>
      </c>
      <c r="F204" s="67">
        <v>398.866669</v>
      </c>
      <c r="G204" s="67">
        <v>413.421875</v>
      </c>
      <c r="H204" s="67">
        <v>428.41091899999998</v>
      </c>
      <c r="I204" s="67">
        <v>441.12835699999999</v>
      </c>
      <c r="J204" s="67">
        <v>452.49963400000001</v>
      </c>
      <c r="K204" s="67">
        <v>463.02169800000001</v>
      </c>
      <c r="L204" s="67">
        <v>472.800476</v>
      </c>
      <c r="M204" s="67">
        <v>482.075287</v>
      </c>
      <c r="N204" s="67">
        <v>491.30398600000001</v>
      </c>
      <c r="O204" s="67">
        <v>499.548157</v>
      </c>
      <c r="P204" s="67">
        <v>507.20925899999997</v>
      </c>
      <c r="Q204" s="67">
        <v>514.45129399999996</v>
      </c>
      <c r="R204" s="67">
        <v>521.13000499999998</v>
      </c>
      <c r="S204" s="67">
        <v>527.44006300000001</v>
      </c>
      <c r="T204" s="67">
        <v>533.29870600000004</v>
      </c>
      <c r="U204" s="67">
        <v>538.45519999999999</v>
      </c>
      <c r="V204" s="67">
        <v>542.84130900000002</v>
      </c>
      <c r="W204" s="67">
        <v>546.90405299999998</v>
      </c>
      <c r="X204" s="67">
        <v>550.678406</v>
      </c>
      <c r="Y204" s="67">
        <v>554.37744099999998</v>
      </c>
      <c r="Z204" s="67">
        <v>557.52075200000002</v>
      </c>
      <c r="AA204" s="67">
        <v>560.130493</v>
      </c>
      <c r="AB204" s="67">
        <v>562.66735800000004</v>
      </c>
      <c r="AC204" s="67">
        <v>564.96484399999997</v>
      </c>
      <c r="AD204" s="63">
        <v>1.6929E-2</v>
      </c>
    </row>
    <row r="205" spans="1:30" ht="15" customHeight="1">
      <c r="A205" s="62" t="s">
        <v>793</v>
      </c>
      <c r="B205" s="65" t="s">
        <v>75</v>
      </c>
      <c r="C205" s="67">
        <v>191.65348800000001</v>
      </c>
      <c r="D205" s="67">
        <v>211.21904000000001</v>
      </c>
      <c r="E205" s="67">
        <v>235.556747</v>
      </c>
      <c r="F205" s="67">
        <v>260.584473</v>
      </c>
      <c r="G205" s="67">
        <v>288.716858</v>
      </c>
      <c r="H205" s="67">
        <v>312.20996100000002</v>
      </c>
      <c r="I205" s="67">
        <v>336.375</v>
      </c>
      <c r="J205" s="67">
        <v>360.57025099999998</v>
      </c>
      <c r="K205" s="67">
        <v>385.51483200000001</v>
      </c>
      <c r="L205" s="67">
        <v>408.01910400000003</v>
      </c>
      <c r="M205" s="67">
        <v>428.98474099999999</v>
      </c>
      <c r="N205" s="67">
        <v>447.38305700000001</v>
      </c>
      <c r="O205" s="67">
        <v>466.01001000000002</v>
      </c>
      <c r="P205" s="67">
        <v>481.65502900000001</v>
      </c>
      <c r="Q205" s="67">
        <v>498.78204299999999</v>
      </c>
      <c r="R205" s="67">
        <v>514.15582300000005</v>
      </c>
      <c r="S205" s="67">
        <v>530.98870799999997</v>
      </c>
      <c r="T205" s="67">
        <v>545.83343500000001</v>
      </c>
      <c r="U205" s="67">
        <v>560.66046100000005</v>
      </c>
      <c r="V205" s="67">
        <v>574.75262499999997</v>
      </c>
      <c r="W205" s="67">
        <v>587.66369599999996</v>
      </c>
      <c r="X205" s="67">
        <v>600.63775599999997</v>
      </c>
      <c r="Y205" s="67">
        <v>615.28344700000002</v>
      </c>
      <c r="Z205" s="67">
        <v>627.04205300000001</v>
      </c>
      <c r="AA205" s="67">
        <v>640.26989700000001</v>
      </c>
      <c r="AB205" s="67">
        <v>653.279358</v>
      </c>
      <c r="AC205" s="67">
        <v>664.97271699999999</v>
      </c>
      <c r="AD205" s="63">
        <v>4.6941999999999998E-2</v>
      </c>
    </row>
    <row r="206" spans="1:30" ht="15" customHeight="1">
      <c r="A206" s="62" t="s">
        <v>792</v>
      </c>
      <c r="B206" s="65" t="s">
        <v>76</v>
      </c>
      <c r="C206" s="67">
        <v>662.68023700000003</v>
      </c>
      <c r="D206" s="67">
        <v>691.18176300000005</v>
      </c>
      <c r="E206" s="67">
        <v>726.73382600000002</v>
      </c>
      <c r="F206" s="67">
        <v>767.13098100000002</v>
      </c>
      <c r="G206" s="67">
        <v>810.658997</v>
      </c>
      <c r="H206" s="67">
        <v>856.03228799999999</v>
      </c>
      <c r="I206" s="67">
        <v>903.91668700000002</v>
      </c>
      <c r="J206" s="67">
        <v>956.70184300000005</v>
      </c>
      <c r="K206" s="67">
        <v>1013.053955</v>
      </c>
      <c r="L206" s="67">
        <v>1072.7619629999999</v>
      </c>
      <c r="M206" s="67">
        <v>1135.1694339999999</v>
      </c>
      <c r="N206" s="67">
        <v>1200.203125</v>
      </c>
      <c r="O206" s="67">
        <v>1265.8195800000001</v>
      </c>
      <c r="P206" s="67">
        <v>1331.1103519999999</v>
      </c>
      <c r="Q206" s="67">
        <v>1396.528687</v>
      </c>
      <c r="R206" s="67">
        <v>1460.6198730000001</v>
      </c>
      <c r="S206" s="67">
        <v>1523.761475</v>
      </c>
      <c r="T206" s="67">
        <v>1584.893311</v>
      </c>
      <c r="U206" s="67">
        <v>1641.8118899999999</v>
      </c>
      <c r="V206" s="67">
        <v>1692.1571039999999</v>
      </c>
      <c r="W206" s="67">
        <v>1736.734009</v>
      </c>
      <c r="X206" s="67">
        <v>1776.038818</v>
      </c>
      <c r="Y206" s="67">
        <v>1813.9646</v>
      </c>
      <c r="Z206" s="67">
        <v>1846.3564449999999</v>
      </c>
      <c r="AA206" s="67">
        <v>1872.8438719999999</v>
      </c>
      <c r="AB206" s="67">
        <v>1894.901001</v>
      </c>
      <c r="AC206" s="67">
        <v>1912.778442</v>
      </c>
      <c r="AD206" s="63">
        <v>4.1556999999999997E-2</v>
      </c>
    </row>
    <row r="207" spans="1:30" ht="15" customHeight="1">
      <c r="A207" s="62" t="s">
        <v>791</v>
      </c>
      <c r="B207" s="65" t="s">
        <v>77</v>
      </c>
      <c r="C207" s="67">
        <v>2723.0463869999999</v>
      </c>
      <c r="D207" s="67">
        <v>2820.1503910000001</v>
      </c>
      <c r="E207" s="67">
        <v>2930.758057</v>
      </c>
      <c r="F207" s="67">
        <v>3039.0041500000002</v>
      </c>
      <c r="G207" s="67">
        <v>3149.844482</v>
      </c>
      <c r="H207" s="67">
        <v>3251.0053710000002</v>
      </c>
      <c r="I207" s="67">
        <v>3342.5246579999998</v>
      </c>
      <c r="J207" s="67">
        <v>3434.4785160000001</v>
      </c>
      <c r="K207" s="67">
        <v>3515.014404</v>
      </c>
      <c r="L207" s="67">
        <v>3599.6220699999999</v>
      </c>
      <c r="M207" s="67">
        <v>3677.338135</v>
      </c>
      <c r="N207" s="67">
        <v>3754.4719239999999</v>
      </c>
      <c r="O207" s="67">
        <v>3818.813721</v>
      </c>
      <c r="P207" s="67">
        <v>3878.4345699999999</v>
      </c>
      <c r="Q207" s="67">
        <v>3937.2460940000001</v>
      </c>
      <c r="R207" s="67">
        <v>3986.5737300000001</v>
      </c>
      <c r="S207" s="67">
        <v>4038.211182</v>
      </c>
      <c r="T207" s="67">
        <v>4086.2321780000002</v>
      </c>
      <c r="U207" s="67">
        <v>4126.9121089999999</v>
      </c>
      <c r="V207" s="67">
        <v>4160.1435549999997</v>
      </c>
      <c r="W207" s="67">
        <v>4188.2978519999997</v>
      </c>
      <c r="X207" s="67">
        <v>4211.65625</v>
      </c>
      <c r="Y207" s="67">
        <v>4238.3623049999997</v>
      </c>
      <c r="Z207" s="67">
        <v>4260.529297</v>
      </c>
      <c r="AA207" s="67">
        <v>4272.9882809999999</v>
      </c>
      <c r="AB207" s="67">
        <v>4286.4799800000001</v>
      </c>
      <c r="AC207" s="67">
        <v>4295.9501950000003</v>
      </c>
      <c r="AD207" s="63">
        <v>1.6978E-2</v>
      </c>
    </row>
    <row r="208" spans="1:30" ht="15" customHeight="1">
      <c r="A208" s="62" t="s">
        <v>790</v>
      </c>
      <c r="B208" s="65" t="s">
        <v>78</v>
      </c>
      <c r="C208" s="67">
        <v>514.89367700000003</v>
      </c>
      <c r="D208" s="67">
        <v>532.09008800000004</v>
      </c>
      <c r="E208" s="67">
        <v>552.87548800000002</v>
      </c>
      <c r="F208" s="67">
        <v>575.47839399999998</v>
      </c>
      <c r="G208" s="67">
        <v>599.42004399999996</v>
      </c>
      <c r="H208" s="67">
        <v>624.45739700000001</v>
      </c>
      <c r="I208" s="67">
        <v>650.61462400000005</v>
      </c>
      <c r="J208" s="67">
        <v>679.09674099999995</v>
      </c>
      <c r="K208" s="67">
        <v>708.09637499999997</v>
      </c>
      <c r="L208" s="67">
        <v>737.660034</v>
      </c>
      <c r="M208" s="67">
        <v>767.615723</v>
      </c>
      <c r="N208" s="67">
        <v>798.08612100000005</v>
      </c>
      <c r="O208" s="67">
        <v>829.34344499999997</v>
      </c>
      <c r="P208" s="67">
        <v>858.78448500000002</v>
      </c>
      <c r="Q208" s="67">
        <v>886.94915800000001</v>
      </c>
      <c r="R208" s="67">
        <v>913.12481700000001</v>
      </c>
      <c r="S208" s="67">
        <v>937.14892599999996</v>
      </c>
      <c r="T208" s="67">
        <v>959.50207499999999</v>
      </c>
      <c r="U208" s="67">
        <v>979.41516100000001</v>
      </c>
      <c r="V208" s="67">
        <v>996.77819799999997</v>
      </c>
      <c r="W208" s="67">
        <v>1012.147949</v>
      </c>
      <c r="X208" s="67">
        <v>1025.856567</v>
      </c>
      <c r="Y208" s="67">
        <v>1041.2749020000001</v>
      </c>
      <c r="Z208" s="67">
        <v>1055.0119629999999</v>
      </c>
      <c r="AA208" s="67">
        <v>1067.579346</v>
      </c>
      <c r="AB208" s="67">
        <v>1079.2779539999999</v>
      </c>
      <c r="AC208" s="67">
        <v>1090.1923830000001</v>
      </c>
      <c r="AD208" s="63">
        <v>2.9107000000000001E-2</v>
      </c>
    </row>
    <row r="209" spans="1:30" ht="15" customHeight="1">
      <c r="A209" s="62" t="s">
        <v>789</v>
      </c>
      <c r="B209" s="65" t="s">
        <v>79</v>
      </c>
      <c r="C209" s="67">
        <v>849.31933600000002</v>
      </c>
      <c r="D209" s="67">
        <v>905.01690699999995</v>
      </c>
      <c r="E209" s="67">
        <v>967.17468299999996</v>
      </c>
      <c r="F209" s="67">
        <v>1029.9508060000001</v>
      </c>
      <c r="G209" s="67">
        <v>1090.1301269999999</v>
      </c>
      <c r="H209" s="67">
        <v>1151.0507809999999</v>
      </c>
      <c r="I209" s="67">
        <v>1215.892578</v>
      </c>
      <c r="J209" s="67">
        <v>1281.320068</v>
      </c>
      <c r="K209" s="67">
        <v>1345.873047</v>
      </c>
      <c r="L209" s="67">
        <v>1409.2670900000001</v>
      </c>
      <c r="M209" s="67">
        <v>1469.214111</v>
      </c>
      <c r="N209" s="67">
        <v>1525.2470699999999</v>
      </c>
      <c r="O209" s="67">
        <v>1577.0539550000001</v>
      </c>
      <c r="P209" s="67">
        <v>1623.3041989999999</v>
      </c>
      <c r="Q209" s="67">
        <v>1664.6679690000001</v>
      </c>
      <c r="R209" s="67">
        <v>1702.7543949999999</v>
      </c>
      <c r="S209" s="67">
        <v>1739.0805660000001</v>
      </c>
      <c r="T209" s="67">
        <v>1773.227783</v>
      </c>
      <c r="U209" s="67">
        <v>1803.530518</v>
      </c>
      <c r="V209" s="67">
        <v>1830.1801760000001</v>
      </c>
      <c r="W209" s="67">
        <v>1855.0092770000001</v>
      </c>
      <c r="X209" s="67">
        <v>1878.3195800000001</v>
      </c>
      <c r="Y209" s="67">
        <v>1903.4560550000001</v>
      </c>
      <c r="Z209" s="67">
        <v>1926.0954589999999</v>
      </c>
      <c r="AA209" s="67">
        <v>1946.94165</v>
      </c>
      <c r="AB209" s="67">
        <v>1967.730957</v>
      </c>
      <c r="AC209" s="67">
        <v>1987.5407709999999</v>
      </c>
      <c r="AD209" s="63">
        <v>3.1968000000000003E-2</v>
      </c>
    </row>
    <row r="210" spans="1:30" ht="15" customHeight="1">
      <c r="A210" s="62" t="s">
        <v>788</v>
      </c>
      <c r="B210" s="65" t="s">
        <v>80</v>
      </c>
      <c r="C210" s="67">
        <v>989.13147000000004</v>
      </c>
      <c r="D210" s="67">
        <v>1054.1704099999999</v>
      </c>
      <c r="E210" s="67">
        <v>1123.147095</v>
      </c>
      <c r="F210" s="67">
        <v>1182.4418949999999</v>
      </c>
      <c r="G210" s="67">
        <v>1244.7375489999999</v>
      </c>
      <c r="H210" s="67">
        <v>1305.848389</v>
      </c>
      <c r="I210" s="67">
        <v>1363.083496</v>
      </c>
      <c r="J210" s="67">
        <v>1415.526001</v>
      </c>
      <c r="K210" s="67">
        <v>1456.518677</v>
      </c>
      <c r="L210" s="67">
        <v>1488.1972659999999</v>
      </c>
      <c r="M210" s="67">
        <v>1509.6313479999999</v>
      </c>
      <c r="N210" s="67">
        <v>1523.6987300000001</v>
      </c>
      <c r="O210" s="67">
        <v>1532.2739260000001</v>
      </c>
      <c r="P210" s="67">
        <v>1536.220947</v>
      </c>
      <c r="Q210" s="67">
        <v>1536.627686</v>
      </c>
      <c r="R210" s="67">
        <v>1533.4467770000001</v>
      </c>
      <c r="S210" s="67">
        <v>1528.381592</v>
      </c>
      <c r="T210" s="67">
        <v>1521.8603519999999</v>
      </c>
      <c r="U210" s="67">
        <v>1513.732422</v>
      </c>
      <c r="V210" s="67">
        <v>1504.0593260000001</v>
      </c>
      <c r="W210" s="67">
        <v>1493.5817870000001</v>
      </c>
      <c r="X210" s="67">
        <v>1482.7751459999999</v>
      </c>
      <c r="Y210" s="67">
        <v>1474.10376</v>
      </c>
      <c r="Z210" s="67">
        <v>1464.624268</v>
      </c>
      <c r="AA210" s="67">
        <v>1454.867432</v>
      </c>
      <c r="AB210" s="67">
        <v>1445.1123050000001</v>
      </c>
      <c r="AC210" s="67">
        <v>1435.232178</v>
      </c>
      <c r="AD210" s="63">
        <v>1.2418999999999999E-2</v>
      </c>
    </row>
    <row r="211" spans="1:30" ht="15" customHeight="1">
      <c r="A211" s="62" t="s">
        <v>787</v>
      </c>
      <c r="B211" s="65" t="s">
        <v>81</v>
      </c>
      <c r="C211" s="67">
        <v>1269.640991</v>
      </c>
      <c r="D211" s="67">
        <v>1365.345337</v>
      </c>
      <c r="E211" s="67">
        <v>1477.9832759999999</v>
      </c>
      <c r="F211" s="67">
        <v>1603.307861</v>
      </c>
      <c r="G211" s="67">
        <v>1729.003052</v>
      </c>
      <c r="H211" s="67">
        <v>1858.754639</v>
      </c>
      <c r="I211" s="67">
        <v>1992.5618899999999</v>
      </c>
      <c r="J211" s="67">
        <v>2137.3679200000001</v>
      </c>
      <c r="K211" s="67">
        <v>2293.6528320000002</v>
      </c>
      <c r="L211" s="67">
        <v>2460.8928219999998</v>
      </c>
      <c r="M211" s="67">
        <v>2640.7177729999999</v>
      </c>
      <c r="N211" s="67">
        <v>2821.369385</v>
      </c>
      <c r="O211" s="67">
        <v>3000.2373050000001</v>
      </c>
      <c r="P211" s="67">
        <v>3174.8151859999998</v>
      </c>
      <c r="Q211" s="67">
        <v>3335.061768</v>
      </c>
      <c r="R211" s="67">
        <v>3483.2509770000001</v>
      </c>
      <c r="S211" s="67">
        <v>3611.1735840000001</v>
      </c>
      <c r="T211" s="67">
        <v>3727.648193</v>
      </c>
      <c r="U211" s="67">
        <v>3821.930664</v>
      </c>
      <c r="V211" s="67">
        <v>3890.6416020000001</v>
      </c>
      <c r="W211" s="67">
        <v>3946.3747560000002</v>
      </c>
      <c r="X211" s="67">
        <v>3988.8635250000002</v>
      </c>
      <c r="Y211" s="67">
        <v>4027.8535160000001</v>
      </c>
      <c r="Z211" s="67">
        <v>4055.2397460000002</v>
      </c>
      <c r="AA211" s="67">
        <v>4064.4658199999999</v>
      </c>
      <c r="AB211" s="67">
        <v>4075.3208009999998</v>
      </c>
      <c r="AC211" s="67">
        <v>4087.4946289999998</v>
      </c>
      <c r="AD211" s="63">
        <v>4.4837000000000002E-2</v>
      </c>
    </row>
    <row r="212" spans="1:30" ht="15" customHeight="1">
      <c r="A212" s="62" t="s">
        <v>786</v>
      </c>
      <c r="B212" s="65" t="s">
        <v>82</v>
      </c>
      <c r="C212" s="67">
        <v>717.86920199999997</v>
      </c>
      <c r="D212" s="67">
        <v>741.67089799999997</v>
      </c>
      <c r="E212" s="67">
        <v>765.11749299999997</v>
      </c>
      <c r="F212" s="67">
        <v>793.29864499999996</v>
      </c>
      <c r="G212" s="67">
        <v>822.38403300000004</v>
      </c>
      <c r="H212" s="67">
        <v>850.46460000000002</v>
      </c>
      <c r="I212" s="67">
        <v>874.51538100000005</v>
      </c>
      <c r="J212" s="67">
        <v>898.19097899999997</v>
      </c>
      <c r="K212" s="67">
        <v>920.302368</v>
      </c>
      <c r="L212" s="67">
        <v>944.97778300000004</v>
      </c>
      <c r="M212" s="67">
        <v>967.59442100000001</v>
      </c>
      <c r="N212" s="67">
        <v>987.50591999999995</v>
      </c>
      <c r="O212" s="67">
        <v>1003.118286</v>
      </c>
      <c r="P212" s="67">
        <v>1014.581543</v>
      </c>
      <c r="Q212" s="67">
        <v>1024.8232419999999</v>
      </c>
      <c r="R212" s="67">
        <v>1030.7288820000001</v>
      </c>
      <c r="S212" s="67">
        <v>1035.9379879999999</v>
      </c>
      <c r="T212" s="67">
        <v>1039.477539</v>
      </c>
      <c r="U212" s="67">
        <v>1041.1004640000001</v>
      </c>
      <c r="V212" s="67">
        <v>1041.393433</v>
      </c>
      <c r="W212" s="67">
        <v>1039.4104</v>
      </c>
      <c r="X212" s="67">
        <v>1036.2441409999999</v>
      </c>
      <c r="Y212" s="67">
        <v>1033.8161620000001</v>
      </c>
      <c r="Z212" s="67">
        <v>1029.375732</v>
      </c>
      <c r="AA212" s="67">
        <v>1023.571289</v>
      </c>
      <c r="AB212" s="67">
        <v>1018.684692</v>
      </c>
      <c r="AC212" s="67">
        <v>1014.118835</v>
      </c>
      <c r="AD212" s="63">
        <v>1.2593E-2</v>
      </c>
    </row>
    <row r="213" spans="1:30" ht="15" customHeight="1">
      <c r="A213" s="62" t="s">
        <v>785</v>
      </c>
      <c r="B213" s="65" t="s">
        <v>83</v>
      </c>
      <c r="C213" s="67">
        <v>1200.1345209999999</v>
      </c>
      <c r="D213" s="67">
        <v>1270.394775</v>
      </c>
      <c r="E213" s="67">
        <v>1355.446533</v>
      </c>
      <c r="F213" s="67">
        <v>1445.840332</v>
      </c>
      <c r="G213" s="67">
        <v>1542.9248050000001</v>
      </c>
      <c r="H213" s="67">
        <v>1646.267578</v>
      </c>
      <c r="I213" s="67">
        <v>1751.5397949999999</v>
      </c>
      <c r="J213" s="67">
        <v>1862.2170410000001</v>
      </c>
      <c r="K213" s="67">
        <v>1972.1152340000001</v>
      </c>
      <c r="L213" s="67">
        <v>2085.321289</v>
      </c>
      <c r="M213" s="67">
        <v>2191.5170899999998</v>
      </c>
      <c r="N213" s="67">
        <v>2283.3264159999999</v>
      </c>
      <c r="O213" s="67">
        <v>2365.3979490000002</v>
      </c>
      <c r="P213" s="67">
        <v>2439.913086</v>
      </c>
      <c r="Q213" s="67">
        <v>2508.71875</v>
      </c>
      <c r="R213" s="67">
        <v>2566.1987300000001</v>
      </c>
      <c r="S213" s="67">
        <v>2618.734375</v>
      </c>
      <c r="T213" s="67">
        <v>2663.2062989999999</v>
      </c>
      <c r="U213" s="67">
        <v>2698.6267090000001</v>
      </c>
      <c r="V213" s="67">
        <v>2727.0415039999998</v>
      </c>
      <c r="W213" s="67">
        <v>2749.7895509999998</v>
      </c>
      <c r="X213" s="67">
        <v>2767.8041990000002</v>
      </c>
      <c r="Y213" s="67">
        <v>2787.368164</v>
      </c>
      <c r="Z213" s="67">
        <v>2801.9147950000001</v>
      </c>
      <c r="AA213" s="67">
        <v>2812.830078</v>
      </c>
      <c r="AB213" s="67">
        <v>2822.7326659999999</v>
      </c>
      <c r="AC213" s="67">
        <v>2829.881836</v>
      </c>
      <c r="AD213" s="63">
        <v>3.2555000000000001E-2</v>
      </c>
    </row>
    <row r="214" spans="1:30" ht="15" customHeight="1">
      <c r="A214" s="62" t="s">
        <v>784</v>
      </c>
      <c r="B214" s="65" t="s">
        <v>84</v>
      </c>
      <c r="C214" s="67">
        <v>361.846405</v>
      </c>
      <c r="D214" s="67">
        <v>382.96566799999999</v>
      </c>
      <c r="E214" s="67">
        <v>410.03302000000002</v>
      </c>
      <c r="F214" s="67">
        <v>440.28973400000001</v>
      </c>
      <c r="G214" s="67">
        <v>475.42706299999998</v>
      </c>
      <c r="H214" s="67">
        <v>515.89263900000003</v>
      </c>
      <c r="I214" s="67">
        <v>560.97961399999997</v>
      </c>
      <c r="J214" s="67">
        <v>612.10906999999997</v>
      </c>
      <c r="K214" s="67">
        <v>666.47192399999994</v>
      </c>
      <c r="L214" s="67">
        <v>728.45422399999995</v>
      </c>
      <c r="M214" s="67">
        <v>792.94451900000001</v>
      </c>
      <c r="N214" s="67">
        <v>845.891479</v>
      </c>
      <c r="O214" s="67">
        <v>899.46075399999995</v>
      </c>
      <c r="P214" s="67">
        <v>948.78283699999997</v>
      </c>
      <c r="Q214" s="67">
        <v>998.70373500000005</v>
      </c>
      <c r="R214" s="67">
        <v>1041.554443</v>
      </c>
      <c r="S214" s="67">
        <v>1082.4997559999999</v>
      </c>
      <c r="T214" s="67">
        <v>1119.985596</v>
      </c>
      <c r="U214" s="67">
        <v>1150.5405270000001</v>
      </c>
      <c r="V214" s="67">
        <v>1176.6020510000001</v>
      </c>
      <c r="W214" s="67">
        <v>1198.4467770000001</v>
      </c>
      <c r="X214" s="67">
        <v>1216.2041019999999</v>
      </c>
      <c r="Y214" s="67">
        <v>1234.1503909999999</v>
      </c>
      <c r="Z214" s="67">
        <v>1248.454346</v>
      </c>
      <c r="AA214" s="67">
        <v>1259.349121</v>
      </c>
      <c r="AB214" s="67">
        <v>1269.955078</v>
      </c>
      <c r="AC214" s="67">
        <v>1278.7680660000001</v>
      </c>
      <c r="AD214" s="63">
        <v>4.9410000000000003E-2</v>
      </c>
    </row>
    <row r="215" spans="1:30" ht="15" customHeight="1">
      <c r="A215" s="62" t="s">
        <v>783</v>
      </c>
      <c r="B215" s="65" t="s">
        <v>85</v>
      </c>
      <c r="C215" s="67">
        <v>350.21847500000001</v>
      </c>
      <c r="D215" s="67">
        <v>370.12658699999997</v>
      </c>
      <c r="E215" s="67">
        <v>390.05224600000003</v>
      </c>
      <c r="F215" s="67">
        <v>412.21350100000001</v>
      </c>
      <c r="G215" s="67">
        <v>433.69207799999998</v>
      </c>
      <c r="H215" s="67">
        <v>453.06997699999999</v>
      </c>
      <c r="I215" s="67">
        <v>471.01882899999998</v>
      </c>
      <c r="J215" s="67">
        <v>490.755066</v>
      </c>
      <c r="K215" s="67">
        <v>509.15325899999999</v>
      </c>
      <c r="L215" s="67">
        <v>529.09667999999999</v>
      </c>
      <c r="M215" s="67">
        <v>550.16302499999995</v>
      </c>
      <c r="N215" s="67">
        <v>572.08703600000001</v>
      </c>
      <c r="O215" s="67">
        <v>593.60400400000003</v>
      </c>
      <c r="P215" s="67">
        <v>613.38226299999997</v>
      </c>
      <c r="Q215" s="67">
        <v>633.32806400000004</v>
      </c>
      <c r="R215" s="67">
        <v>651.49627699999996</v>
      </c>
      <c r="S215" s="67">
        <v>670.41168200000004</v>
      </c>
      <c r="T215" s="67">
        <v>689.71606399999996</v>
      </c>
      <c r="U215" s="67">
        <v>708.17388900000003</v>
      </c>
      <c r="V215" s="67">
        <v>726.37469499999997</v>
      </c>
      <c r="W215" s="67">
        <v>743.17437700000005</v>
      </c>
      <c r="X215" s="67">
        <v>759.07000700000003</v>
      </c>
      <c r="Y215" s="67">
        <v>775.74493399999994</v>
      </c>
      <c r="Z215" s="67">
        <v>790.92663600000003</v>
      </c>
      <c r="AA215" s="67">
        <v>805.06036400000005</v>
      </c>
      <c r="AB215" s="67">
        <v>818.82629399999996</v>
      </c>
      <c r="AC215" s="67">
        <v>832.65002400000003</v>
      </c>
      <c r="AD215" s="63">
        <v>3.2961999999999998E-2</v>
      </c>
    </row>
    <row r="216" spans="1:30" ht="15" customHeight="1">
      <c r="A216" s="62" t="s">
        <v>782</v>
      </c>
      <c r="B216" s="65" t="s">
        <v>105</v>
      </c>
      <c r="C216" s="67">
        <v>12513.820312</v>
      </c>
      <c r="D216" s="67">
        <v>13066.896484000001</v>
      </c>
      <c r="E216" s="67">
        <v>13703.599609000001</v>
      </c>
      <c r="F216" s="67">
        <v>14361.828125</v>
      </c>
      <c r="G216" s="67">
        <v>15044.047852</v>
      </c>
      <c r="H216" s="67">
        <v>15724.074219</v>
      </c>
      <c r="I216" s="67">
        <v>16398.705077999999</v>
      </c>
      <c r="J216" s="67">
        <v>17100.160156000002</v>
      </c>
      <c r="K216" s="67">
        <v>17794.898438</v>
      </c>
      <c r="L216" s="67">
        <v>18513.121093999998</v>
      </c>
      <c r="M216" s="67">
        <v>19221.119140999999</v>
      </c>
      <c r="N216" s="67">
        <v>19892.90625</v>
      </c>
      <c r="O216" s="67">
        <v>20527.783202999999</v>
      </c>
      <c r="P216" s="67">
        <v>21121.400390999999</v>
      </c>
      <c r="Q216" s="67">
        <v>21681.421875</v>
      </c>
      <c r="R216" s="67">
        <v>22178.365234000001</v>
      </c>
      <c r="S216" s="67">
        <v>22642.419922000001</v>
      </c>
      <c r="T216" s="67">
        <v>23066.953125</v>
      </c>
      <c r="U216" s="67">
        <v>23429.515625</v>
      </c>
      <c r="V216" s="67">
        <v>23727.761718999998</v>
      </c>
      <c r="W216" s="67">
        <v>23982.257812</v>
      </c>
      <c r="X216" s="67">
        <v>24198.410156000002</v>
      </c>
      <c r="Y216" s="67">
        <v>24421.777343999998</v>
      </c>
      <c r="Z216" s="67">
        <v>24600.275390999999</v>
      </c>
      <c r="AA216" s="67">
        <v>24731.646484000001</v>
      </c>
      <c r="AB216" s="67">
        <v>24857.404297000001</v>
      </c>
      <c r="AC216" s="67">
        <v>24967.355468999998</v>
      </c>
      <c r="AD216" s="63">
        <v>2.6238000000000001E-2</v>
      </c>
    </row>
    <row r="217" spans="1:30" ht="15" customHeight="1">
      <c r="A217" s="62" t="s">
        <v>781</v>
      </c>
      <c r="B217" s="65" t="s">
        <v>143</v>
      </c>
      <c r="C217" s="67">
        <v>22.647708999999999</v>
      </c>
      <c r="D217" s="67">
        <v>22.597695999999999</v>
      </c>
      <c r="E217" s="67">
        <v>22.556318000000001</v>
      </c>
      <c r="F217" s="67">
        <v>22.522082999999999</v>
      </c>
      <c r="G217" s="67">
        <v>22.493756999999999</v>
      </c>
      <c r="H217" s="67">
        <v>22.470321999999999</v>
      </c>
      <c r="I217" s="67">
        <v>22.450932000000002</v>
      </c>
      <c r="J217" s="67">
        <v>22.434888999999998</v>
      </c>
      <c r="K217" s="67">
        <v>22.421616</v>
      </c>
      <c r="L217" s="67">
        <v>22.410633000000001</v>
      </c>
      <c r="M217" s="67">
        <v>22.401546</v>
      </c>
      <c r="N217" s="67">
        <v>22.394030000000001</v>
      </c>
      <c r="O217" s="67">
        <v>22.387810000000002</v>
      </c>
      <c r="P217" s="67">
        <v>22.382663999999998</v>
      </c>
      <c r="Q217" s="67">
        <v>22.378405000000001</v>
      </c>
      <c r="R217" s="67">
        <v>22.374881999999999</v>
      </c>
      <c r="S217" s="67">
        <v>22.371967000000001</v>
      </c>
      <c r="T217" s="67">
        <v>22.369555999999999</v>
      </c>
      <c r="U217" s="67">
        <v>22.367560999999998</v>
      </c>
      <c r="V217" s="67">
        <v>22.36591</v>
      </c>
      <c r="W217" s="67">
        <v>22.364543999999999</v>
      </c>
      <c r="X217" s="67">
        <v>22.363415</v>
      </c>
      <c r="Y217" s="67">
        <v>22.362477999999999</v>
      </c>
      <c r="Z217" s="67">
        <v>22.361706000000002</v>
      </c>
      <c r="AA217" s="67">
        <v>22.361065</v>
      </c>
      <c r="AB217" s="67">
        <v>22.360537000000001</v>
      </c>
      <c r="AC217" s="67">
        <v>22.360098000000001</v>
      </c>
      <c r="AD217" s="63">
        <v>-4.2299999999999998E-4</v>
      </c>
    </row>
    <row r="218" spans="1:30" ht="15" customHeight="1">
      <c r="A218" s="62" t="s">
        <v>780</v>
      </c>
      <c r="B218" s="65" t="s">
        <v>144</v>
      </c>
      <c r="C218" s="67">
        <v>498.52795400000002</v>
      </c>
      <c r="D218" s="67">
        <v>491.838257</v>
      </c>
      <c r="E218" s="67">
        <v>506.37307700000002</v>
      </c>
      <c r="F218" s="67">
        <v>506.666718</v>
      </c>
      <c r="G218" s="67">
        <v>503.575287</v>
      </c>
      <c r="H218" s="67">
        <v>501.593323</v>
      </c>
      <c r="I218" s="67">
        <v>500.720215</v>
      </c>
      <c r="J218" s="67">
        <v>500.09918199999998</v>
      </c>
      <c r="K218" s="67">
        <v>500.48614500000002</v>
      </c>
      <c r="L218" s="67">
        <v>501.204407</v>
      </c>
      <c r="M218" s="67">
        <v>501.83203099999997</v>
      </c>
      <c r="N218" s="67">
        <v>502.43850700000002</v>
      </c>
      <c r="O218" s="67">
        <v>505.74420199999997</v>
      </c>
      <c r="P218" s="67">
        <v>510.89779700000003</v>
      </c>
      <c r="Q218" s="67">
        <v>516.34252900000001</v>
      </c>
      <c r="R218" s="67">
        <v>522.04620399999999</v>
      </c>
      <c r="S218" s="67">
        <v>528.00769000000003</v>
      </c>
      <c r="T218" s="67">
        <v>534.19525099999998</v>
      </c>
      <c r="U218" s="67">
        <v>540.658997</v>
      </c>
      <c r="V218" s="67">
        <v>547.35888699999998</v>
      </c>
      <c r="W218" s="67">
        <v>554.32055700000001</v>
      </c>
      <c r="X218" s="67">
        <v>561.53741500000001</v>
      </c>
      <c r="Y218" s="67">
        <v>568.96734600000002</v>
      </c>
      <c r="Z218" s="67">
        <v>576.69122300000004</v>
      </c>
      <c r="AA218" s="67">
        <v>584.62914999999998</v>
      </c>
      <c r="AB218" s="67">
        <v>592.77777100000003</v>
      </c>
      <c r="AC218" s="67">
        <v>601.13360599999999</v>
      </c>
      <c r="AD218" s="63">
        <v>8.0590000000000002E-3</v>
      </c>
    </row>
    <row r="219" spans="1:30" ht="15" customHeight="1" thickBot="1"/>
    <row r="220" spans="1:30" ht="15" customHeight="1">
      <c r="B220" s="104" t="s">
        <v>145</v>
      </c>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row>
    <row r="221" spans="1:30" ht="15" customHeight="1">
      <c r="B221" s="58" t="s">
        <v>146</v>
      </c>
    </row>
    <row r="222" spans="1:30" ht="15" customHeight="1">
      <c r="B222" s="58" t="s">
        <v>61</v>
      </c>
    </row>
    <row r="223" spans="1:30" ht="15" customHeight="1">
      <c r="B223" s="58" t="s">
        <v>147</v>
      </c>
    </row>
    <row r="224" spans="1:30" ht="15" customHeight="1">
      <c r="B224" s="58" t="s">
        <v>672</v>
      </c>
    </row>
    <row r="225" spans="2:2" ht="15" customHeight="1">
      <c r="B225" s="58" t="s">
        <v>779</v>
      </c>
    </row>
    <row r="226" spans="2:2" ht="15" customHeight="1">
      <c r="B226" s="58" t="s">
        <v>778</v>
      </c>
    </row>
    <row r="227" spans="2:2" ht="15" customHeight="1">
      <c r="B227" s="58" t="s">
        <v>777</v>
      </c>
    </row>
    <row r="228" spans="2:2" ht="15" customHeight="1">
      <c r="B228" s="58" t="s">
        <v>776</v>
      </c>
    </row>
    <row r="229" spans="2:2" ht="15" customHeight="1">
      <c r="B229" s="58" t="s">
        <v>775</v>
      </c>
    </row>
  </sheetData>
  <mergeCells count="1">
    <mergeCell ref="B220:AD220"/>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style="57" hidden="1" customWidth="1"/>
    <col min="2" max="2" width="45.7109375" style="57" customWidth="1"/>
    <col min="3" max="16384" width="9.140625" style="57"/>
  </cols>
  <sheetData>
    <row r="1" spans="1:30" ht="15" customHeight="1" thickBot="1">
      <c r="B1" s="70" t="s">
        <v>610</v>
      </c>
      <c r="C1" s="68">
        <v>2014</v>
      </c>
      <c r="D1" s="68">
        <v>2015</v>
      </c>
      <c r="E1" s="68">
        <v>2016</v>
      </c>
      <c r="F1" s="68">
        <v>2017</v>
      </c>
      <c r="G1" s="68">
        <v>2018</v>
      </c>
      <c r="H1" s="68">
        <v>2019</v>
      </c>
      <c r="I1" s="68">
        <v>2020</v>
      </c>
      <c r="J1" s="68">
        <v>2021</v>
      </c>
      <c r="K1" s="68">
        <v>2022</v>
      </c>
      <c r="L1" s="68">
        <v>2023</v>
      </c>
      <c r="M1" s="68">
        <v>2024</v>
      </c>
      <c r="N1" s="68">
        <v>2025</v>
      </c>
      <c r="O1" s="68">
        <v>2026</v>
      </c>
      <c r="P1" s="68">
        <v>2027</v>
      </c>
      <c r="Q1" s="68">
        <v>2028</v>
      </c>
      <c r="R1" s="68">
        <v>2029</v>
      </c>
      <c r="S1" s="68">
        <v>2030</v>
      </c>
      <c r="T1" s="68">
        <v>2031</v>
      </c>
      <c r="U1" s="68">
        <v>2032</v>
      </c>
      <c r="V1" s="68">
        <v>2033</v>
      </c>
      <c r="W1" s="68">
        <v>2034</v>
      </c>
      <c r="X1" s="68">
        <v>2035</v>
      </c>
      <c r="Y1" s="68">
        <v>2036</v>
      </c>
      <c r="Z1" s="68">
        <v>2037</v>
      </c>
      <c r="AA1" s="68">
        <v>2038</v>
      </c>
      <c r="AB1" s="68">
        <v>2039</v>
      </c>
      <c r="AC1" s="68">
        <v>2040</v>
      </c>
    </row>
    <row r="2" spans="1:30" ht="15" customHeight="1" thickTop="1"/>
    <row r="3" spans="1:30" ht="15" customHeight="1">
      <c r="C3" s="72" t="s">
        <v>609</v>
      </c>
      <c r="D3" s="72" t="s">
        <v>608</v>
      </c>
      <c r="E3" s="72"/>
      <c r="F3" s="72"/>
      <c r="G3" s="72"/>
    </row>
    <row r="4" spans="1:30" ht="15" customHeight="1">
      <c r="C4" s="72" t="s">
        <v>607</v>
      </c>
      <c r="D4" s="72" t="s">
        <v>606</v>
      </c>
      <c r="E4" s="72"/>
      <c r="F4" s="72"/>
      <c r="G4" s="72" t="s">
        <v>605</v>
      </c>
    </row>
    <row r="5" spans="1:30" ht="15" customHeight="1">
      <c r="C5" s="72" t="s">
        <v>604</v>
      </c>
      <c r="D5" s="72" t="s">
        <v>603</v>
      </c>
      <c r="E5" s="72"/>
      <c r="F5" s="72"/>
      <c r="G5" s="72"/>
    </row>
    <row r="6" spans="1:30" ht="15" customHeight="1">
      <c r="C6" s="72" t="s">
        <v>602</v>
      </c>
      <c r="D6" s="72"/>
      <c r="E6" s="72" t="s">
        <v>601</v>
      </c>
      <c r="F6" s="72"/>
      <c r="G6" s="72"/>
    </row>
    <row r="10" spans="1:30" ht="15" customHeight="1">
      <c r="A10" s="62" t="s">
        <v>1133</v>
      </c>
      <c r="B10" s="71" t="s">
        <v>487</v>
      </c>
    </row>
    <row r="11" spans="1:30" ht="15" customHeight="1">
      <c r="B11" s="70" t="s">
        <v>4</v>
      </c>
    </row>
    <row r="12" spans="1:30" ht="15" customHeight="1">
      <c r="B12" s="70" t="s">
        <v>4</v>
      </c>
      <c r="C12" s="69" t="s">
        <v>4</v>
      </c>
      <c r="D12" s="69" t="s">
        <v>4</v>
      </c>
      <c r="E12" s="69" t="s">
        <v>4</v>
      </c>
      <c r="F12" s="69" t="s">
        <v>4</v>
      </c>
      <c r="G12" s="69" t="s">
        <v>4</v>
      </c>
      <c r="H12" s="69" t="s">
        <v>4</v>
      </c>
      <c r="I12" s="69" t="s">
        <v>4</v>
      </c>
      <c r="J12" s="69" t="s">
        <v>4</v>
      </c>
      <c r="K12" s="69" t="s">
        <v>4</v>
      </c>
      <c r="L12" s="69" t="s">
        <v>4</v>
      </c>
      <c r="M12" s="69" t="s">
        <v>4</v>
      </c>
      <c r="N12" s="69" t="s">
        <v>4</v>
      </c>
      <c r="O12" s="69" t="s">
        <v>4</v>
      </c>
      <c r="P12" s="69" t="s">
        <v>4</v>
      </c>
      <c r="Q12" s="69" t="s">
        <v>4</v>
      </c>
      <c r="R12" s="69" t="s">
        <v>4</v>
      </c>
      <c r="S12" s="69" t="s">
        <v>4</v>
      </c>
      <c r="T12" s="69" t="s">
        <v>4</v>
      </c>
      <c r="U12" s="69" t="s">
        <v>4</v>
      </c>
      <c r="V12" s="69" t="s">
        <v>4</v>
      </c>
      <c r="W12" s="69" t="s">
        <v>4</v>
      </c>
      <c r="X12" s="69" t="s">
        <v>4</v>
      </c>
      <c r="Y12" s="69" t="s">
        <v>4</v>
      </c>
      <c r="Z12" s="69" t="s">
        <v>4</v>
      </c>
      <c r="AA12" s="69" t="s">
        <v>4</v>
      </c>
      <c r="AB12" s="69" t="s">
        <v>4</v>
      </c>
      <c r="AC12" s="69" t="s">
        <v>4</v>
      </c>
      <c r="AD12" s="69" t="s">
        <v>599</v>
      </c>
    </row>
    <row r="13" spans="1:30" ht="15" customHeight="1" thickBot="1">
      <c r="B13" s="68" t="s">
        <v>280</v>
      </c>
      <c r="C13" s="68">
        <v>2014</v>
      </c>
      <c r="D13" s="68">
        <v>2015</v>
      </c>
      <c r="E13" s="68">
        <v>2016</v>
      </c>
      <c r="F13" s="68">
        <v>2017</v>
      </c>
      <c r="G13" s="68">
        <v>2018</v>
      </c>
      <c r="H13" s="68">
        <v>2019</v>
      </c>
      <c r="I13" s="68">
        <v>2020</v>
      </c>
      <c r="J13" s="68">
        <v>2021</v>
      </c>
      <c r="K13" s="68">
        <v>2022</v>
      </c>
      <c r="L13" s="68">
        <v>2023</v>
      </c>
      <c r="M13" s="68">
        <v>2024</v>
      </c>
      <c r="N13" s="68">
        <v>2025</v>
      </c>
      <c r="O13" s="68">
        <v>2026</v>
      </c>
      <c r="P13" s="68">
        <v>2027</v>
      </c>
      <c r="Q13" s="68">
        <v>2028</v>
      </c>
      <c r="R13" s="68">
        <v>2029</v>
      </c>
      <c r="S13" s="68">
        <v>2030</v>
      </c>
      <c r="T13" s="68">
        <v>2031</v>
      </c>
      <c r="U13" s="68">
        <v>2032</v>
      </c>
      <c r="V13" s="68">
        <v>2033</v>
      </c>
      <c r="W13" s="68">
        <v>2034</v>
      </c>
      <c r="X13" s="68">
        <v>2035</v>
      </c>
      <c r="Y13" s="68">
        <v>2036</v>
      </c>
      <c r="Z13" s="68">
        <v>2037</v>
      </c>
      <c r="AA13" s="68">
        <v>2038</v>
      </c>
      <c r="AB13" s="68">
        <v>2039</v>
      </c>
      <c r="AC13" s="68">
        <v>2040</v>
      </c>
      <c r="AD13" s="68">
        <v>2040</v>
      </c>
    </row>
    <row r="14" spans="1:30" ht="15" customHeight="1" thickTop="1"/>
    <row r="15" spans="1:30" ht="15" customHeight="1">
      <c r="B15" s="61" t="s">
        <v>281</v>
      </c>
    </row>
    <row r="16" spans="1:30" ht="15" customHeight="1">
      <c r="A16" s="62" t="s">
        <v>1132</v>
      </c>
      <c r="B16" s="65" t="s">
        <v>107</v>
      </c>
      <c r="C16" s="67">
        <v>7879.5659180000002</v>
      </c>
      <c r="D16" s="67">
        <v>7977.1982420000004</v>
      </c>
      <c r="E16" s="67">
        <v>8036.8017579999996</v>
      </c>
      <c r="F16" s="67">
        <v>8031.5561520000001</v>
      </c>
      <c r="G16" s="67">
        <v>8066.720703</v>
      </c>
      <c r="H16" s="67">
        <v>8080.9521480000003</v>
      </c>
      <c r="I16" s="67">
        <v>8082.2080079999996</v>
      </c>
      <c r="J16" s="67">
        <v>8247.390625</v>
      </c>
      <c r="K16" s="67">
        <v>8357.6767579999996</v>
      </c>
      <c r="L16" s="67">
        <v>8468.7001949999994</v>
      </c>
      <c r="M16" s="67">
        <v>8577.2539059999999</v>
      </c>
      <c r="N16" s="67">
        <v>8747.9492190000001</v>
      </c>
      <c r="O16" s="67">
        <v>8912.7128909999992</v>
      </c>
      <c r="P16" s="67">
        <v>9073.828125</v>
      </c>
      <c r="Q16" s="67">
        <v>9216.5761719999991</v>
      </c>
      <c r="R16" s="67">
        <v>9350.7441409999992</v>
      </c>
      <c r="S16" s="67">
        <v>9475.0068360000005</v>
      </c>
      <c r="T16" s="67">
        <v>9605.1318360000005</v>
      </c>
      <c r="U16" s="67">
        <v>9723.5732420000004</v>
      </c>
      <c r="V16" s="67">
        <v>9837.9384769999997</v>
      </c>
      <c r="W16" s="67">
        <v>9947.734375</v>
      </c>
      <c r="X16" s="67">
        <v>10055.476562</v>
      </c>
      <c r="Y16" s="67">
        <v>10161.759765999999</v>
      </c>
      <c r="Z16" s="67">
        <v>10266.621094</v>
      </c>
      <c r="AA16" s="67">
        <v>10368.323242</v>
      </c>
      <c r="AB16" s="67">
        <v>10464.009765999999</v>
      </c>
      <c r="AC16" s="67">
        <v>10561.275390999999</v>
      </c>
      <c r="AD16" s="63">
        <v>1.1287E-2</v>
      </c>
    </row>
    <row r="17" spans="1:30" ht="15" customHeight="1">
      <c r="A17" s="62" t="s">
        <v>1131</v>
      </c>
      <c r="B17" s="65" t="s">
        <v>108</v>
      </c>
      <c r="C17" s="67">
        <v>4145.513672</v>
      </c>
      <c r="D17" s="67">
        <v>4250.4404299999997</v>
      </c>
      <c r="E17" s="67">
        <v>4354.0351559999999</v>
      </c>
      <c r="F17" s="67">
        <v>4453.2993159999996</v>
      </c>
      <c r="G17" s="67">
        <v>4556.5043949999999</v>
      </c>
      <c r="H17" s="67">
        <v>4555.1381840000004</v>
      </c>
      <c r="I17" s="67">
        <v>4570.5625</v>
      </c>
      <c r="J17" s="67">
        <v>4709.2880859999996</v>
      </c>
      <c r="K17" s="67">
        <v>4790.4785160000001</v>
      </c>
      <c r="L17" s="67">
        <v>4869.3632809999999</v>
      </c>
      <c r="M17" s="67">
        <v>4942.533203</v>
      </c>
      <c r="N17" s="67">
        <v>5075.2441410000001</v>
      </c>
      <c r="O17" s="67">
        <v>5200.5566410000001</v>
      </c>
      <c r="P17" s="67">
        <v>5320.4360349999997</v>
      </c>
      <c r="Q17" s="67">
        <v>5425.6914059999999</v>
      </c>
      <c r="R17" s="67">
        <v>5526.1030270000001</v>
      </c>
      <c r="S17" s="67">
        <v>5618.4301759999998</v>
      </c>
      <c r="T17" s="67">
        <v>5699.8134769999997</v>
      </c>
      <c r="U17" s="67">
        <v>5769.0244140000004</v>
      </c>
      <c r="V17" s="67">
        <v>5834.1459960000002</v>
      </c>
      <c r="W17" s="67">
        <v>5893.9008789999998</v>
      </c>
      <c r="X17" s="67">
        <v>5952.4213870000003</v>
      </c>
      <c r="Y17" s="67">
        <v>6010.5649409999996</v>
      </c>
      <c r="Z17" s="67">
        <v>6066.9404299999997</v>
      </c>
      <c r="AA17" s="67">
        <v>6120.3447269999997</v>
      </c>
      <c r="AB17" s="67">
        <v>6168.8745120000003</v>
      </c>
      <c r="AC17" s="67">
        <v>6219.1264650000003</v>
      </c>
      <c r="AD17" s="63">
        <v>1.5341E-2</v>
      </c>
    </row>
    <row r="18" spans="1:30" ht="15" customHeight="1">
      <c r="A18" s="62" t="s">
        <v>1130</v>
      </c>
      <c r="B18" s="65" t="s">
        <v>109</v>
      </c>
      <c r="C18" s="67">
        <v>1190.9916989999999</v>
      </c>
      <c r="D18" s="67">
        <v>1175.0192870000001</v>
      </c>
      <c r="E18" s="67">
        <v>1159.901611</v>
      </c>
      <c r="F18" s="67">
        <v>1158.0854489999999</v>
      </c>
      <c r="G18" s="67">
        <v>1165.96875</v>
      </c>
      <c r="H18" s="67">
        <v>1181.93335</v>
      </c>
      <c r="I18" s="67">
        <v>1195.824707</v>
      </c>
      <c r="J18" s="67">
        <v>1208.334351</v>
      </c>
      <c r="K18" s="67">
        <v>1221.6445309999999</v>
      </c>
      <c r="L18" s="67">
        <v>1235.75647</v>
      </c>
      <c r="M18" s="67">
        <v>1250.869385</v>
      </c>
      <c r="N18" s="67">
        <v>1266.7707519999999</v>
      </c>
      <c r="O18" s="67">
        <v>1282.9604489999999</v>
      </c>
      <c r="P18" s="67">
        <v>1299.4765620000001</v>
      </c>
      <c r="Q18" s="67">
        <v>1314.394043</v>
      </c>
      <c r="R18" s="67">
        <v>1327.809692</v>
      </c>
      <c r="S18" s="67">
        <v>1340.408936</v>
      </c>
      <c r="T18" s="67">
        <v>1353.521362</v>
      </c>
      <c r="U18" s="67">
        <v>1366.456543</v>
      </c>
      <c r="V18" s="67">
        <v>1379.054932</v>
      </c>
      <c r="W18" s="67">
        <v>1391.5158690000001</v>
      </c>
      <c r="X18" s="67">
        <v>1403.6451420000001</v>
      </c>
      <c r="Y18" s="67">
        <v>1415.1235349999999</v>
      </c>
      <c r="Z18" s="67">
        <v>1426.082764</v>
      </c>
      <c r="AA18" s="67">
        <v>1436.642578</v>
      </c>
      <c r="AB18" s="67">
        <v>1446.608154</v>
      </c>
      <c r="AC18" s="67">
        <v>1456.2124020000001</v>
      </c>
      <c r="AD18" s="63">
        <v>8.6189999999999999E-3</v>
      </c>
    </row>
    <row r="19" spans="1:30" ht="15" customHeight="1">
      <c r="A19" s="62" t="s">
        <v>1129</v>
      </c>
      <c r="B19" s="65" t="s">
        <v>110</v>
      </c>
      <c r="C19" s="67">
        <v>2543.060547</v>
      </c>
      <c r="D19" s="67">
        <v>2551.7382809999999</v>
      </c>
      <c r="E19" s="67">
        <v>2522.8652339999999</v>
      </c>
      <c r="F19" s="67">
        <v>2420.1713869999999</v>
      </c>
      <c r="G19" s="67">
        <v>2344.2478030000002</v>
      </c>
      <c r="H19" s="67">
        <v>2343.8808589999999</v>
      </c>
      <c r="I19" s="67">
        <v>2315.820557</v>
      </c>
      <c r="J19" s="67">
        <v>2329.7680660000001</v>
      </c>
      <c r="K19" s="67">
        <v>2345.5539549999999</v>
      </c>
      <c r="L19" s="67">
        <v>2363.5803219999998</v>
      </c>
      <c r="M19" s="67">
        <v>2383.851318</v>
      </c>
      <c r="N19" s="67">
        <v>2405.9340820000002</v>
      </c>
      <c r="O19" s="67">
        <v>2429.1958009999998</v>
      </c>
      <c r="P19" s="67">
        <v>2453.9160160000001</v>
      </c>
      <c r="Q19" s="67">
        <v>2476.4904790000001</v>
      </c>
      <c r="R19" s="67">
        <v>2496.8315429999998</v>
      </c>
      <c r="S19" s="67">
        <v>2516.1679690000001</v>
      </c>
      <c r="T19" s="67">
        <v>2551.796875</v>
      </c>
      <c r="U19" s="67">
        <v>2588.092529</v>
      </c>
      <c r="V19" s="67">
        <v>2624.7370609999998</v>
      </c>
      <c r="W19" s="67">
        <v>2662.3178710000002</v>
      </c>
      <c r="X19" s="67">
        <v>2699.4101559999999</v>
      </c>
      <c r="Y19" s="67">
        <v>2736.0717770000001</v>
      </c>
      <c r="Z19" s="67">
        <v>2773.5981449999999</v>
      </c>
      <c r="AA19" s="67">
        <v>2811.3359380000002</v>
      </c>
      <c r="AB19" s="67">
        <v>2848.5268550000001</v>
      </c>
      <c r="AC19" s="67">
        <v>2885.936279</v>
      </c>
      <c r="AD19" s="63">
        <v>4.9350000000000002E-3</v>
      </c>
    </row>
    <row r="20" spans="1:30" ht="15" customHeight="1">
      <c r="A20" s="62" t="s">
        <v>1128</v>
      </c>
      <c r="B20" s="65" t="s">
        <v>111</v>
      </c>
      <c r="C20" s="67">
        <v>872.82440199999996</v>
      </c>
      <c r="D20" s="67">
        <v>894.63714600000003</v>
      </c>
      <c r="E20" s="67">
        <v>914.013733</v>
      </c>
      <c r="F20" s="67">
        <v>934.17980999999997</v>
      </c>
      <c r="G20" s="67">
        <v>956.21594200000004</v>
      </c>
      <c r="H20" s="67">
        <v>941.72570800000005</v>
      </c>
      <c r="I20" s="67">
        <v>942.03179899999998</v>
      </c>
      <c r="J20" s="67">
        <v>959.96539299999995</v>
      </c>
      <c r="K20" s="67">
        <v>977.11608899999999</v>
      </c>
      <c r="L20" s="67">
        <v>992.90429700000004</v>
      </c>
      <c r="M20" s="67">
        <v>1007.711548</v>
      </c>
      <c r="N20" s="67">
        <v>1022.2586669999999</v>
      </c>
      <c r="O20" s="67">
        <v>1035.208496</v>
      </c>
      <c r="P20" s="67">
        <v>1047.278687</v>
      </c>
      <c r="Q20" s="67">
        <v>1057.653564</v>
      </c>
      <c r="R20" s="67">
        <v>1068.1552730000001</v>
      </c>
      <c r="S20" s="67">
        <v>1078.1835940000001</v>
      </c>
      <c r="T20" s="67">
        <v>1092.209351</v>
      </c>
      <c r="U20" s="67">
        <v>1105.3404539999999</v>
      </c>
      <c r="V20" s="67">
        <v>1117.7193600000001</v>
      </c>
      <c r="W20" s="67">
        <v>1129.673706</v>
      </c>
      <c r="X20" s="67">
        <v>1141.1671140000001</v>
      </c>
      <c r="Y20" s="67">
        <v>1152.7452390000001</v>
      </c>
      <c r="Z20" s="67">
        <v>1162.8901370000001</v>
      </c>
      <c r="AA20" s="67">
        <v>1173.2856449999999</v>
      </c>
      <c r="AB20" s="67">
        <v>1183.7491460000001</v>
      </c>
      <c r="AC20" s="67">
        <v>1194.0310059999999</v>
      </c>
      <c r="AD20" s="63">
        <v>1.1613999999999999E-2</v>
      </c>
    </row>
    <row r="21" spans="1:30" ht="15" customHeight="1">
      <c r="A21" s="62" t="s">
        <v>1127</v>
      </c>
      <c r="B21" s="65" t="s">
        <v>108</v>
      </c>
      <c r="C21" s="67">
        <v>333.261505</v>
      </c>
      <c r="D21" s="67">
        <v>342.40545700000001</v>
      </c>
      <c r="E21" s="67">
        <v>353.79452500000002</v>
      </c>
      <c r="F21" s="67">
        <v>363.87560999999999</v>
      </c>
      <c r="G21" s="67">
        <v>375.51113900000001</v>
      </c>
      <c r="H21" s="67">
        <v>387.57549999999998</v>
      </c>
      <c r="I21" s="67">
        <v>397.42742900000002</v>
      </c>
      <c r="J21" s="67">
        <v>405.29763800000001</v>
      </c>
      <c r="K21" s="67">
        <v>413.02636699999999</v>
      </c>
      <c r="L21" s="67">
        <v>420.03704800000003</v>
      </c>
      <c r="M21" s="67">
        <v>426.51818800000001</v>
      </c>
      <c r="N21" s="67">
        <v>432.83047499999998</v>
      </c>
      <c r="O21" s="67">
        <v>438.32330300000001</v>
      </c>
      <c r="P21" s="67">
        <v>443.354828</v>
      </c>
      <c r="Q21" s="67">
        <v>447.013397</v>
      </c>
      <c r="R21" s="67">
        <v>451.21460000000002</v>
      </c>
      <c r="S21" s="67">
        <v>455.15817299999998</v>
      </c>
      <c r="T21" s="67">
        <v>461.89901700000001</v>
      </c>
      <c r="U21" s="67">
        <v>468.19650300000001</v>
      </c>
      <c r="V21" s="67">
        <v>474.12445100000002</v>
      </c>
      <c r="W21" s="67">
        <v>479.840149</v>
      </c>
      <c r="X21" s="67">
        <v>485.32952899999998</v>
      </c>
      <c r="Y21" s="67">
        <v>490.89318800000001</v>
      </c>
      <c r="Z21" s="67">
        <v>495.24169899999998</v>
      </c>
      <c r="AA21" s="67">
        <v>500.21215799999999</v>
      </c>
      <c r="AB21" s="67">
        <v>505.219696</v>
      </c>
      <c r="AC21" s="67">
        <v>510.13491800000003</v>
      </c>
      <c r="AD21" s="63">
        <v>1.6074999999999999E-2</v>
      </c>
    </row>
    <row r="22" spans="1:30" ht="15" customHeight="1">
      <c r="A22" s="62" t="s">
        <v>1126</v>
      </c>
      <c r="B22" s="65" t="s">
        <v>109</v>
      </c>
      <c r="C22" s="67">
        <v>91.921440000000004</v>
      </c>
      <c r="D22" s="67">
        <v>100.425262</v>
      </c>
      <c r="E22" s="67">
        <v>109.746735</v>
      </c>
      <c r="F22" s="67">
        <v>117.929573</v>
      </c>
      <c r="G22" s="67">
        <v>127.060135</v>
      </c>
      <c r="H22" s="67">
        <v>137.10079999999999</v>
      </c>
      <c r="I22" s="67">
        <v>145.775665</v>
      </c>
      <c r="J22" s="67">
        <v>153.45323200000001</v>
      </c>
      <c r="K22" s="67">
        <v>160.684021</v>
      </c>
      <c r="L22" s="67">
        <v>167.45832799999999</v>
      </c>
      <c r="M22" s="67">
        <v>173.92675800000001</v>
      </c>
      <c r="N22" s="67">
        <v>180.35290499999999</v>
      </c>
      <c r="O22" s="67">
        <v>186.20858799999999</v>
      </c>
      <c r="P22" s="67">
        <v>191.759064</v>
      </c>
      <c r="Q22" s="67">
        <v>197.084915</v>
      </c>
      <c r="R22" s="67">
        <v>202.11425800000001</v>
      </c>
      <c r="S22" s="67">
        <v>206.99185199999999</v>
      </c>
      <c r="T22" s="67">
        <v>212.022018</v>
      </c>
      <c r="U22" s="67">
        <v>216.71118200000001</v>
      </c>
      <c r="V22" s="67">
        <v>221.10218800000001</v>
      </c>
      <c r="W22" s="67">
        <v>225.32751500000001</v>
      </c>
      <c r="X22" s="67">
        <v>229.36299099999999</v>
      </c>
      <c r="Y22" s="67">
        <v>233.316879</v>
      </c>
      <c r="Z22" s="67">
        <v>237.09608499999999</v>
      </c>
      <c r="AA22" s="67">
        <v>240.604614</v>
      </c>
      <c r="AB22" s="67">
        <v>244.107574</v>
      </c>
      <c r="AC22" s="67">
        <v>247.531464</v>
      </c>
      <c r="AD22" s="63">
        <v>3.6743999999999999E-2</v>
      </c>
    </row>
    <row r="23" spans="1:30" ht="15" customHeight="1">
      <c r="A23" s="62" t="s">
        <v>1125</v>
      </c>
      <c r="B23" s="65" t="s">
        <v>110</v>
      </c>
      <c r="C23" s="67">
        <v>447.64144900000002</v>
      </c>
      <c r="D23" s="67">
        <v>451.80642699999999</v>
      </c>
      <c r="E23" s="67">
        <v>450.47247299999998</v>
      </c>
      <c r="F23" s="67">
        <v>452.374664</v>
      </c>
      <c r="G23" s="67">
        <v>453.64468399999998</v>
      </c>
      <c r="H23" s="67">
        <v>417.04946899999999</v>
      </c>
      <c r="I23" s="67">
        <v>398.82867399999998</v>
      </c>
      <c r="J23" s="67">
        <v>401.214539</v>
      </c>
      <c r="K23" s="67">
        <v>403.40566999999999</v>
      </c>
      <c r="L23" s="67">
        <v>405.40893599999998</v>
      </c>
      <c r="M23" s="67">
        <v>407.266571</v>
      </c>
      <c r="N23" s="67">
        <v>409.075287</v>
      </c>
      <c r="O23" s="67">
        <v>410.67669699999999</v>
      </c>
      <c r="P23" s="67">
        <v>412.16476399999999</v>
      </c>
      <c r="Q23" s="67">
        <v>413.555206</v>
      </c>
      <c r="R23" s="67">
        <v>414.82641599999999</v>
      </c>
      <c r="S23" s="67">
        <v>416.03350799999998</v>
      </c>
      <c r="T23" s="67">
        <v>418.28832999999997</v>
      </c>
      <c r="U23" s="67">
        <v>420.43273900000003</v>
      </c>
      <c r="V23" s="67">
        <v>422.49276700000001</v>
      </c>
      <c r="W23" s="67">
        <v>424.50604199999998</v>
      </c>
      <c r="X23" s="67">
        <v>426.47457900000001</v>
      </c>
      <c r="Y23" s="67">
        <v>428.53518700000001</v>
      </c>
      <c r="Z23" s="67">
        <v>430.55239899999998</v>
      </c>
      <c r="AA23" s="67">
        <v>432.46890300000001</v>
      </c>
      <c r="AB23" s="67">
        <v>434.42184400000002</v>
      </c>
      <c r="AC23" s="67">
        <v>436.36456299999998</v>
      </c>
      <c r="AD23" s="63">
        <v>-1.39E-3</v>
      </c>
    </row>
    <row r="24" spans="1:30" ht="15" customHeight="1">
      <c r="A24" s="62" t="s">
        <v>1124</v>
      </c>
      <c r="B24" s="65" t="s">
        <v>112</v>
      </c>
      <c r="C24" s="67">
        <v>678.80078100000003</v>
      </c>
      <c r="D24" s="67">
        <v>711.15124500000002</v>
      </c>
      <c r="E24" s="67">
        <v>746.74871800000005</v>
      </c>
      <c r="F24" s="67">
        <v>785.73382600000002</v>
      </c>
      <c r="G24" s="67">
        <v>828.39111300000002</v>
      </c>
      <c r="H24" s="67">
        <v>853.68811000000005</v>
      </c>
      <c r="I24" s="67">
        <v>873.38934300000005</v>
      </c>
      <c r="J24" s="67">
        <v>912.55780000000004</v>
      </c>
      <c r="K24" s="67">
        <v>953.78027299999997</v>
      </c>
      <c r="L24" s="67">
        <v>988.61523399999999</v>
      </c>
      <c r="M24" s="67">
        <v>1024.1529539999999</v>
      </c>
      <c r="N24" s="67">
        <v>1077.4105219999999</v>
      </c>
      <c r="O24" s="67">
        <v>1141.9407960000001</v>
      </c>
      <c r="P24" s="67">
        <v>1186.5437010000001</v>
      </c>
      <c r="Q24" s="67">
        <v>1225.10022</v>
      </c>
      <c r="R24" s="67">
        <v>1262.9948730000001</v>
      </c>
      <c r="S24" s="67">
        <v>1303.2322999999999</v>
      </c>
      <c r="T24" s="67">
        <v>1345.5462649999999</v>
      </c>
      <c r="U24" s="67">
        <v>1389.462158</v>
      </c>
      <c r="V24" s="67">
        <v>1434.4444579999999</v>
      </c>
      <c r="W24" s="67">
        <v>1478.9989009999999</v>
      </c>
      <c r="X24" s="67">
        <v>1524.020264</v>
      </c>
      <c r="Y24" s="67">
        <v>1571.0083010000001</v>
      </c>
      <c r="Z24" s="67">
        <v>1615.9025879999999</v>
      </c>
      <c r="AA24" s="67">
        <v>1661.988525</v>
      </c>
      <c r="AB24" s="67">
        <v>1707.9895019999999</v>
      </c>
      <c r="AC24" s="67">
        <v>1752.9643550000001</v>
      </c>
      <c r="AD24" s="63">
        <v>3.6746000000000001E-2</v>
      </c>
    </row>
    <row r="25" spans="1:30" ht="15" customHeight="1">
      <c r="A25" s="62" t="s">
        <v>1123</v>
      </c>
      <c r="B25" s="65" t="s">
        <v>108</v>
      </c>
      <c r="C25" s="67">
        <v>403.81781000000001</v>
      </c>
      <c r="D25" s="67">
        <v>418.556915</v>
      </c>
      <c r="E25" s="67">
        <v>435.057343</v>
      </c>
      <c r="F25" s="67">
        <v>453.58657799999997</v>
      </c>
      <c r="G25" s="67">
        <v>474.24230999999997</v>
      </c>
      <c r="H25" s="67">
        <v>494.90924100000001</v>
      </c>
      <c r="I25" s="67">
        <v>516.50122099999999</v>
      </c>
      <c r="J25" s="67">
        <v>538.35369900000001</v>
      </c>
      <c r="K25" s="67">
        <v>560.44378700000004</v>
      </c>
      <c r="L25" s="67">
        <v>582.61279300000001</v>
      </c>
      <c r="M25" s="67">
        <v>604.87890600000003</v>
      </c>
      <c r="N25" s="67">
        <v>627.01806599999998</v>
      </c>
      <c r="O25" s="67">
        <v>649.05590800000004</v>
      </c>
      <c r="P25" s="67">
        <v>670.08319100000006</v>
      </c>
      <c r="Q25" s="67">
        <v>692.826233</v>
      </c>
      <c r="R25" s="67">
        <v>716.48199499999998</v>
      </c>
      <c r="S25" s="67">
        <v>741.15454099999999</v>
      </c>
      <c r="T25" s="67">
        <v>767.31079099999999</v>
      </c>
      <c r="U25" s="67">
        <v>794.91674799999998</v>
      </c>
      <c r="V25" s="67">
        <v>823.85064699999998</v>
      </c>
      <c r="W25" s="67">
        <v>853.33502199999998</v>
      </c>
      <c r="X25" s="67">
        <v>883.27191200000004</v>
      </c>
      <c r="Y25" s="67">
        <v>913.56292699999995</v>
      </c>
      <c r="Z25" s="67">
        <v>943.83605999999997</v>
      </c>
      <c r="AA25" s="67">
        <v>973.89233400000001</v>
      </c>
      <c r="AB25" s="67">
        <v>1004.0483400000001</v>
      </c>
      <c r="AC25" s="67">
        <v>1034.222534</v>
      </c>
      <c r="AD25" s="63">
        <v>3.6845999999999997E-2</v>
      </c>
    </row>
    <row r="26" spans="1:30" ht="15" customHeight="1">
      <c r="A26" s="62" t="s">
        <v>1122</v>
      </c>
      <c r="B26" s="65" t="s">
        <v>109</v>
      </c>
      <c r="C26" s="67">
        <v>44.537196999999999</v>
      </c>
      <c r="D26" s="67">
        <v>55.622078000000002</v>
      </c>
      <c r="E26" s="67">
        <v>68.098083000000003</v>
      </c>
      <c r="F26" s="67">
        <v>81.889931000000004</v>
      </c>
      <c r="G26" s="67">
        <v>97.210830999999999</v>
      </c>
      <c r="H26" s="67">
        <v>95.260109</v>
      </c>
      <c r="I26" s="67">
        <v>100.12278000000001</v>
      </c>
      <c r="J26" s="67">
        <v>107.976112</v>
      </c>
      <c r="K26" s="67">
        <v>117.528755</v>
      </c>
      <c r="L26" s="67">
        <v>121.953873</v>
      </c>
      <c r="M26" s="67">
        <v>127.969604</v>
      </c>
      <c r="N26" s="67">
        <v>153.18386799999999</v>
      </c>
      <c r="O26" s="67">
        <v>190.02500900000001</v>
      </c>
      <c r="P26" s="67">
        <v>209.25097700000001</v>
      </c>
      <c r="Q26" s="67">
        <v>220.59286499999999</v>
      </c>
      <c r="R26" s="67">
        <v>231.21302800000001</v>
      </c>
      <c r="S26" s="67">
        <v>243.117493</v>
      </c>
      <c r="T26" s="67">
        <v>254.749954</v>
      </c>
      <c r="U26" s="67">
        <v>266.81253099999998</v>
      </c>
      <c r="V26" s="67">
        <v>278.99529999999999</v>
      </c>
      <c r="W26" s="67">
        <v>290.70578</v>
      </c>
      <c r="X26" s="67">
        <v>302.70675699999998</v>
      </c>
      <c r="Y26" s="67">
        <v>315.92758199999997</v>
      </c>
      <c r="Z26" s="67">
        <v>327.62936400000001</v>
      </c>
      <c r="AA26" s="67">
        <v>340.75921599999998</v>
      </c>
      <c r="AB26" s="67">
        <v>354.04940800000003</v>
      </c>
      <c r="AC26" s="67">
        <v>366.71044899999998</v>
      </c>
      <c r="AD26" s="63">
        <v>7.8357999999999997E-2</v>
      </c>
    </row>
    <row r="27" spans="1:30" ht="15" customHeight="1">
      <c r="A27" s="62" t="s">
        <v>1121</v>
      </c>
      <c r="B27" s="65" t="s">
        <v>110</v>
      </c>
      <c r="C27" s="67">
        <v>230.44577000000001</v>
      </c>
      <c r="D27" s="67">
        <v>236.97224399999999</v>
      </c>
      <c r="E27" s="67">
        <v>243.59329199999999</v>
      </c>
      <c r="F27" s="67">
        <v>250.257339</v>
      </c>
      <c r="G27" s="67">
        <v>256.93798800000002</v>
      </c>
      <c r="H27" s="67">
        <v>263.51870700000001</v>
      </c>
      <c r="I27" s="67">
        <v>256.76531999999997</v>
      </c>
      <c r="J27" s="67">
        <v>266.22796599999998</v>
      </c>
      <c r="K27" s="67">
        <v>275.80773900000003</v>
      </c>
      <c r="L27" s="67">
        <v>284.04858400000001</v>
      </c>
      <c r="M27" s="67">
        <v>291.30441300000001</v>
      </c>
      <c r="N27" s="67">
        <v>297.20864899999998</v>
      </c>
      <c r="O27" s="67">
        <v>302.85983299999998</v>
      </c>
      <c r="P27" s="67">
        <v>307.20959499999998</v>
      </c>
      <c r="Q27" s="67">
        <v>311.68112200000002</v>
      </c>
      <c r="R27" s="67">
        <v>315.29983499999997</v>
      </c>
      <c r="S27" s="67">
        <v>318.96023600000001</v>
      </c>
      <c r="T27" s="67">
        <v>323.48553500000003</v>
      </c>
      <c r="U27" s="67">
        <v>327.73297100000002</v>
      </c>
      <c r="V27" s="67">
        <v>331.59848</v>
      </c>
      <c r="W27" s="67">
        <v>334.95812999999998</v>
      </c>
      <c r="X27" s="67">
        <v>338.04168700000002</v>
      </c>
      <c r="Y27" s="67">
        <v>341.51779199999999</v>
      </c>
      <c r="Z27" s="67">
        <v>344.437073</v>
      </c>
      <c r="AA27" s="67">
        <v>347.336975</v>
      </c>
      <c r="AB27" s="67">
        <v>349.89178500000003</v>
      </c>
      <c r="AC27" s="67">
        <v>352.03137199999998</v>
      </c>
      <c r="AD27" s="63">
        <v>1.5956999999999999E-2</v>
      </c>
    </row>
    <row r="28" spans="1:30" ht="15" customHeight="1">
      <c r="A28" s="62" t="s">
        <v>1120</v>
      </c>
      <c r="B28" s="65" t="s">
        <v>113</v>
      </c>
      <c r="C28" s="67">
        <v>1436.717529</v>
      </c>
      <c r="D28" s="67">
        <v>1458.8012699999999</v>
      </c>
      <c r="E28" s="67">
        <v>1522.787231</v>
      </c>
      <c r="F28" s="67">
        <v>1593.3270259999999</v>
      </c>
      <c r="G28" s="67">
        <v>1676.8823239999999</v>
      </c>
      <c r="H28" s="67">
        <v>1762.8256839999999</v>
      </c>
      <c r="I28" s="67">
        <v>1817.719116</v>
      </c>
      <c r="J28" s="67">
        <v>1941.304932</v>
      </c>
      <c r="K28" s="67">
        <v>2075.6694339999999</v>
      </c>
      <c r="L28" s="67">
        <v>2221.7404790000001</v>
      </c>
      <c r="M28" s="67">
        <v>2374.7719729999999</v>
      </c>
      <c r="N28" s="67">
        <v>2535.3115229999999</v>
      </c>
      <c r="O28" s="67">
        <v>2700.0961910000001</v>
      </c>
      <c r="P28" s="67">
        <v>2893.263672</v>
      </c>
      <c r="Q28" s="67">
        <v>3108.7390140000002</v>
      </c>
      <c r="R28" s="67">
        <v>3282.2651369999999</v>
      </c>
      <c r="S28" s="67">
        <v>3451.4521479999999</v>
      </c>
      <c r="T28" s="67">
        <v>3640.8603520000001</v>
      </c>
      <c r="U28" s="67">
        <v>3821.9094239999999</v>
      </c>
      <c r="V28" s="67">
        <v>3989.1333009999998</v>
      </c>
      <c r="W28" s="67">
        <v>4142.0625</v>
      </c>
      <c r="X28" s="67">
        <v>4281.0898440000001</v>
      </c>
      <c r="Y28" s="67">
        <v>4417.3627930000002</v>
      </c>
      <c r="Z28" s="67">
        <v>4541.5693359999996</v>
      </c>
      <c r="AA28" s="67">
        <v>4650.5068359999996</v>
      </c>
      <c r="AB28" s="67">
        <v>4747.9023440000001</v>
      </c>
      <c r="AC28" s="67">
        <v>4837.5185549999997</v>
      </c>
      <c r="AD28" s="63">
        <v>4.9119999999999997E-2</v>
      </c>
    </row>
    <row r="29" spans="1:30" ht="15" customHeight="1">
      <c r="A29" s="62" t="s">
        <v>1119</v>
      </c>
      <c r="B29" s="65" t="s">
        <v>108</v>
      </c>
      <c r="C29" s="67">
        <v>853.181152</v>
      </c>
      <c r="D29" s="67">
        <v>873.19226100000003</v>
      </c>
      <c r="E29" s="67">
        <v>901.99993900000004</v>
      </c>
      <c r="F29" s="67">
        <v>930.54235800000004</v>
      </c>
      <c r="G29" s="67">
        <v>968.97662400000002</v>
      </c>
      <c r="H29" s="67">
        <v>1014.809937</v>
      </c>
      <c r="I29" s="67">
        <v>1078.408203</v>
      </c>
      <c r="J29" s="67">
        <v>1153.9323730000001</v>
      </c>
      <c r="K29" s="67">
        <v>1235.7666019999999</v>
      </c>
      <c r="L29" s="67">
        <v>1325.3295900000001</v>
      </c>
      <c r="M29" s="67">
        <v>1418.503784</v>
      </c>
      <c r="N29" s="67">
        <v>1516.0390620000001</v>
      </c>
      <c r="O29" s="67">
        <v>1616.043457</v>
      </c>
      <c r="P29" s="67">
        <v>1714.996216</v>
      </c>
      <c r="Q29" s="67">
        <v>1814.3298339999999</v>
      </c>
      <c r="R29" s="67">
        <v>1911.749634</v>
      </c>
      <c r="S29" s="67">
        <v>2008.9835210000001</v>
      </c>
      <c r="T29" s="67">
        <v>2119.095703</v>
      </c>
      <c r="U29" s="67">
        <v>2224.053711</v>
      </c>
      <c r="V29" s="67">
        <v>2320.5883789999998</v>
      </c>
      <c r="W29" s="67">
        <v>2408.419922</v>
      </c>
      <c r="X29" s="67">
        <v>2487.7895509999998</v>
      </c>
      <c r="Y29" s="67">
        <v>2565.3103030000002</v>
      </c>
      <c r="Z29" s="67">
        <v>2635.4770509999998</v>
      </c>
      <c r="AA29" s="67">
        <v>2696.415039</v>
      </c>
      <c r="AB29" s="67">
        <v>2750.358643</v>
      </c>
      <c r="AC29" s="67">
        <v>2800.4221189999998</v>
      </c>
      <c r="AD29" s="63">
        <v>4.7718000000000003E-2</v>
      </c>
    </row>
    <row r="30" spans="1:30" ht="15" customHeight="1">
      <c r="A30" s="62" t="s">
        <v>1118</v>
      </c>
      <c r="B30" s="65" t="s">
        <v>109</v>
      </c>
      <c r="C30" s="67">
        <v>153.25552400000001</v>
      </c>
      <c r="D30" s="67">
        <v>160.64244099999999</v>
      </c>
      <c r="E30" s="67">
        <v>171.437637</v>
      </c>
      <c r="F30" s="67">
        <v>185.07531700000001</v>
      </c>
      <c r="G30" s="67">
        <v>198.873322</v>
      </c>
      <c r="H30" s="67">
        <v>205.319458</v>
      </c>
      <c r="I30" s="67">
        <v>212.523529</v>
      </c>
      <c r="J30" s="67">
        <v>220.37939499999999</v>
      </c>
      <c r="K30" s="67">
        <v>228.76612900000001</v>
      </c>
      <c r="L30" s="67">
        <v>237.57666</v>
      </c>
      <c r="M30" s="67">
        <v>246.737244</v>
      </c>
      <c r="N30" s="67">
        <v>256.165863</v>
      </c>
      <c r="O30" s="67">
        <v>265.84277300000002</v>
      </c>
      <c r="P30" s="67">
        <v>304.20931999999999</v>
      </c>
      <c r="Q30" s="67">
        <v>363.64218099999999</v>
      </c>
      <c r="R30" s="67">
        <v>383.475525</v>
      </c>
      <c r="S30" s="67">
        <v>399.23846400000002</v>
      </c>
      <c r="T30" s="67">
        <v>415.04382299999997</v>
      </c>
      <c r="U30" s="67">
        <v>429.912689</v>
      </c>
      <c r="V30" s="67">
        <v>443.51843300000002</v>
      </c>
      <c r="W30" s="67">
        <v>455.908478</v>
      </c>
      <c r="X30" s="67">
        <v>467.176422</v>
      </c>
      <c r="Y30" s="67">
        <v>478.25323500000002</v>
      </c>
      <c r="Z30" s="67">
        <v>488.41604599999999</v>
      </c>
      <c r="AA30" s="67">
        <v>497.43658399999998</v>
      </c>
      <c r="AB30" s="67">
        <v>505.604218</v>
      </c>
      <c r="AC30" s="67">
        <v>513.25720200000001</v>
      </c>
      <c r="AD30" s="63">
        <v>4.7559999999999998E-2</v>
      </c>
    </row>
    <row r="31" spans="1:30" ht="15" customHeight="1">
      <c r="A31" s="62" t="s">
        <v>1117</v>
      </c>
      <c r="B31" s="65" t="s">
        <v>110</v>
      </c>
      <c r="C31" s="67">
        <v>430.28094499999997</v>
      </c>
      <c r="D31" s="67">
        <v>424.96655299999998</v>
      </c>
      <c r="E31" s="67">
        <v>449.34960899999999</v>
      </c>
      <c r="F31" s="67">
        <v>477.70931999999999</v>
      </c>
      <c r="G31" s="67">
        <v>509.03241000000003</v>
      </c>
      <c r="H31" s="67">
        <v>542.69622800000002</v>
      </c>
      <c r="I31" s="67">
        <v>526.78735400000005</v>
      </c>
      <c r="J31" s="67">
        <v>566.99322500000005</v>
      </c>
      <c r="K31" s="67">
        <v>611.136841</v>
      </c>
      <c r="L31" s="67">
        <v>658.83416699999998</v>
      </c>
      <c r="M31" s="67">
        <v>709.53088400000001</v>
      </c>
      <c r="N31" s="67">
        <v>763.10650599999997</v>
      </c>
      <c r="O31" s="67">
        <v>818.20989999999995</v>
      </c>
      <c r="P31" s="67">
        <v>874.05810499999995</v>
      </c>
      <c r="Q31" s="67">
        <v>930.76709000000005</v>
      </c>
      <c r="R31" s="67">
        <v>987.04003899999998</v>
      </c>
      <c r="S31" s="67">
        <v>1043.2303469999999</v>
      </c>
      <c r="T31" s="67">
        <v>1106.720703</v>
      </c>
      <c r="U31" s="67">
        <v>1167.943115</v>
      </c>
      <c r="V31" s="67">
        <v>1225.0264890000001</v>
      </c>
      <c r="W31" s="67">
        <v>1277.734375</v>
      </c>
      <c r="X31" s="67">
        <v>1326.123779</v>
      </c>
      <c r="Y31" s="67">
        <v>1373.7991939999999</v>
      </c>
      <c r="Z31" s="67">
        <v>1417.6762699999999</v>
      </c>
      <c r="AA31" s="67">
        <v>1456.655029</v>
      </c>
      <c r="AB31" s="67">
        <v>1491.9395750000001</v>
      </c>
      <c r="AC31" s="67">
        <v>1523.8392329999999</v>
      </c>
      <c r="AD31" s="63">
        <v>5.2406000000000001E-2</v>
      </c>
    </row>
    <row r="32" spans="1:30" ht="15" customHeight="1">
      <c r="A32" s="62" t="s">
        <v>1116</v>
      </c>
      <c r="B32" s="65" t="s">
        <v>114</v>
      </c>
      <c r="C32" s="67">
        <v>5983.03125</v>
      </c>
      <c r="D32" s="67">
        <v>6247.3164059999999</v>
      </c>
      <c r="E32" s="67">
        <v>6511.1606449999999</v>
      </c>
      <c r="F32" s="67">
        <v>6788.0107420000004</v>
      </c>
      <c r="G32" s="67">
        <v>7004.6069340000004</v>
      </c>
      <c r="H32" s="67">
        <v>7180.4453119999998</v>
      </c>
      <c r="I32" s="67">
        <v>7453.75</v>
      </c>
      <c r="J32" s="67">
        <v>7693.607422</v>
      </c>
      <c r="K32" s="67">
        <v>7864.7202150000003</v>
      </c>
      <c r="L32" s="67">
        <v>8088.6748049999997</v>
      </c>
      <c r="M32" s="67">
        <v>8322.5107420000004</v>
      </c>
      <c r="N32" s="67">
        <v>8530.4140619999998</v>
      </c>
      <c r="O32" s="67">
        <v>8737.5253909999992</v>
      </c>
      <c r="P32" s="67">
        <v>8976.6777340000008</v>
      </c>
      <c r="Q32" s="67">
        <v>9235.8710940000001</v>
      </c>
      <c r="R32" s="67">
        <v>9541.9140619999998</v>
      </c>
      <c r="S32" s="67">
        <v>9863.7128909999992</v>
      </c>
      <c r="T32" s="67">
        <v>10207.762694999999</v>
      </c>
      <c r="U32" s="67">
        <v>10561.679688</v>
      </c>
      <c r="V32" s="67">
        <v>10837.117188</v>
      </c>
      <c r="W32" s="67">
        <v>11110.292969</v>
      </c>
      <c r="X32" s="67">
        <v>11376.326171999999</v>
      </c>
      <c r="Y32" s="67">
        <v>11642.321289</v>
      </c>
      <c r="Z32" s="67">
        <v>11900.5625</v>
      </c>
      <c r="AA32" s="67">
        <v>12145.330078000001</v>
      </c>
      <c r="AB32" s="67">
        <v>12382.478515999999</v>
      </c>
      <c r="AC32" s="67">
        <v>12614.894531</v>
      </c>
      <c r="AD32" s="63">
        <v>2.8507999999999999E-2</v>
      </c>
    </row>
    <row r="33" spans="1:30" ht="15" customHeight="1">
      <c r="A33" s="62" t="s">
        <v>1115</v>
      </c>
      <c r="B33" s="65" t="s">
        <v>108</v>
      </c>
      <c r="C33" s="67">
        <v>3346.7365719999998</v>
      </c>
      <c r="D33" s="67">
        <v>3529.8002929999998</v>
      </c>
      <c r="E33" s="67">
        <v>3715.5534670000002</v>
      </c>
      <c r="F33" s="67">
        <v>3905.0119629999999</v>
      </c>
      <c r="G33" s="67">
        <v>4099.8256840000004</v>
      </c>
      <c r="H33" s="67">
        <v>4297.4716799999997</v>
      </c>
      <c r="I33" s="67">
        <v>4497.3090819999998</v>
      </c>
      <c r="J33" s="67">
        <v>4667.5112300000001</v>
      </c>
      <c r="K33" s="67">
        <v>4778.3188479999999</v>
      </c>
      <c r="L33" s="67">
        <v>4942.8833009999998</v>
      </c>
      <c r="M33" s="67">
        <v>5123.0151370000003</v>
      </c>
      <c r="N33" s="67">
        <v>5282.3276370000003</v>
      </c>
      <c r="O33" s="67">
        <v>5449.421875</v>
      </c>
      <c r="P33" s="67">
        <v>5654.1547849999997</v>
      </c>
      <c r="Q33" s="67">
        <v>5882.673828</v>
      </c>
      <c r="R33" s="67">
        <v>6110.1464839999999</v>
      </c>
      <c r="S33" s="67">
        <v>6338.1625979999999</v>
      </c>
      <c r="T33" s="67">
        <v>6564.5166019999997</v>
      </c>
      <c r="U33" s="67">
        <v>6790.8706050000001</v>
      </c>
      <c r="V33" s="67">
        <v>7016.3164059999999</v>
      </c>
      <c r="W33" s="67">
        <v>7240.8662109999996</v>
      </c>
      <c r="X33" s="67">
        <v>7464.0776370000003</v>
      </c>
      <c r="Y33" s="67">
        <v>7682.6977539999998</v>
      </c>
      <c r="Z33" s="67">
        <v>7895.9106449999999</v>
      </c>
      <c r="AA33" s="67">
        <v>8101.0180659999996</v>
      </c>
      <c r="AB33" s="67">
        <v>8299.8271480000003</v>
      </c>
      <c r="AC33" s="67">
        <v>8494.6621090000008</v>
      </c>
      <c r="AD33" s="63">
        <v>3.5751999999999999E-2</v>
      </c>
    </row>
    <row r="34" spans="1:30" ht="15" customHeight="1">
      <c r="A34" s="62" t="s">
        <v>1114</v>
      </c>
      <c r="B34" s="65" t="s">
        <v>109</v>
      </c>
      <c r="C34" s="67">
        <v>1029.463013</v>
      </c>
      <c r="D34" s="67">
        <v>1056.7535399999999</v>
      </c>
      <c r="E34" s="67">
        <v>1088.9838870000001</v>
      </c>
      <c r="F34" s="67">
        <v>1133.8233640000001</v>
      </c>
      <c r="G34" s="67">
        <v>1155.455688</v>
      </c>
      <c r="H34" s="67">
        <v>1179.722534</v>
      </c>
      <c r="I34" s="67">
        <v>1203.783813</v>
      </c>
      <c r="J34" s="67">
        <v>1227.3889160000001</v>
      </c>
      <c r="K34" s="67">
        <v>1249.463379</v>
      </c>
      <c r="L34" s="67">
        <v>1271.0708010000001</v>
      </c>
      <c r="M34" s="67">
        <v>1293.131592</v>
      </c>
      <c r="N34" s="67">
        <v>1313.4956050000001</v>
      </c>
      <c r="O34" s="67">
        <v>1333.836182</v>
      </c>
      <c r="P34" s="67">
        <v>1353.090698</v>
      </c>
      <c r="Q34" s="67">
        <v>1371.373413</v>
      </c>
      <c r="R34" s="67">
        <v>1443.2691649999999</v>
      </c>
      <c r="S34" s="67">
        <v>1530.4178469999999</v>
      </c>
      <c r="T34" s="67">
        <v>1626.213501</v>
      </c>
      <c r="U34" s="67">
        <v>1734.2460940000001</v>
      </c>
      <c r="V34" s="67">
        <v>1766.3366699999999</v>
      </c>
      <c r="W34" s="67">
        <v>1798.494751</v>
      </c>
      <c r="X34" s="67">
        <v>1828.6241460000001</v>
      </c>
      <c r="Y34" s="67">
        <v>1860.428101</v>
      </c>
      <c r="Z34" s="67">
        <v>1889.4989009999999</v>
      </c>
      <c r="AA34" s="67">
        <v>1914.7296140000001</v>
      </c>
      <c r="AB34" s="67">
        <v>1940.2342530000001</v>
      </c>
      <c r="AC34" s="67">
        <v>1966.4492190000001</v>
      </c>
      <c r="AD34" s="63">
        <v>2.5152000000000001E-2</v>
      </c>
    </row>
    <row r="35" spans="1:30" ht="15" customHeight="1">
      <c r="A35" s="62" t="s">
        <v>1113</v>
      </c>
      <c r="B35" s="65" t="s">
        <v>110</v>
      </c>
      <c r="C35" s="67">
        <v>1606.8317870000001</v>
      </c>
      <c r="D35" s="67">
        <v>1660.762817</v>
      </c>
      <c r="E35" s="67">
        <v>1706.6235349999999</v>
      </c>
      <c r="F35" s="67">
        <v>1749.1755370000001</v>
      </c>
      <c r="G35" s="67">
        <v>1749.325562</v>
      </c>
      <c r="H35" s="67">
        <v>1703.251221</v>
      </c>
      <c r="I35" s="67">
        <v>1752.657471</v>
      </c>
      <c r="J35" s="67">
        <v>1798.707275</v>
      </c>
      <c r="K35" s="67">
        <v>1836.9379879999999</v>
      </c>
      <c r="L35" s="67">
        <v>1874.7204589999999</v>
      </c>
      <c r="M35" s="67">
        <v>1906.3645019999999</v>
      </c>
      <c r="N35" s="67">
        <v>1934.5913089999999</v>
      </c>
      <c r="O35" s="67">
        <v>1954.267822</v>
      </c>
      <c r="P35" s="67">
        <v>1969.432251</v>
      </c>
      <c r="Q35" s="67">
        <v>1981.8240969999999</v>
      </c>
      <c r="R35" s="67">
        <v>1988.498169</v>
      </c>
      <c r="S35" s="67">
        <v>1995.132202</v>
      </c>
      <c r="T35" s="67">
        <v>2017.032471</v>
      </c>
      <c r="U35" s="67">
        <v>2036.5625</v>
      </c>
      <c r="V35" s="67">
        <v>2054.4633789999998</v>
      </c>
      <c r="W35" s="67">
        <v>2070.9311520000001</v>
      </c>
      <c r="X35" s="67">
        <v>2083.623779</v>
      </c>
      <c r="Y35" s="67">
        <v>2099.195557</v>
      </c>
      <c r="Z35" s="67">
        <v>2115.1533199999999</v>
      </c>
      <c r="AA35" s="67">
        <v>2129.5820309999999</v>
      </c>
      <c r="AB35" s="67">
        <v>2142.4165039999998</v>
      </c>
      <c r="AC35" s="67">
        <v>2153.7829590000001</v>
      </c>
      <c r="AD35" s="63">
        <v>1.0451999999999999E-2</v>
      </c>
    </row>
    <row r="36" spans="1:30" ht="15" customHeight="1">
      <c r="A36" s="62" t="s">
        <v>1112</v>
      </c>
      <c r="B36" s="65" t="s">
        <v>115</v>
      </c>
      <c r="C36" s="67">
        <v>1204.4195560000001</v>
      </c>
      <c r="D36" s="67">
        <v>1220.4334719999999</v>
      </c>
      <c r="E36" s="67">
        <v>1236.428101</v>
      </c>
      <c r="F36" s="67">
        <v>1260.403564</v>
      </c>
      <c r="G36" s="67">
        <v>1294.5399170000001</v>
      </c>
      <c r="H36" s="67">
        <v>1330.498413</v>
      </c>
      <c r="I36" s="67">
        <v>1339.8610839999999</v>
      </c>
      <c r="J36" s="67">
        <v>1397.4948730000001</v>
      </c>
      <c r="K36" s="67">
        <v>1455.424072</v>
      </c>
      <c r="L36" s="67">
        <v>1512.1429439999999</v>
      </c>
      <c r="M36" s="67">
        <v>1569.0131839999999</v>
      </c>
      <c r="N36" s="67">
        <v>1623.8579099999999</v>
      </c>
      <c r="O36" s="67">
        <v>1679.5200199999999</v>
      </c>
      <c r="P36" s="67">
        <v>1729.8251949999999</v>
      </c>
      <c r="Q36" s="67">
        <v>1776.920044</v>
      </c>
      <c r="R36" s="67">
        <v>1821.263672</v>
      </c>
      <c r="S36" s="67">
        <v>1862.167725</v>
      </c>
      <c r="T36" s="67">
        <v>1909.8111570000001</v>
      </c>
      <c r="U36" s="67">
        <v>1963.043457</v>
      </c>
      <c r="V36" s="67">
        <v>2062.2370609999998</v>
      </c>
      <c r="W36" s="67">
        <v>2100.0229490000002</v>
      </c>
      <c r="X36" s="67">
        <v>2141.4345699999999</v>
      </c>
      <c r="Y36" s="67">
        <v>2187.9372560000002</v>
      </c>
      <c r="Z36" s="67">
        <v>2237.9008789999998</v>
      </c>
      <c r="AA36" s="67">
        <v>2290.5625</v>
      </c>
      <c r="AB36" s="67">
        <v>2345.1499020000001</v>
      </c>
      <c r="AC36" s="67">
        <v>2404.4589839999999</v>
      </c>
      <c r="AD36" s="63">
        <v>2.7496E-2</v>
      </c>
    </row>
    <row r="37" spans="1:30" ht="15" customHeight="1">
      <c r="A37" s="62" t="s">
        <v>1111</v>
      </c>
      <c r="B37" s="65" t="s">
        <v>108</v>
      </c>
      <c r="C37" s="67">
        <v>601.34228499999995</v>
      </c>
      <c r="D37" s="67">
        <v>598.90521200000001</v>
      </c>
      <c r="E37" s="67">
        <v>600.98937999999998</v>
      </c>
      <c r="F37" s="67">
        <v>607.17224099999999</v>
      </c>
      <c r="G37" s="67">
        <v>623.97595200000001</v>
      </c>
      <c r="H37" s="67">
        <v>651.09393299999999</v>
      </c>
      <c r="I37" s="67">
        <v>683.26763900000003</v>
      </c>
      <c r="J37" s="67">
        <v>718.220642</v>
      </c>
      <c r="K37" s="67">
        <v>753.11041299999999</v>
      </c>
      <c r="L37" s="67">
        <v>786.67218000000003</v>
      </c>
      <c r="M37" s="67">
        <v>820.45178199999998</v>
      </c>
      <c r="N37" s="67">
        <v>852.29193099999998</v>
      </c>
      <c r="O37" s="67">
        <v>884.84307899999999</v>
      </c>
      <c r="P37" s="67">
        <v>913.09234600000002</v>
      </c>
      <c r="Q37" s="67">
        <v>938.81359899999995</v>
      </c>
      <c r="R37" s="67">
        <v>962.52526899999998</v>
      </c>
      <c r="S37" s="67">
        <v>983.38775599999997</v>
      </c>
      <c r="T37" s="67">
        <v>1008.763062</v>
      </c>
      <c r="U37" s="67">
        <v>1030.8389890000001</v>
      </c>
      <c r="V37" s="67">
        <v>1051.911621</v>
      </c>
      <c r="W37" s="67">
        <v>1071.1879879999999</v>
      </c>
      <c r="X37" s="67">
        <v>1090.817871</v>
      </c>
      <c r="Y37" s="67">
        <v>1113.596313</v>
      </c>
      <c r="Z37" s="67">
        <v>1139.240112</v>
      </c>
      <c r="AA37" s="67">
        <v>1166.9438479999999</v>
      </c>
      <c r="AB37" s="67">
        <v>1196.809814</v>
      </c>
      <c r="AC37" s="67">
        <v>1229.5419919999999</v>
      </c>
      <c r="AD37" s="63">
        <v>2.9190000000000001E-2</v>
      </c>
    </row>
    <row r="38" spans="1:30" ht="15" customHeight="1">
      <c r="A38" s="62" t="s">
        <v>1110</v>
      </c>
      <c r="B38" s="65" t="s">
        <v>109</v>
      </c>
      <c r="C38" s="67">
        <v>166.143158</v>
      </c>
      <c r="D38" s="67">
        <v>171.38800000000001</v>
      </c>
      <c r="E38" s="67">
        <v>176.68139600000001</v>
      </c>
      <c r="F38" s="67">
        <v>181.94607500000001</v>
      </c>
      <c r="G38" s="67">
        <v>185.26767000000001</v>
      </c>
      <c r="H38" s="67">
        <v>190.17991599999999</v>
      </c>
      <c r="I38" s="67">
        <v>195.78427099999999</v>
      </c>
      <c r="J38" s="67">
        <v>201.940887</v>
      </c>
      <c r="K38" s="67">
        <v>208.65031400000001</v>
      </c>
      <c r="L38" s="67">
        <v>215.888901</v>
      </c>
      <c r="M38" s="67">
        <v>223.686646</v>
      </c>
      <c r="N38" s="67">
        <v>232.094131</v>
      </c>
      <c r="O38" s="67">
        <v>241.157715</v>
      </c>
      <c r="P38" s="67">
        <v>250.86622600000001</v>
      </c>
      <c r="Q38" s="67">
        <v>261.254547</v>
      </c>
      <c r="R38" s="67">
        <v>272.347351</v>
      </c>
      <c r="S38" s="67">
        <v>284.16549700000002</v>
      </c>
      <c r="T38" s="67">
        <v>296.71762100000001</v>
      </c>
      <c r="U38" s="67">
        <v>319.31796300000002</v>
      </c>
      <c r="V38" s="67">
        <v>389.74471999999997</v>
      </c>
      <c r="W38" s="67">
        <v>401.13961799999998</v>
      </c>
      <c r="X38" s="67">
        <v>416.171539</v>
      </c>
      <c r="Y38" s="67">
        <v>431.88815299999999</v>
      </c>
      <c r="Z38" s="67">
        <v>448.345551</v>
      </c>
      <c r="AA38" s="67">
        <v>465.53250100000002</v>
      </c>
      <c r="AB38" s="67">
        <v>483.51919600000002</v>
      </c>
      <c r="AC38" s="67">
        <v>502.36370799999997</v>
      </c>
      <c r="AD38" s="63">
        <v>4.3954E-2</v>
      </c>
    </row>
    <row r="39" spans="1:30" ht="15" customHeight="1">
      <c r="A39" s="62" t="s">
        <v>1109</v>
      </c>
      <c r="B39" s="65" t="s">
        <v>110</v>
      </c>
      <c r="C39" s="67">
        <v>436.93408199999999</v>
      </c>
      <c r="D39" s="67">
        <v>450.140289</v>
      </c>
      <c r="E39" s="67">
        <v>458.757294</v>
      </c>
      <c r="F39" s="67">
        <v>471.28530899999998</v>
      </c>
      <c r="G39" s="67">
        <v>485.29626500000001</v>
      </c>
      <c r="H39" s="67">
        <v>489.22454800000003</v>
      </c>
      <c r="I39" s="67">
        <v>460.80917399999998</v>
      </c>
      <c r="J39" s="67">
        <v>477.33334400000001</v>
      </c>
      <c r="K39" s="67">
        <v>493.66336100000001</v>
      </c>
      <c r="L39" s="67">
        <v>509.58187900000001</v>
      </c>
      <c r="M39" s="67">
        <v>524.87481700000001</v>
      </c>
      <c r="N39" s="67">
        <v>539.47174099999995</v>
      </c>
      <c r="O39" s="67">
        <v>553.51928699999996</v>
      </c>
      <c r="P39" s="67">
        <v>565.86651600000005</v>
      </c>
      <c r="Q39" s="67">
        <v>576.85192900000004</v>
      </c>
      <c r="R39" s="67">
        <v>586.39111300000002</v>
      </c>
      <c r="S39" s="67">
        <v>594.61450200000002</v>
      </c>
      <c r="T39" s="67">
        <v>604.33044400000006</v>
      </c>
      <c r="U39" s="67">
        <v>612.88641399999995</v>
      </c>
      <c r="V39" s="67">
        <v>620.58062700000005</v>
      </c>
      <c r="W39" s="67">
        <v>627.69519000000003</v>
      </c>
      <c r="X39" s="67">
        <v>634.44525099999998</v>
      </c>
      <c r="Y39" s="67">
        <v>642.45275900000001</v>
      </c>
      <c r="Z39" s="67">
        <v>650.31512499999997</v>
      </c>
      <c r="AA39" s="67">
        <v>658.08618200000001</v>
      </c>
      <c r="AB39" s="67">
        <v>664.82104500000003</v>
      </c>
      <c r="AC39" s="67">
        <v>672.55310099999997</v>
      </c>
      <c r="AD39" s="63">
        <v>1.6191000000000001E-2</v>
      </c>
    </row>
    <row r="40" spans="1:30" ht="15" customHeight="1">
      <c r="A40" s="62" t="s">
        <v>1108</v>
      </c>
      <c r="B40" s="65" t="s">
        <v>116</v>
      </c>
      <c r="C40" s="67">
        <v>1605.650635</v>
      </c>
      <c r="D40" s="67">
        <v>1702.1395259999999</v>
      </c>
      <c r="E40" s="67">
        <v>1791.5854489999999</v>
      </c>
      <c r="F40" s="67">
        <v>1877.644775</v>
      </c>
      <c r="G40" s="67">
        <v>1987.1491699999999</v>
      </c>
      <c r="H40" s="67">
        <v>2102.9887699999999</v>
      </c>
      <c r="I40" s="67">
        <v>2218.9873050000001</v>
      </c>
      <c r="J40" s="67">
        <v>2344.2795409999999</v>
      </c>
      <c r="K40" s="67">
        <v>2471.8334960000002</v>
      </c>
      <c r="L40" s="67">
        <v>2602.2221679999998</v>
      </c>
      <c r="M40" s="67">
        <v>2732.3823240000002</v>
      </c>
      <c r="N40" s="67">
        <v>2861.881836</v>
      </c>
      <c r="O40" s="67">
        <v>2990.6665039999998</v>
      </c>
      <c r="P40" s="67">
        <v>3116.4245609999998</v>
      </c>
      <c r="Q40" s="67">
        <v>3240.3774410000001</v>
      </c>
      <c r="R40" s="67">
        <v>3364.9067380000001</v>
      </c>
      <c r="S40" s="67">
        <v>3490.993164</v>
      </c>
      <c r="T40" s="67">
        <v>3623.290039</v>
      </c>
      <c r="U40" s="67">
        <v>3755.9169919999999</v>
      </c>
      <c r="V40" s="67">
        <v>3889.3771969999998</v>
      </c>
      <c r="W40" s="67">
        <v>4024.970703</v>
      </c>
      <c r="X40" s="67">
        <v>4162.9526370000003</v>
      </c>
      <c r="Y40" s="67">
        <v>4359.6748049999997</v>
      </c>
      <c r="Z40" s="67">
        <v>4579.2460940000001</v>
      </c>
      <c r="AA40" s="67">
        <v>4785.0747069999998</v>
      </c>
      <c r="AB40" s="67">
        <v>4998.0571289999998</v>
      </c>
      <c r="AC40" s="67">
        <v>5239.9692379999997</v>
      </c>
      <c r="AD40" s="63">
        <v>4.6004000000000003E-2</v>
      </c>
    </row>
    <row r="41" spans="1:30" ht="15" customHeight="1">
      <c r="A41" s="62" t="s">
        <v>1107</v>
      </c>
      <c r="B41" s="65" t="s">
        <v>108</v>
      </c>
      <c r="C41" s="67">
        <v>665.26672399999995</v>
      </c>
      <c r="D41" s="67">
        <v>716.79626499999995</v>
      </c>
      <c r="E41" s="67">
        <v>771.74707000000001</v>
      </c>
      <c r="F41" s="67">
        <v>828.92529300000001</v>
      </c>
      <c r="G41" s="67">
        <v>887.90014599999995</v>
      </c>
      <c r="H41" s="67">
        <v>949.36596699999996</v>
      </c>
      <c r="I41" s="67">
        <v>1013.133057</v>
      </c>
      <c r="J41" s="67">
        <v>1079.7193600000001</v>
      </c>
      <c r="K41" s="67">
        <v>1149.1922609999999</v>
      </c>
      <c r="L41" s="67">
        <v>1222.5551760000001</v>
      </c>
      <c r="M41" s="67">
        <v>1298.928711</v>
      </c>
      <c r="N41" s="67">
        <v>1378.5113530000001</v>
      </c>
      <c r="O41" s="67">
        <v>1461.1395259999999</v>
      </c>
      <c r="P41" s="67">
        <v>1545.549438</v>
      </c>
      <c r="Q41" s="67">
        <v>1632.4488530000001</v>
      </c>
      <c r="R41" s="67">
        <v>1722.693726</v>
      </c>
      <c r="S41" s="67">
        <v>1815.9039310000001</v>
      </c>
      <c r="T41" s="67">
        <v>1912.2236330000001</v>
      </c>
      <c r="U41" s="67">
        <v>2011.5874020000001</v>
      </c>
      <c r="V41" s="67">
        <v>2113.8366700000001</v>
      </c>
      <c r="W41" s="67">
        <v>2219.5422359999998</v>
      </c>
      <c r="X41" s="67">
        <v>2328.8881839999999</v>
      </c>
      <c r="Y41" s="67">
        <v>2442.4167480000001</v>
      </c>
      <c r="Z41" s="67">
        <v>2559.4870609999998</v>
      </c>
      <c r="AA41" s="67">
        <v>2679.6049800000001</v>
      </c>
      <c r="AB41" s="67">
        <v>2803.0527339999999</v>
      </c>
      <c r="AC41" s="67">
        <v>2930.024414</v>
      </c>
      <c r="AD41" s="63">
        <v>5.7935E-2</v>
      </c>
    </row>
    <row r="42" spans="1:30" ht="15" customHeight="1">
      <c r="A42" s="62" t="s">
        <v>1106</v>
      </c>
      <c r="B42" s="65" t="s">
        <v>109</v>
      </c>
      <c r="C42" s="67">
        <v>716.120544</v>
      </c>
      <c r="D42" s="67">
        <v>754.67938200000003</v>
      </c>
      <c r="E42" s="67">
        <v>779.99096699999996</v>
      </c>
      <c r="F42" s="67">
        <v>794.63934300000005</v>
      </c>
      <c r="G42" s="67">
        <v>830.58575399999995</v>
      </c>
      <c r="H42" s="67">
        <v>869.207581</v>
      </c>
      <c r="I42" s="67">
        <v>905.47894299999996</v>
      </c>
      <c r="J42" s="67">
        <v>945.90301499999998</v>
      </c>
      <c r="K42" s="67">
        <v>985.60034199999996</v>
      </c>
      <c r="L42" s="67">
        <v>1024.6785890000001</v>
      </c>
      <c r="M42" s="67">
        <v>1061.979004</v>
      </c>
      <c r="N42" s="67">
        <v>1097.2463379999999</v>
      </c>
      <c r="O42" s="67">
        <v>1130.6020510000001</v>
      </c>
      <c r="P42" s="67">
        <v>1161.264893</v>
      </c>
      <c r="Q42" s="67">
        <v>1189.4417719999999</v>
      </c>
      <c r="R42" s="67">
        <v>1216.087524</v>
      </c>
      <c r="S42" s="67">
        <v>1242.1461179999999</v>
      </c>
      <c r="T42" s="67">
        <v>1268.678711</v>
      </c>
      <c r="U42" s="67">
        <v>1293.345947</v>
      </c>
      <c r="V42" s="67">
        <v>1316.559082</v>
      </c>
      <c r="W42" s="67">
        <v>1338.840332</v>
      </c>
      <c r="X42" s="67">
        <v>1360.2044679999999</v>
      </c>
      <c r="Y42" s="67">
        <v>1435.3092039999999</v>
      </c>
      <c r="Z42" s="67">
        <v>1529.911865</v>
      </c>
      <c r="AA42" s="67">
        <v>1607.8823239999999</v>
      </c>
      <c r="AB42" s="67">
        <v>1690.6889650000001</v>
      </c>
      <c r="AC42" s="67">
        <v>1797.9594729999999</v>
      </c>
      <c r="AD42" s="63">
        <v>3.5333999999999997E-2</v>
      </c>
    </row>
    <row r="43" spans="1:30" ht="15" customHeight="1">
      <c r="A43" s="62" t="s">
        <v>1105</v>
      </c>
      <c r="B43" s="65" t="s">
        <v>110</v>
      </c>
      <c r="C43" s="67">
        <v>224.263474</v>
      </c>
      <c r="D43" s="67">
        <v>230.66398599999999</v>
      </c>
      <c r="E43" s="67">
        <v>239.847351</v>
      </c>
      <c r="F43" s="67">
        <v>254.08010899999999</v>
      </c>
      <c r="G43" s="67">
        <v>268.66336100000001</v>
      </c>
      <c r="H43" s="67">
        <v>284.41522200000003</v>
      </c>
      <c r="I43" s="67">
        <v>300.37536599999999</v>
      </c>
      <c r="J43" s="67">
        <v>318.65725700000002</v>
      </c>
      <c r="K43" s="67">
        <v>337.04092400000002</v>
      </c>
      <c r="L43" s="67">
        <v>354.98822000000001</v>
      </c>
      <c r="M43" s="67">
        <v>371.47451799999999</v>
      </c>
      <c r="N43" s="67">
        <v>386.12390099999999</v>
      </c>
      <c r="O43" s="67">
        <v>398.92483499999997</v>
      </c>
      <c r="P43" s="67">
        <v>409.61016799999999</v>
      </c>
      <c r="Q43" s="67">
        <v>418.48681599999998</v>
      </c>
      <c r="R43" s="67">
        <v>426.12548800000002</v>
      </c>
      <c r="S43" s="67">
        <v>432.94317599999999</v>
      </c>
      <c r="T43" s="67">
        <v>442.38760400000001</v>
      </c>
      <c r="U43" s="67">
        <v>450.98355099999998</v>
      </c>
      <c r="V43" s="67">
        <v>458.981537</v>
      </c>
      <c r="W43" s="67">
        <v>466.588257</v>
      </c>
      <c r="X43" s="67">
        <v>473.85995500000001</v>
      </c>
      <c r="Y43" s="67">
        <v>481.94851699999998</v>
      </c>
      <c r="Z43" s="67">
        <v>489.84726000000001</v>
      </c>
      <c r="AA43" s="67">
        <v>497.58758499999999</v>
      </c>
      <c r="AB43" s="67">
        <v>504.31549100000001</v>
      </c>
      <c r="AC43" s="67">
        <v>511.98516799999999</v>
      </c>
      <c r="AD43" s="63">
        <v>3.2406999999999998E-2</v>
      </c>
    </row>
    <row r="44" spans="1:30" ht="15" customHeight="1">
      <c r="A44" s="62" t="s">
        <v>1104</v>
      </c>
      <c r="B44" s="65" t="s">
        <v>117</v>
      </c>
      <c r="C44" s="67">
        <v>1683.6708980000001</v>
      </c>
      <c r="D44" s="67">
        <v>1726.7001949999999</v>
      </c>
      <c r="E44" s="67">
        <v>1785.8286129999999</v>
      </c>
      <c r="F44" s="67">
        <v>1850.156616</v>
      </c>
      <c r="G44" s="67">
        <v>1877.0706789999999</v>
      </c>
      <c r="H44" s="67">
        <v>1968.9194339999999</v>
      </c>
      <c r="I44" s="67">
        <v>2049.748779</v>
      </c>
      <c r="J44" s="67">
        <v>2123.3930660000001</v>
      </c>
      <c r="K44" s="67">
        <v>2177.4548340000001</v>
      </c>
      <c r="L44" s="67">
        <v>2215.679443</v>
      </c>
      <c r="M44" s="67">
        <v>2240.0270999999998</v>
      </c>
      <c r="N44" s="67">
        <v>2250.61499</v>
      </c>
      <c r="O44" s="67">
        <v>2253.1743160000001</v>
      </c>
      <c r="P44" s="67">
        <v>2248.3732909999999</v>
      </c>
      <c r="Q44" s="67">
        <v>2237.9311520000001</v>
      </c>
      <c r="R44" s="67">
        <v>2221.1801759999998</v>
      </c>
      <c r="S44" s="67">
        <v>2203.101807</v>
      </c>
      <c r="T44" s="67">
        <v>2196.6596679999998</v>
      </c>
      <c r="U44" s="67">
        <v>2188.5473630000001</v>
      </c>
      <c r="V44" s="67">
        <v>2228.305664</v>
      </c>
      <c r="W44" s="67">
        <v>2348.5688479999999</v>
      </c>
      <c r="X44" s="67">
        <v>2396.6511230000001</v>
      </c>
      <c r="Y44" s="67">
        <v>2390.1054690000001</v>
      </c>
      <c r="Z44" s="67">
        <v>2383.040039</v>
      </c>
      <c r="AA44" s="67">
        <v>2375.7060550000001</v>
      </c>
      <c r="AB44" s="67">
        <v>2368.8955080000001</v>
      </c>
      <c r="AC44" s="67">
        <v>2365.0522460000002</v>
      </c>
      <c r="AD44" s="63">
        <v>1.2663000000000001E-2</v>
      </c>
    </row>
    <row r="45" spans="1:30" ht="15" customHeight="1">
      <c r="A45" s="62" t="s">
        <v>1103</v>
      </c>
      <c r="B45" s="65" t="s">
        <v>108</v>
      </c>
      <c r="C45" s="67">
        <v>1114.5239260000001</v>
      </c>
      <c r="D45" s="67">
        <v>1126.1522219999999</v>
      </c>
      <c r="E45" s="67">
        <v>1138.7485349999999</v>
      </c>
      <c r="F45" s="67">
        <v>1147.4804690000001</v>
      </c>
      <c r="G45" s="67">
        <v>1147.901245</v>
      </c>
      <c r="H45" s="67">
        <v>1214.0870359999999</v>
      </c>
      <c r="I45" s="67">
        <v>1274.528564</v>
      </c>
      <c r="J45" s="67">
        <v>1327.755371</v>
      </c>
      <c r="K45" s="67">
        <v>1366.545654</v>
      </c>
      <c r="L45" s="67">
        <v>1394.4311520000001</v>
      </c>
      <c r="M45" s="67">
        <v>1413.5170900000001</v>
      </c>
      <c r="N45" s="67">
        <v>1423.659668</v>
      </c>
      <c r="O45" s="67">
        <v>1427.5491939999999</v>
      </c>
      <c r="P45" s="67">
        <v>1426.294922</v>
      </c>
      <c r="Q45" s="67">
        <v>1421.043823</v>
      </c>
      <c r="R45" s="67">
        <v>1411.9436040000001</v>
      </c>
      <c r="S45" s="67">
        <v>1401.001953</v>
      </c>
      <c r="T45" s="67">
        <v>1397.8916019999999</v>
      </c>
      <c r="U45" s="67">
        <v>1393.213013</v>
      </c>
      <c r="V45" s="67">
        <v>1387.4210210000001</v>
      </c>
      <c r="W45" s="67">
        <v>1380.676514</v>
      </c>
      <c r="X45" s="67">
        <v>1373.371582</v>
      </c>
      <c r="Y45" s="67">
        <v>1368.594482</v>
      </c>
      <c r="Z45" s="67">
        <v>1363.53125</v>
      </c>
      <c r="AA45" s="67">
        <v>1358.3183590000001</v>
      </c>
      <c r="AB45" s="67">
        <v>1353.656982</v>
      </c>
      <c r="AC45" s="67">
        <v>1352.032837</v>
      </c>
      <c r="AD45" s="63">
        <v>7.339E-3</v>
      </c>
    </row>
    <row r="46" spans="1:30" ht="15" customHeight="1">
      <c r="A46" s="62" t="s">
        <v>1102</v>
      </c>
      <c r="B46" s="65" t="s">
        <v>109</v>
      </c>
      <c r="C46" s="67">
        <v>209.374695</v>
      </c>
      <c r="D46" s="67">
        <v>234.28672800000001</v>
      </c>
      <c r="E46" s="67">
        <v>268.25943000000001</v>
      </c>
      <c r="F46" s="67">
        <v>297.03576700000002</v>
      </c>
      <c r="G46" s="67">
        <v>295.26281699999998</v>
      </c>
      <c r="H46" s="67">
        <v>292.99877900000001</v>
      </c>
      <c r="I46" s="67">
        <v>290.33282500000001</v>
      </c>
      <c r="J46" s="67">
        <v>287.36584499999998</v>
      </c>
      <c r="K46" s="67">
        <v>284.15185500000001</v>
      </c>
      <c r="L46" s="67">
        <v>280.703461</v>
      </c>
      <c r="M46" s="67">
        <v>277.104309</v>
      </c>
      <c r="N46" s="67">
        <v>272.29879799999998</v>
      </c>
      <c r="O46" s="67">
        <v>268.25631700000002</v>
      </c>
      <c r="P46" s="67">
        <v>264.09811400000001</v>
      </c>
      <c r="Q46" s="67">
        <v>259.93850700000002</v>
      </c>
      <c r="R46" s="67">
        <v>254.91403199999999</v>
      </c>
      <c r="S46" s="67">
        <v>251.17704800000001</v>
      </c>
      <c r="T46" s="67">
        <v>247.85635400000001</v>
      </c>
      <c r="U46" s="67">
        <v>245.086975</v>
      </c>
      <c r="V46" s="67">
        <v>291.76886000000002</v>
      </c>
      <c r="W46" s="67">
        <v>420.31265300000001</v>
      </c>
      <c r="X46" s="67">
        <v>477.47717299999999</v>
      </c>
      <c r="Y46" s="67">
        <v>476.37295499999999</v>
      </c>
      <c r="Z46" s="67">
        <v>475.15747099999999</v>
      </c>
      <c r="AA46" s="67">
        <v>473.88903800000003</v>
      </c>
      <c r="AB46" s="67">
        <v>472.61474600000003</v>
      </c>
      <c r="AC46" s="67">
        <v>471.31411700000001</v>
      </c>
      <c r="AD46" s="63">
        <v>2.8354000000000001E-2</v>
      </c>
    </row>
    <row r="47" spans="1:30" ht="15" customHeight="1">
      <c r="A47" s="62" t="s">
        <v>1101</v>
      </c>
      <c r="B47" s="65" t="s">
        <v>110</v>
      </c>
      <c r="C47" s="67">
        <v>359.772156</v>
      </c>
      <c r="D47" s="67">
        <v>366.26126099999999</v>
      </c>
      <c r="E47" s="67">
        <v>378.82061800000002</v>
      </c>
      <c r="F47" s="67">
        <v>405.64038099999999</v>
      </c>
      <c r="G47" s="67">
        <v>433.90661599999999</v>
      </c>
      <c r="H47" s="67">
        <v>461.83355699999998</v>
      </c>
      <c r="I47" s="67">
        <v>484.88736</v>
      </c>
      <c r="J47" s="67">
        <v>508.27181999999999</v>
      </c>
      <c r="K47" s="67">
        <v>526.757385</v>
      </c>
      <c r="L47" s="67">
        <v>540.54486099999997</v>
      </c>
      <c r="M47" s="67">
        <v>549.40582300000005</v>
      </c>
      <c r="N47" s="67">
        <v>554.65643299999999</v>
      </c>
      <c r="O47" s="67">
        <v>557.36877400000003</v>
      </c>
      <c r="P47" s="67">
        <v>557.98022500000002</v>
      </c>
      <c r="Q47" s="67">
        <v>556.94897500000002</v>
      </c>
      <c r="R47" s="67">
        <v>554.32250999999997</v>
      </c>
      <c r="S47" s="67">
        <v>550.92285200000003</v>
      </c>
      <c r="T47" s="67">
        <v>550.91168200000004</v>
      </c>
      <c r="U47" s="67">
        <v>550.24743699999999</v>
      </c>
      <c r="V47" s="67">
        <v>549.11566200000004</v>
      </c>
      <c r="W47" s="67">
        <v>547.57971199999997</v>
      </c>
      <c r="X47" s="67">
        <v>545.80230700000004</v>
      </c>
      <c r="Y47" s="67">
        <v>545.13818400000002</v>
      </c>
      <c r="Z47" s="67">
        <v>544.35119599999996</v>
      </c>
      <c r="AA47" s="67">
        <v>543.49853499999995</v>
      </c>
      <c r="AB47" s="67">
        <v>542.62383999999997</v>
      </c>
      <c r="AC47" s="67">
        <v>541.70544400000006</v>
      </c>
      <c r="AD47" s="63">
        <v>1.5778E-2</v>
      </c>
    </row>
    <row r="48" spans="1:30" ht="15" customHeight="1">
      <c r="A48" s="62" t="s">
        <v>1100</v>
      </c>
      <c r="B48" s="65" t="s">
        <v>118</v>
      </c>
      <c r="C48" s="67">
        <v>2799.4023440000001</v>
      </c>
      <c r="D48" s="67">
        <v>3141.0981449999999</v>
      </c>
      <c r="E48" s="67">
        <v>3517.141846</v>
      </c>
      <c r="F48" s="67">
        <v>3932.9711910000001</v>
      </c>
      <c r="G48" s="67">
        <v>4364.8745120000003</v>
      </c>
      <c r="H48" s="67">
        <v>4823.2924800000001</v>
      </c>
      <c r="I48" s="67">
        <v>5272.2797849999997</v>
      </c>
      <c r="J48" s="67">
        <v>5542.6909180000002</v>
      </c>
      <c r="K48" s="67">
        <v>5962.6308589999999</v>
      </c>
      <c r="L48" s="67">
        <v>6377.0805659999996</v>
      </c>
      <c r="M48" s="67">
        <v>6830.5410160000001</v>
      </c>
      <c r="N48" s="67">
        <v>7286.7602539999998</v>
      </c>
      <c r="O48" s="67">
        <v>7786.1059569999998</v>
      </c>
      <c r="P48" s="67">
        <v>8300.6992190000001</v>
      </c>
      <c r="Q48" s="67">
        <v>8836.3964840000008</v>
      </c>
      <c r="R48" s="67">
        <v>9424.5283199999994</v>
      </c>
      <c r="S48" s="67">
        <v>10051.286133</v>
      </c>
      <c r="T48" s="67">
        <v>10638.955078000001</v>
      </c>
      <c r="U48" s="67">
        <v>11280.6875</v>
      </c>
      <c r="V48" s="67">
        <v>11978.586914</v>
      </c>
      <c r="W48" s="67">
        <v>12736.879883</v>
      </c>
      <c r="X48" s="67">
        <v>13568.457031</v>
      </c>
      <c r="Y48" s="67">
        <v>14451.573242</v>
      </c>
      <c r="Z48" s="67">
        <v>15369.570312</v>
      </c>
      <c r="AA48" s="67">
        <v>16354.400390999999</v>
      </c>
      <c r="AB48" s="67">
        <v>17425.0625</v>
      </c>
      <c r="AC48" s="67">
        <v>18484.947265999999</v>
      </c>
      <c r="AD48" s="63">
        <v>7.3469000000000007E-2</v>
      </c>
    </row>
    <row r="49" spans="1:30" ht="15" customHeight="1">
      <c r="A49" s="62" t="s">
        <v>1099</v>
      </c>
      <c r="B49" s="65" t="s">
        <v>108</v>
      </c>
      <c r="C49" s="67">
        <v>2083.611328</v>
      </c>
      <c r="D49" s="67">
        <v>2326.9406739999999</v>
      </c>
      <c r="E49" s="67">
        <v>2587.5334469999998</v>
      </c>
      <c r="F49" s="67">
        <v>2866.181885</v>
      </c>
      <c r="G49" s="67">
        <v>3162.141357</v>
      </c>
      <c r="H49" s="67">
        <v>3475.3920899999998</v>
      </c>
      <c r="I49" s="67">
        <v>3776.8278810000002</v>
      </c>
      <c r="J49" s="67">
        <v>4004.9860840000001</v>
      </c>
      <c r="K49" s="67">
        <v>4374.7226559999999</v>
      </c>
      <c r="L49" s="67">
        <v>4730.7392579999996</v>
      </c>
      <c r="M49" s="67">
        <v>5110.5273440000001</v>
      </c>
      <c r="N49" s="67">
        <v>5481.8872069999998</v>
      </c>
      <c r="O49" s="67">
        <v>5879.1440430000002</v>
      </c>
      <c r="P49" s="67">
        <v>6275.4907229999999</v>
      </c>
      <c r="Q49" s="67">
        <v>6680.2446289999998</v>
      </c>
      <c r="R49" s="67">
        <v>7117.7661129999997</v>
      </c>
      <c r="S49" s="67">
        <v>7587.3198240000002</v>
      </c>
      <c r="T49" s="67">
        <v>8060.9775390000004</v>
      </c>
      <c r="U49" s="67">
        <v>8579.6533199999994</v>
      </c>
      <c r="V49" s="67">
        <v>9147.2324219999991</v>
      </c>
      <c r="W49" s="67">
        <v>9764.4707030000009</v>
      </c>
      <c r="X49" s="67">
        <v>10425.024414</v>
      </c>
      <c r="Y49" s="67">
        <v>11111.178711</v>
      </c>
      <c r="Z49" s="67">
        <v>11828.627930000001</v>
      </c>
      <c r="AA49" s="67">
        <v>12573.290039</v>
      </c>
      <c r="AB49" s="67">
        <v>13343.436523</v>
      </c>
      <c r="AC49" s="67">
        <v>14135.158203000001</v>
      </c>
      <c r="AD49" s="63">
        <v>7.4831999999999996E-2</v>
      </c>
    </row>
    <row r="50" spans="1:30" ht="15" customHeight="1">
      <c r="A50" s="62" t="s">
        <v>1098</v>
      </c>
      <c r="B50" s="65" t="s">
        <v>109</v>
      </c>
      <c r="C50" s="67">
        <v>472.88656600000002</v>
      </c>
      <c r="D50" s="67">
        <v>483.76818800000001</v>
      </c>
      <c r="E50" s="67">
        <v>495.62365699999998</v>
      </c>
      <c r="F50" s="67">
        <v>517.06329300000004</v>
      </c>
      <c r="G50" s="67">
        <v>536.52380400000004</v>
      </c>
      <c r="H50" s="67">
        <v>560.44714399999998</v>
      </c>
      <c r="I50" s="67">
        <v>585.59033199999999</v>
      </c>
      <c r="J50" s="67">
        <v>612.99676499999998</v>
      </c>
      <c r="K50" s="67">
        <v>643.74395800000002</v>
      </c>
      <c r="L50" s="67">
        <v>681.22650099999998</v>
      </c>
      <c r="M50" s="67">
        <v>723.38738999999998</v>
      </c>
      <c r="N50" s="67">
        <v>768.16162099999997</v>
      </c>
      <c r="O50" s="67">
        <v>815.78301999999996</v>
      </c>
      <c r="P50" s="67">
        <v>866.28625499999998</v>
      </c>
      <c r="Q50" s="67">
        <v>917.04425000000003</v>
      </c>
      <c r="R50" s="67">
        <v>968.793091</v>
      </c>
      <c r="S50" s="67">
        <v>1018.504517</v>
      </c>
      <c r="T50" s="67">
        <v>1069.980591</v>
      </c>
      <c r="U50" s="67">
        <v>1117.2795410000001</v>
      </c>
      <c r="V50" s="67">
        <v>1158.00415</v>
      </c>
      <c r="W50" s="67">
        <v>1195.614746</v>
      </c>
      <c r="X50" s="67">
        <v>1249.2448730000001</v>
      </c>
      <c r="Y50" s="67">
        <v>1327.5467530000001</v>
      </c>
      <c r="Z50" s="67">
        <v>1395.7353519999999</v>
      </c>
      <c r="AA50" s="67">
        <v>1488.2364500000001</v>
      </c>
      <c r="AB50" s="67">
        <v>1583.8392329999999</v>
      </c>
      <c r="AC50" s="67">
        <v>1663.655518</v>
      </c>
      <c r="AD50" s="63">
        <v>5.0646999999999998E-2</v>
      </c>
    </row>
    <row r="51" spans="1:30" ht="15" customHeight="1">
      <c r="A51" s="62" t="s">
        <v>1097</v>
      </c>
      <c r="B51" s="65" t="s">
        <v>110</v>
      </c>
      <c r="C51" s="67">
        <v>242.904572</v>
      </c>
      <c r="D51" s="67">
        <v>330.38906900000001</v>
      </c>
      <c r="E51" s="67">
        <v>433.98464999999999</v>
      </c>
      <c r="F51" s="67">
        <v>549.72607400000004</v>
      </c>
      <c r="G51" s="67">
        <v>666.20935099999997</v>
      </c>
      <c r="H51" s="67">
        <v>787.453125</v>
      </c>
      <c r="I51" s="67">
        <v>909.86199999999997</v>
      </c>
      <c r="J51" s="67">
        <v>924.70800799999995</v>
      </c>
      <c r="K51" s="67">
        <v>944.16400099999998</v>
      </c>
      <c r="L51" s="67">
        <v>965.11480700000004</v>
      </c>
      <c r="M51" s="67">
        <v>996.62670900000001</v>
      </c>
      <c r="N51" s="67">
        <v>1036.7114260000001</v>
      </c>
      <c r="O51" s="67">
        <v>1091.178711</v>
      </c>
      <c r="P51" s="67">
        <v>1158.921875</v>
      </c>
      <c r="Q51" s="67">
        <v>1239.1070560000001</v>
      </c>
      <c r="R51" s="67">
        <v>1337.9689940000001</v>
      </c>
      <c r="S51" s="67">
        <v>1445.461914</v>
      </c>
      <c r="T51" s="67">
        <v>1507.9970699999999</v>
      </c>
      <c r="U51" s="67">
        <v>1583.755371</v>
      </c>
      <c r="V51" s="67">
        <v>1673.350952</v>
      </c>
      <c r="W51" s="67">
        <v>1776.793823</v>
      </c>
      <c r="X51" s="67">
        <v>1894.1879879999999</v>
      </c>
      <c r="Y51" s="67">
        <v>2012.8480219999999</v>
      </c>
      <c r="Z51" s="67">
        <v>2145.2065429999998</v>
      </c>
      <c r="AA51" s="67">
        <v>2292.874268</v>
      </c>
      <c r="AB51" s="67">
        <v>2497.7871089999999</v>
      </c>
      <c r="AC51" s="67">
        <v>2686.133057</v>
      </c>
      <c r="AD51" s="63">
        <v>8.7437000000000001E-2</v>
      </c>
    </row>
    <row r="52" spans="1:30" ht="15" customHeight="1">
      <c r="A52" s="62" t="s">
        <v>1096</v>
      </c>
      <c r="B52" s="65" t="s">
        <v>119</v>
      </c>
      <c r="C52" s="67">
        <v>946.92279099999996</v>
      </c>
      <c r="D52" s="67">
        <v>995.580872</v>
      </c>
      <c r="E52" s="67">
        <v>1052.5579829999999</v>
      </c>
      <c r="F52" s="67">
        <v>1115.0054929999999</v>
      </c>
      <c r="G52" s="67">
        <v>1177.303345</v>
      </c>
      <c r="H52" s="67">
        <v>1241.675659</v>
      </c>
      <c r="I52" s="67">
        <v>1303.0491939999999</v>
      </c>
      <c r="J52" s="67">
        <v>1363.877808</v>
      </c>
      <c r="K52" s="67">
        <v>1423.1304929999999</v>
      </c>
      <c r="L52" s="67">
        <v>1484.8118899999999</v>
      </c>
      <c r="M52" s="67">
        <v>1546.0726320000001</v>
      </c>
      <c r="N52" s="67">
        <v>1605.1795649999999</v>
      </c>
      <c r="O52" s="67">
        <v>1660.9019780000001</v>
      </c>
      <c r="P52" s="67">
        <v>1713.2006839999999</v>
      </c>
      <c r="Q52" s="67">
        <v>1764.4880370000001</v>
      </c>
      <c r="R52" s="67">
        <v>1811.9185789999999</v>
      </c>
      <c r="S52" s="67">
        <v>1858.6489260000001</v>
      </c>
      <c r="T52" s="67">
        <v>1906.8885499999999</v>
      </c>
      <c r="U52" s="67">
        <v>1953.244629</v>
      </c>
      <c r="V52" s="67">
        <v>1998.3431399999999</v>
      </c>
      <c r="W52" s="67">
        <v>2040.689453</v>
      </c>
      <c r="X52" s="67">
        <v>2099.69751</v>
      </c>
      <c r="Y52" s="67">
        <v>2157.9411620000001</v>
      </c>
      <c r="Z52" s="67">
        <v>2214.5102539999998</v>
      </c>
      <c r="AA52" s="67">
        <v>2269.4748540000001</v>
      </c>
      <c r="AB52" s="67">
        <v>2324.0939939999998</v>
      </c>
      <c r="AC52" s="67">
        <v>2378.1381839999999</v>
      </c>
      <c r="AD52" s="63">
        <v>3.5444000000000003E-2</v>
      </c>
    </row>
    <row r="53" spans="1:30" ht="15" customHeight="1">
      <c r="A53" s="62" t="s">
        <v>1095</v>
      </c>
      <c r="B53" s="65" t="s">
        <v>108</v>
      </c>
      <c r="C53" s="67">
        <v>410.36077899999998</v>
      </c>
      <c r="D53" s="67">
        <v>446.32241800000003</v>
      </c>
      <c r="E53" s="67">
        <v>482.83993500000003</v>
      </c>
      <c r="F53" s="67">
        <v>519.97631799999999</v>
      </c>
      <c r="G53" s="67">
        <v>557.73779300000001</v>
      </c>
      <c r="H53" s="67">
        <v>596.082581</v>
      </c>
      <c r="I53" s="67">
        <v>634.88562000000002</v>
      </c>
      <c r="J53" s="67">
        <v>674.06347700000003</v>
      </c>
      <c r="K53" s="67">
        <v>712.78997800000002</v>
      </c>
      <c r="L53" s="67">
        <v>751.69433600000002</v>
      </c>
      <c r="M53" s="67">
        <v>791.93450900000005</v>
      </c>
      <c r="N53" s="67">
        <v>832.41247599999997</v>
      </c>
      <c r="O53" s="67">
        <v>873.01275599999997</v>
      </c>
      <c r="P53" s="67">
        <v>913.55383300000005</v>
      </c>
      <c r="Q53" s="67">
        <v>953.98791500000004</v>
      </c>
      <c r="R53" s="67">
        <v>994.15155000000004</v>
      </c>
      <c r="S53" s="67">
        <v>1033.9384769999999</v>
      </c>
      <c r="T53" s="67">
        <v>1073.2310789999999</v>
      </c>
      <c r="U53" s="67">
        <v>1111.9959719999999</v>
      </c>
      <c r="V53" s="67">
        <v>1150.0667719999999</v>
      </c>
      <c r="W53" s="67">
        <v>1187.3260499999999</v>
      </c>
      <c r="X53" s="67">
        <v>1223.7126459999999</v>
      </c>
      <c r="Y53" s="67">
        <v>1259.13562</v>
      </c>
      <c r="Z53" s="67">
        <v>1293.651245</v>
      </c>
      <c r="AA53" s="67">
        <v>1327.3164059999999</v>
      </c>
      <c r="AB53" s="67">
        <v>1360.3204350000001</v>
      </c>
      <c r="AC53" s="67">
        <v>1392.727905</v>
      </c>
      <c r="AD53" s="63">
        <v>4.6571000000000001E-2</v>
      </c>
    </row>
    <row r="54" spans="1:30" ht="15" customHeight="1">
      <c r="A54" s="62" t="s">
        <v>1094</v>
      </c>
      <c r="B54" s="65" t="s">
        <v>109</v>
      </c>
      <c r="C54" s="67">
        <v>435.45434599999999</v>
      </c>
      <c r="D54" s="67">
        <v>441.94695999999999</v>
      </c>
      <c r="E54" s="67">
        <v>456.31582600000002</v>
      </c>
      <c r="F54" s="67">
        <v>474.50372299999998</v>
      </c>
      <c r="G54" s="67">
        <v>492.00366200000002</v>
      </c>
      <c r="H54" s="67">
        <v>511.45092799999998</v>
      </c>
      <c r="I54" s="67">
        <v>528.74883999999997</v>
      </c>
      <c r="J54" s="67">
        <v>545.53186000000005</v>
      </c>
      <c r="K54" s="67">
        <v>561.60107400000004</v>
      </c>
      <c r="L54" s="67">
        <v>579.21191399999998</v>
      </c>
      <c r="M54" s="67">
        <v>595.53820800000005</v>
      </c>
      <c r="N54" s="67">
        <v>610.09619099999998</v>
      </c>
      <c r="O54" s="67">
        <v>622.11730999999997</v>
      </c>
      <c r="P54" s="67">
        <v>631.73559599999999</v>
      </c>
      <c r="Q54" s="67">
        <v>640.56396500000005</v>
      </c>
      <c r="R54" s="67">
        <v>646.911743</v>
      </c>
      <c r="S54" s="67">
        <v>652.86712599999998</v>
      </c>
      <c r="T54" s="67">
        <v>658.64953600000001</v>
      </c>
      <c r="U54" s="67">
        <v>663.41107199999999</v>
      </c>
      <c r="V54" s="67">
        <v>667.62292500000001</v>
      </c>
      <c r="W54" s="67">
        <v>670.55352800000003</v>
      </c>
      <c r="X54" s="67">
        <v>691.35424799999998</v>
      </c>
      <c r="Y54" s="67">
        <v>711.93737799999997</v>
      </c>
      <c r="Z54" s="67">
        <v>732.30517599999996</v>
      </c>
      <c r="AA54" s="67">
        <v>752.41815199999996</v>
      </c>
      <c r="AB54" s="67">
        <v>772.17346199999997</v>
      </c>
      <c r="AC54" s="67">
        <v>791.48406999999997</v>
      </c>
      <c r="AD54" s="63">
        <v>2.3583E-2</v>
      </c>
    </row>
    <row r="55" spans="1:30" ht="15" customHeight="1">
      <c r="A55" s="62" t="s">
        <v>1093</v>
      </c>
      <c r="B55" s="65" t="s">
        <v>110</v>
      </c>
      <c r="C55" s="67">
        <v>101.107651</v>
      </c>
      <c r="D55" s="67">
        <v>107.31144</v>
      </c>
      <c r="E55" s="67">
        <v>113.402199</v>
      </c>
      <c r="F55" s="67">
        <v>120.525482</v>
      </c>
      <c r="G55" s="67">
        <v>127.56186700000001</v>
      </c>
      <c r="H55" s="67">
        <v>134.142212</v>
      </c>
      <c r="I55" s="67">
        <v>139.41467299999999</v>
      </c>
      <c r="J55" s="67">
        <v>144.28244000000001</v>
      </c>
      <c r="K55" s="67">
        <v>148.73940999999999</v>
      </c>
      <c r="L55" s="67">
        <v>153.90564000000001</v>
      </c>
      <c r="M55" s="67">
        <v>158.60000600000001</v>
      </c>
      <c r="N55" s="67">
        <v>162.67086800000001</v>
      </c>
      <c r="O55" s="67">
        <v>165.77188100000001</v>
      </c>
      <c r="P55" s="67">
        <v>167.91120900000001</v>
      </c>
      <c r="Q55" s="67">
        <v>169.93615700000001</v>
      </c>
      <c r="R55" s="67">
        <v>170.85539199999999</v>
      </c>
      <c r="S55" s="67">
        <v>171.84320099999999</v>
      </c>
      <c r="T55" s="67">
        <v>175.007935</v>
      </c>
      <c r="U55" s="67">
        <v>177.837692</v>
      </c>
      <c r="V55" s="67">
        <v>180.653412</v>
      </c>
      <c r="W55" s="67">
        <v>182.80981399999999</v>
      </c>
      <c r="X55" s="67">
        <v>184.63069200000001</v>
      </c>
      <c r="Y55" s="67">
        <v>186.86816400000001</v>
      </c>
      <c r="Z55" s="67">
        <v>188.553955</v>
      </c>
      <c r="AA55" s="67">
        <v>189.74014299999999</v>
      </c>
      <c r="AB55" s="67">
        <v>191.600067</v>
      </c>
      <c r="AC55" s="67">
        <v>193.926208</v>
      </c>
      <c r="AD55" s="63">
        <v>2.3952000000000001E-2</v>
      </c>
    </row>
    <row r="56" spans="1:30" ht="15" customHeight="1">
      <c r="A56" s="62" t="s">
        <v>1092</v>
      </c>
      <c r="B56" s="65" t="s">
        <v>120</v>
      </c>
      <c r="C56" s="67">
        <v>2068.8867190000001</v>
      </c>
      <c r="D56" s="67">
        <v>2233.1411130000001</v>
      </c>
      <c r="E56" s="67">
        <v>2395.1516109999998</v>
      </c>
      <c r="F56" s="67">
        <v>2579.774414</v>
      </c>
      <c r="G56" s="67">
        <v>2791.888672</v>
      </c>
      <c r="H56" s="67">
        <v>3025.908203</v>
      </c>
      <c r="I56" s="67">
        <v>3268.171875</v>
      </c>
      <c r="J56" s="67">
        <v>3481.3835450000001</v>
      </c>
      <c r="K56" s="67">
        <v>3708.0502929999998</v>
      </c>
      <c r="L56" s="67">
        <v>3948.2353520000001</v>
      </c>
      <c r="M56" s="67">
        <v>4201.1035160000001</v>
      </c>
      <c r="N56" s="67">
        <v>4450.5727539999998</v>
      </c>
      <c r="O56" s="67">
        <v>4705.7890619999998</v>
      </c>
      <c r="P56" s="67">
        <v>4968.6870120000003</v>
      </c>
      <c r="Q56" s="67">
        <v>5240.6518550000001</v>
      </c>
      <c r="R56" s="67">
        <v>5520.4711909999996</v>
      </c>
      <c r="S56" s="67">
        <v>5810.8969729999999</v>
      </c>
      <c r="T56" s="67">
        <v>6112.685547</v>
      </c>
      <c r="U56" s="67">
        <v>6424.2529299999997</v>
      </c>
      <c r="V56" s="67">
        <v>6748.6601559999999</v>
      </c>
      <c r="W56" s="67">
        <v>7086.3911129999997</v>
      </c>
      <c r="X56" s="67">
        <v>7466.4096680000002</v>
      </c>
      <c r="Y56" s="67">
        <v>7873.8208009999998</v>
      </c>
      <c r="Z56" s="67">
        <v>8304.2294920000004</v>
      </c>
      <c r="AA56" s="67">
        <v>8756.8544920000004</v>
      </c>
      <c r="AB56" s="67">
        <v>9188.5703119999998</v>
      </c>
      <c r="AC56" s="67">
        <v>9635.9355469999991</v>
      </c>
      <c r="AD56" s="63">
        <v>6.0227999999999997E-2</v>
      </c>
    </row>
    <row r="57" spans="1:30" ht="15" customHeight="1">
      <c r="A57" s="62" t="s">
        <v>1091</v>
      </c>
      <c r="B57" s="65" t="s">
        <v>108</v>
      </c>
      <c r="C57" s="67">
        <v>1143.577393</v>
      </c>
      <c r="D57" s="67">
        <v>1252.0866699999999</v>
      </c>
      <c r="E57" s="67">
        <v>1365.720581</v>
      </c>
      <c r="F57" s="67">
        <v>1484.184082</v>
      </c>
      <c r="G57" s="67">
        <v>1611.5852050000001</v>
      </c>
      <c r="H57" s="67">
        <v>1746.025879</v>
      </c>
      <c r="I57" s="67">
        <v>1887.3603519999999</v>
      </c>
      <c r="J57" s="67">
        <v>2036.030518</v>
      </c>
      <c r="K57" s="67">
        <v>2192.6279300000001</v>
      </c>
      <c r="L57" s="67">
        <v>2357.852539</v>
      </c>
      <c r="M57" s="67">
        <v>2531.8195799999999</v>
      </c>
      <c r="N57" s="67">
        <v>2714.0478520000001</v>
      </c>
      <c r="O57" s="67">
        <v>2904.6733399999998</v>
      </c>
      <c r="P57" s="67">
        <v>3104.1704100000002</v>
      </c>
      <c r="Q57" s="67">
        <v>3313.0688479999999</v>
      </c>
      <c r="R57" s="67">
        <v>3531.6716310000002</v>
      </c>
      <c r="S57" s="67">
        <v>3760.8334960000002</v>
      </c>
      <c r="T57" s="67">
        <v>4000.3298340000001</v>
      </c>
      <c r="U57" s="67">
        <v>4250.1997069999998</v>
      </c>
      <c r="V57" s="67">
        <v>4512.2016599999997</v>
      </c>
      <c r="W57" s="67">
        <v>4786.6391599999997</v>
      </c>
      <c r="X57" s="67">
        <v>5073.1918949999999</v>
      </c>
      <c r="Y57" s="67">
        <v>5371.9365230000003</v>
      </c>
      <c r="Z57" s="67">
        <v>5682.6430659999996</v>
      </c>
      <c r="AA57" s="67">
        <v>6004.8764650000003</v>
      </c>
      <c r="AB57" s="67">
        <v>6340.5830079999996</v>
      </c>
      <c r="AC57" s="67">
        <v>6689.5756840000004</v>
      </c>
      <c r="AD57" s="63">
        <v>6.9327E-2</v>
      </c>
    </row>
    <row r="58" spans="1:30" ht="15" customHeight="1">
      <c r="A58" s="62" t="s">
        <v>1090</v>
      </c>
      <c r="B58" s="65" t="s">
        <v>109</v>
      </c>
      <c r="C58" s="67">
        <v>560.77856399999996</v>
      </c>
      <c r="D58" s="67">
        <v>593.839294</v>
      </c>
      <c r="E58" s="67">
        <v>616.27972399999999</v>
      </c>
      <c r="F58" s="67">
        <v>633.65972899999997</v>
      </c>
      <c r="G58" s="67">
        <v>664.11157200000002</v>
      </c>
      <c r="H58" s="67">
        <v>704.59686299999998</v>
      </c>
      <c r="I58" s="67">
        <v>747.163635</v>
      </c>
      <c r="J58" s="67">
        <v>791.91302499999995</v>
      </c>
      <c r="K58" s="67">
        <v>838.85363800000005</v>
      </c>
      <c r="L58" s="67">
        <v>888.16442900000004</v>
      </c>
      <c r="M58" s="67">
        <v>939.67120399999999</v>
      </c>
      <c r="N58" s="67">
        <v>978.15795900000001</v>
      </c>
      <c r="O58" s="67">
        <v>1012.604675</v>
      </c>
      <c r="P58" s="67">
        <v>1044.3176269999999</v>
      </c>
      <c r="Q58" s="67">
        <v>1073.9365230000001</v>
      </c>
      <c r="R58" s="67">
        <v>1099.8957519999999</v>
      </c>
      <c r="S58" s="67">
        <v>1123.7163089999999</v>
      </c>
      <c r="T58" s="67">
        <v>1146.14624</v>
      </c>
      <c r="U58" s="67">
        <v>1165.4262699999999</v>
      </c>
      <c r="V58" s="67">
        <v>1182.5922849999999</v>
      </c>
      <c r="W58" s="67">
        <v>1197.6297609999999</v>
      </c>
      <c r="X58" s="67">
        <v>1240.703857</v>
      </c>
      <c r="Y58" s="67">
        <v>1294.705322</v>
      </c>
      <c r="Z58" s="67">
        <v>1356.4842530000001</v>
      </c>
      <c r="AA58" s="67">
        <v>1427.851807</v>
      </c>
      <c r="AB58" s="67">
        <v>1504.1623540000001</v>
      </c>
      <c r="AC58" s="67">
        <v>1587.5555420000001</v>
      </c>
      <c r="AD58" s="63">
        <v>4.0118000000000001E-2</v>
      </c>
    </row>
    <row r="59" spans="1:30" ht="15" customHeight="1">
      <c r="A59" s="62" t="s">
        <v>1089</v>
      </c>
      <c r="B59" s="65" t="s">
        <v>110</v>
      </c>
      <c r="C59" s="67">
        <v>364.530823</v>
      </c>
      <c r="D59" s="67">
        <v>387.21517899999998</v>
      </c>
      <c r="E59" s="67">
        <v>413.15130599999998</v>
      </c>
      <c r="F59" s="67">
        <v>461.930725</v>
      </c>
      <c r="G59" s="67">
        <v>516.19189500000005</v>
      </c>
      <c r="H59" s="67">
        <v>575.28527799999995</v>
      </c>
      <c r="I59" s="67">
        <v>633.64788799999997</v>
      </c>
      <c r="J59" s="67">
        <v>653.44000200000005</v>
      </c>
      <c r="K59" s="67">
        <v>676.56878700000004</v>
      </c>
      <c r="L59" s="67">
        <v>702.21832300000005</v>
      </c>
      <c r="M59" s="67">
        <v>729.61267099999998</v>
      </c>
      <c r="N59" s="67">
        <v>758.36706500000003</v>
      </c>
      <c r="O59" s="67">
        <v>788.51086399999997</v>
      </c>
      <c r="P59" s="67">
        <v>820.19885299999999</v>
      </c>
      <c r="Q59" s="67">
        <v>853.64660600000002</v>
      </c>
      <c r="R59" s="67">
        <v>888.90368699999999</v>
      </c>
      <c r="S59" s="67">
        <v>926.34729000000004</v>
      </c>
      <c r="T59" s="67">
        <v>966.20959500000004</v>
      </c>
      <c r="U59" s="67">
        <v>1008.627197</v>
      </c>
      <c r="V59" s="67">
        <v>1053.865967</v>
      </c>
      <c r="W59" s="67">
        <v>1102.121948</v>
      </c>
      <c r="X59" s="67">
        <v>1152.5142820000001</v>
      </c>
      <c r="Y59" s="67">
        <v>1207.179077</v>
      </c>
      <c r="Z59" s="67">
        <v>1265.1019289999999</v>
      </c>
      <c r="AA59" s="67">
        <v>1324.125732</v>
      </c>
      <c r="AB59" s="67">
        <v>1343.8256839999999</v>
      </c>
      <c r="AC59" s="67">
        <v>1358.8043210000001</v>
      </c>
      <c r="AD59" s="63">
        <v>5.1497000000000001E-2</v>
      </c>
    </row>
    <row r="60" spans="1:30" ht="15" customHeight="1">
      <c r="A60" s="62" t="s">
        <v>1088</v>
      </c>
      <c r="B60" s="65" t="s">
        <v>121</v>
      </c>
      <c r="C60" s="67">
        <v>674.62762499999997</v>
      </c>
      <c r="D60" s="67">
        <v>736.380493</v>
      </c>
      <c r="E60" s="67">
        <v>802.09588599999995</v>
      </c>
      <c r="F60" s="67">
        <v>876.48541299999999</v>
      </c>
      <c r="G60" s="67">
        <v>956.91394000000003</v>
      </c>
      <c r="H60" s="67">
        <v>1046.5538329999999</v>
      </c>
      <c r="I60" s="67">
        <v>1142.9426269999999</v>
      </c>
      <c r="J60" s="67">
        <v>1229.3350829999999</v>
      </c>
      <c r="K60" s="67">
        <v>1321.340942</v>
      </c>
      <c r="L60" s="67">
        <v>1419.724365</v>
      </c>
      <c r="M60" s="67">
        <v>1524.8564449999999</v>
      </c>
      <c r="N60" s="67">
        <v>1635.8820800000001</v>
      </c>
      <c r="O60" s="67">
        <v>1753.0582280000001</v>
      </c>
      <c r="P60" s="67">
        <v>1875.9350589999999</v>
      </c>
      <c r="Q60" s="67">
        <v>2005.0943600000001</v>
      </c>
      <c r="R60" s="67">
        <v>2139.468018</v>
      </c>
      <c r="S60" s="67">
        <v>2281.431885</v>
      </c>
      <c r="T60" s="67">
        <v>2430.328125</v>
      </c>
      <c r="U60" s="67">
        <v>2585.960693</v>
      </c>
      <c r="V60" s="67">
        <v>2748.8916020000001</v>
      </c>
      <c r="W60" s="67">
        <v>2919.2626949999999</v>
      </c>
      <c r="X60" s="67">
        <v>3105.2485350000002</v>
      </c>
      <c r="Y60" s="67">
        <v>3290.4008789999998</v>
      </c>
      <c r="Z60" s="67">
        <v>3482.9113769999999</v>
      </c>
      <c r="AA60" s="67">
        <v>3682.0385740000002</v>
      </c>
      <c r="AB60" s="67">
        <v>3888.6484380000002</v>
      </c>
      <c r="AC60" s="67">
        <v>4166.1503910000001</v>
      </c>
      <c r="AD60" s="63">
        <v>7.1778999999999996E-2</v>
      </c>
    </row>
    <row r="61" spans="1:30" ht="15" customHeight="1">
      <c r="A61" s="62" t="s">
        <v>1087</v>
      </c>
      <c r="B61" s="65" t="s">
        <v>108</v>
      </c>
      <c r="C61" s="67">
        <v>450.34442100000001</v>
      </c>
      <c r="D61" s="67">
        <v>497.13562000000002</v>
      </c>
      <c r="E61" s="67">
        <v>547.07318099999998</v>
      </c>
      <c r="F61" s="67">
        <v>600.146118</v>
      </c>
      <c r="G61" s="67">
        <v>656.42962599999998</v>
      </c>
      <c r="H61" s="67">
        <v>716.19500700000003</v>
      </c>
      <c r="I61" s="67">
        <v>779.63061500000003</v>
      </c>
      <c r="J61" s="67">
        <v>847.12616000000003</v>
      </c>
      <c r="K61" s="67">
        <v>919.06182899999999</v>
      </c>
      <c r="L61" s="67">
        <v>996.02581799999996</v>
      </c>
      <c r="M61" s="67">
        <v>1078.2966309999999</v>
      </c>
      <c r="N61" s="67">
        <v>1165.2742920000001</v>
      </c>
      <c r="O61" s="67">
        <v>1257.1519780000001</v>
      </c>
      <c r="P61" s="67">
        <v>1353.521606</v>
      </c>
      <c r="Q61" s="67">
        <v>1454.8206789999999</v>
      </c>
      <c r="R61" s="67">
        <v>1561.022461</v>
      </c>
      <c r="S61" s="67">
        <v>1672.4144289999999</v>
      </c>
      <c r="T61" s="67">
        <v>1789.0009769999999</v>
      </c>
      <c r="U61" s="67">
        <v>1910.6898189999999</v>
      </c>
      <c r="V61" s="67">
        <v>2037.928101</v>
      </c>
      <c r="W61" s="67">
        <v>2170.9235840000001</v>
      </c>
      <c r="X61" s="67">
        <v>2309.5668949999999</v>
      </c>
      <c r="Y61" s="67">
        <v>2454.0576169999999</v>
      </c>
      <c r="Z61" s="67">
        <v>2604.0979000000002</v>
      </c>
      <c r="AA61" s="67">
        <v>2758.9770509999998</v>
      </c>
      <c r="AB61" s="67">
        <v>2919.26001</v>
      </c>
      <c r="AC61" s="67">
        <v>3085.2634280000002</v>
      </c>
      <c r="AD61" s="63">
        <v>7.5753000000000001E-2</v>
      </c>
    </row>
    <row r="62" spans="1:30" ht="15" customHeight="1">
      <c r="A62" s="62" t="s">
        <v>1086</v>
      </c>
      <c r="B62" s="65" t="s">
        <v>109</v>
      </c>
      <c r="C62" s="67">
        <v>127.712006</v>
      </c>
      <c r="D62" s="67">
        <v>136.83912699999999</v>
      </c>
      <c r="E62" s="67">
        <v>146.461975</v>
      </c>
      <c r="F62" s="67">
        <v>156.60780299999999</v>
      </c>
      <c r="G62" s="67">
        <v>165.575928</v>
      </c>
      <c r="H62" s="67">
        <v>176.77877799999999</v>
      </c>
      <c r="I62" s="67">
        <v>188.698792</v>
      </c>
      <c r="J62" s="67">
        <v>201.381439</v>
      </c>
      <c r="K62" s="67">
        <v>214.873108</v>
      </c>
      <c r="L62" s="67">
        <v>229.283783</v>
      </c>
      <c r="M62" s="67">
        <v>244.68171699999999</v>
      </c>
      <c r="N62" s="67">
        <v>260.92953499999999</v>
      </c>
      <c r="O62" s="67">
        <v>278.06402600000001</v>
      </c>
      <c r="P62" s="67">
        <v>296.04534899999999</v>
      </c>
      <c r="Q62" s="67">
        <v>314.94622800000002</v>
      </c>
      <c r="R62" s="67">
        <v>333.718842</v>
      </c>
      <c r="S62" s="67">
        <v>354.37985200000003</v>
      </c>
      <c r="T62" s="67">
        <v>376.199432</v>
      </c>
      <c r="U62" s="67">
        <v>399.09387199999998</v>
      </c>
      <c r="V62" s="67">
        <v>423.13604700000002</v>
      </c>
      <c r="W62" s="67">
        <v>448.25280800000002</v>
      </c>
      <c r="X62" s="67">
        <v>482.71810900000003</v>
      </c>
      <c r="Y62" s="67">
        <v>509.81057700000002</v>
      </c>
      <c r="Z62" s="67">
        <v>537.98187299999995</v>
      </c>
      <c r="AA62" s="67">
        <v>567.212219</v>
      </c>
      <c r="AB62" s="67">
        <v>597.67761199999995</v>
      </c>
      <c r="AC62" s="67">
        <v>629.41223100000002</v>
      </c>
      <c r="AD62" s="63">
        <v>6.2940999999999997E-2</v>
      </c>
    </row>
    <row r="63" spans="1:30" ht="15" customHeight="1">
      <c r="A63" s="62" t="s">
        <v>1085</v>
      </c>
      <c r="B63" s="65" t="s">
        <v>110</v>
      </c>
      <c r="C63" s="67">
        <v>96.571228000000005</v>
      </c>
      <c r="D63" s="67">
        <v>102.40579200000001</v>
      </c>
      <c r="E63" s="67">
        <v>108.560738</v>
      </c>
      <c r="F63" s="67">
        <v>119.731499</v>
      </c>
      <c r="G63" s="67">
        <v>134.908356</v>
      </c>
      <c r="H63" s="67">
        <v>153.58012400000001</v>
      </c>
      <c r="I63" s="67">
        <v>174.613281</v>
      </c>
      <c r="J63" s="67">
        <v>180.82753</v>
      </c>
      <c r="K63" s="67">
        <v>187.40602100000001</v>
      </c>
      <c r="L63" s="67">
        <v>194.41482500000001</v>
      </c>
      <c r="M63" s="67">
        <v>201.87803600000001</v>
      </c>
      <c r="N63" s="67">
        <v>209.67820699999999</v>
      </c>
      <c r="O63" s="67">
        <v>217.84214800000001</v>
      </c>
      <c r="P63" s="67">
        <v>226.368225</v>
      </c>
      <c r="Q63" s="67">
        <v>235.32753</v>
      </c>
      <c r="R63" s="67">
        <v>244.72676100000001</v>
      </c>
      <c r="S63" s="67">
        <v>254.63767999999999</v>
      </c>
      <c r="T63" s="67">
        <v>265.12756300000001</v>
      </c>
      <c r="U63" s="67">
        <v>276.17709400000001</v>
      </c>
      <c r="V63" s="67">
        <v>287.82748400000003</v>
      </c>
      <c r="W63" s="67">
        <v>300.08639499999998</v>
      </c>
      <c r="X63" s="67">
        <v>312.963593</v>
      </c>
      <c r="Y63" s="67">
        <v>326.53265399999998</v>
      </c>
      <c r="Z63" s="67">
        <v>340.83145100000002</v>
      </c>
      <c r="AA63" s="67">
        <v>355.84939600000001</v>
      </c>
      <c r="AB63" s="67">
        <v>371.71087599999998</v>
      </c>
      <c r="AC63" s="67">
        <v>451.47482300000001</v>
      </c>
      <c r="AD63" s="63">
        <v>6.1138999999999999E-2</v>
      </c>
    </row>
    <row r="64" spans="1:30" ht="15" customHeight="1">
      <c r="A64" s="62" t="s">
        <v>1084</v>
      </c>
      <c r="B64" s="65" t="s">
        <v>122</v>
      </c>
      <c r="C64" s="67">
        <v>826.02209500000004</v>
      </c>
      <c r="D64" s="67">
        <v>870.33154300000001</v>
      </c>
      <c r="E64" s="67">
        <v>916.92126499999995</v>
      </c>
      <c r="F64" s="67">
        <v>957.51715100000001</v>
      </c>
      <c r="G64" s="67">
        <v>1005.431458</v>
      </c>
      <c r="H64" s="67">
        <v>1050.806274</v>
      </c>
      <c r="I64" s="67">
        <v>1094.3857419999999</v>
      </c>
      <c r="J64" s="67">
        <v>1120.824341</v>
      </c>
      <c r="K64" s="67">
        <v>1150.6842039999999</v>
      </c>
      <c r="L64" s="67">
        <v>1182.150269</v>
      </c>
      <c r="M64" s="67">
        <v>1214.3488769999999</v>
      </c>
      <c r="N64" s="67">
        <v>1247.2352289999999</v>
      </c>
      <c r="O64" s="67">
        <v>1280.8001710000001</v>
      </c>
      <c r="P64" s="67">
        <v>1315.1800539999999</v>
      </c>
      <c r="Q64" s="67">
        <v>1350.5273440000001</v>
      </c>
      <c r="R64" s="67">
        <v>1386.854004</v>
      </c>
      <c r="S64" s="67">
        <v>1424.3876949999999</v>
      </c>
      <c r="T64" s="67">
        <v>1463.3710940000001</v>
      </c>
      <c r="U64" s="67">
        <v>1503.885254</v>
      </c>
      <c r="V64" s="67">
        <v>1546.001221</v>
      </c>
      <c r="W64" s="67">
        <v>1589.505249</v>
      </c>
      <c r="X64" s="67">
        <v>1648.096313</v>
      </c>
      <c r="Y64" s="67">
        <v>1695.3270259999999</v>
      </c>
      <c r="Z64" s="67">
        <v>1742.9516599999999</v>
      </c>
      <c r="AA64" s="67">
        <v>1789.9765620000001</v>
      </c>
      <c r="AB64" s="67">
        <v>1838.739746</v>
      </c>
      <c r="AC64" s="67">
        <v>1888.4542240000001</v>
      </c>
      <c r="AD64" s="63">
        <v>3.1470999999999999E-2</v>
      </c>
    </row>
    <row r="65" spans="1:30" ht="15" customHeight="1">
      <c r="A65" s="62" t="s">
        <v>1083</v>
      </c>
      <c r="B65" s="65" t="s">
        <v>108</v>
      </c>
      <c r="C65" s="67">
        <v>314.42974900000002</v>
      </c>
      <c r="D65" s="67">
        <v>337.97088600000001</v>
      </c>
      <c r="E65" s="67">
        <v>363.90399200000002</v>
      </c>
      <c r="F65" s="67">
        <v>393.14196800000002</v>
      </c>
      <c r="G65" s="67">
        <v>421.09558099999998</v>
      </c>
      <c r="H65" s="67">
        <v>446.53311200000002</v>
      </c>
      <c r="I65" s="67">
        <v>472.446167</v>
      </c>
      <c r="J65" s="67">
        <v>498.86691300000001</v>
      </c>
      <c r="K65" s="67">
        <v>525.65649399999995</v>
      </c>
      <c r="L65" s="67">
        <v>552.87298599999997</v>
      </c>
      <c r="M65" s="67">
        <v>580.45251499999995</v>
      </c>
      <c r="N65" s="67">
        <v>608.42852800000003</v>
      </c>
      <c r="O65" s="67">
        <v>636.81707800000004</v>
      </c>
      <c r="P65" s="67">
        <v>665.70880099999999</v>
      </c>
      <c r="Q65" s="67">
        <v>695.08331299999998</v>
      </c>
      <c r="R65" s="67">
        <v>724.85571300000004</v>
      </c>
      <c r="S65" s="67">
        <v>755.03063999999995</v>
      </c>
      <c r="T65" s="67">
        <v>785.64141800000004</v>
      </c>
      <c r="U65" s="67">
        <v>816.61706500000003</v>
      </c>
      <c r="V65" s="67">
        <v>847.90716599999996</v>
      </c>
      <c r="W65" s="67">
        <v>879.30352800000003</v>
      </c>
      <c r="X65" s="67">
        <v>910.64031999999997</v>
      </c>
      <c r="Y65" s="67">
        <v>941.75219700000002</v>
      </c>
      <c r="Z65" s="67">
        <v>972.59741199999996</v>
      </c>
      <c r="AA65" s="67">
        <v>1003.265869</v>
      </c>
      <c r="AB65" s="67">
        <v>1033.8061520000001</v>
      </c>
      <c r="AC65" s="67">
        <v>1064.2235109999999</v>
      </c>
      <c r="AD65" s="63">
        <v>4.6949999999999999E-2</v>
      </c>
    </row>
    <row r="66" spans="1:30" ht="15" customHeight="1">
      <c r="A66" s="62" t="s">
        <v>1082</v>
      </c>
      <c r="B66" s="65" t="s">
        <v>109</v>
      </c>
      <c r="C66" s="67">
        <v>139.48745700000001</v>
      </c>
      <c r="D66" s="67">
        <v>147.144623</v>
      </c>
      <c r="E66" s="67">
        <v>154.85102800000001</v>
      </c>
      <c r="F66" s="67">
        <v>152.01719700000001</v>
      </c>
      <c r="G66" s="67">
        <v>158.48371900000001</v>
      </c>
      <c r="H66" s="67">
        <v>166.374405</v>
      </c>
      <c r="I66" s="67">
        <v>173.698578</v>
      </c>
      <c r="J66" s="67">
        <v>181.66578699999999</v>
      </c>
      <c r="K66" s="67">
        <v>189.28919999999999</v>
      </c>
      <c r="L66" s="67">
        <v>197.653076</v>
      </c>
      <c r="M66" s="67">
        <v>206.05744899999999</v>
      </c>
      <c r="N66" s="67">
        <v>214.50294500000001</v>
      </c>
      <c r="O66" s="67">
        <v>222.96705600000001</v>
      </c>
      <c r="P66" s="67">
        <v>231.42607100000001</v>
      </c>
      <c r="Q66" s="67">
        <v>239.89610300000001</v>
      </c>
      <c r="R66" s="67">
        <v>248.34169</v>
      </c>
      <c r="S66" s="67">
        <v>256.77380399999998</v>
      </c>
      <c r="T66" s="67">
        <v>265.20806900000002</v>
      </c>
      <c r="U66" s="67">
        <v>273.645081</v>
      </c>
      <c r="V66" s="67">
        <v>282.10211199999998</v>
      </c>
      <c r="W66" s="67">
        <v>290.59683200000001</v>
      </c>
      <c r="X66" s="67">
        <v>313.09655800000002</v>
      </c>
      <c r="Y66" s="67">
        <v>323.41891500000003</v>
      </c>
      <c r="Z66" s="67">
        <v>333.416473</v>
      </c>
      <c r="AA66" s="67">
        <v>343.094604</v>
      </c>
      <c r="AB66" s="67">
        <v>352.833099</v>
      </c>
      <c r="AC66" s="67">
        <v>362.920074</v>
      </c>
      <c r="AD66" s="63">
        <v>3.6770999999999998E-2</v>
      </c>
    </row>
    <row r="67" spans="1:30" ht="15" customHeight="1">
      <c r="A67" s="62" t="s">
        <v>1081</v>
      </c>
      <c r="B67" s="65" t="s">
        <v>110</v>
      </c>
      <c r="C67" s="67">
        <v>372.10488900000001</v>
      </c>
      <c r="D67" s="67">
        <v>385.21606400000002</v>
      </c>
      <c r="E67" s="67">
        <v>398.16622899999999</v>
      </c>
      <c r="F67" s="67">
        <v>412.35797100000002</v>
      </c>
      <c r="G67" s="67">
        <v>425.85217299999999</v>
      </c>
      <c r="H67" s="67">
        <v>437.89877300000001</v>
      </c>
      <c r="I67" s="67">
        <v>448.24093599999998</v>
      </c>
      <c r="J67" s="67">
        <v>440.29165599999999</v>
      </c>
      <c r="K67" s="67">
        <v>435.73852499999998</v>
      </c>
      <c r="L67" s="67">
        <v>431.62423699999999</v>
      </c>
      <c r="M67" s="67">
        <v>427.83892800000001</v>
      </c>
      <c r="N67" s="67">
        <v>424.30380200000002</v>
      </c>
      <c r="O67" s="67">
        <v>421.016052</v>
      </c>
      <c r="P67" s="67">
        <v>418.04516599999999</v>
      </c>
      <c r="Q67" s="67">
        <v>415.54788200000002</v>
      </c>
      <c r="R67" s="67">
        <v>413.65664700000002</v>
      </c>
      <c r="S67" s="67">
        <v>412.58325200000002</v>
      </c>
      <c r="T67" s="67">
        <v>412.52160600000002</v>
      </c>
      <c r="U67" s="67">
        <v>413.623108</v>
      </c>
      <c r="V67" s="67">
        <v>415.99200400000001</v>
      </c>
      <c r="W67" s="67">
        <v>419.60488900000001</v>
      </c>
      <c r="X67" s="67">
        <v>424.359467</v>
      </c>
      <c r="Y67" s="67">
        <v>430.155914</v>
      </c>
      <c r="Z67" s="67">
        <v>436.93768299999999</v>
      </c>
      <c r="AA67" s="67">
        <v>443.61605800000001</v>
      </c>
      <c r="AB67" s="67">
        <v>452.10049400000003</v>
      </c>
      <c r="AC67" s="67">
        <v>461.31063799999998</v>
      </c>
      <c r="AD67" s="63">
        <v>7.2370000000000004E-3</v>
      </c>
    </row>
    <row r="68" spans="1:30" ht="15" customHeight="1">
      <c r="A68" s="62" t="s">
        <v>1080</v>
      </c>
      <c r="B68" s="61" t="s">
        <v>125</v>
      </c>
      <c r="C68" s="73">
        <v>28660.544922000001</v>
      </c>
      <c r="D68" s="73">
        <v>29914.912109000001</v>
      </c>
      <c r="E68" s="73">
        <v>31229.224609000001</v>
      </c>
      <c r="F68" s="73">
        <v>32582.765625</v>
      </c>
      <c r="G68" s="73">
        <v>33987.988280999998</v>
      </c>
      <c r="H68" s="73">
        <v>35410.28125</v>
      </c>
      <c r="I68" s="73">
        <v>36858.523437999997</v>
      </c>
      <c r="J68" s="73">
        <v>38358.105469000002</v>
      </c>
      <c r="K68" s="73">
        <v>39899.515625</v>
      </c>
      <c r="L68" s="73">
        <v>41502.675780999998</v>
      </c>
      <c r="M68" s="73">
        <v>43164.753905999998</v>
      </c>
      <c r="N68" s="73">
        <v>44875.332030999998</v>
      </c>
      <c r="O68" s="73">
        <v>46637.5</v>
      </c>
      <c r="P68" s="73">
        <v>48445.914062000003</v>
      </c>
      <c r="Q68" s="73">
        <v>50296.324219000002</v>
      </c>
      <c r="R68" s="73">
        <v>52196.660155999998</v>
      </c>
      <c r="S68" s="73">
        <v>54154.5</v>
      </c>
      <c r="T68" s="73">
        <v>56173.492187999997</v>
      </c>
      <c r="U68" s="73">
        <v>58257.503905999998</v>
      </c>
      <c r="V68" s="73">
        <v>60416.761719000002</v>
      </c>
      <c r="W68" s="73">
        <v>62655.050780999998</v>
      </c>
      <c r="X68" s="73">
        <v>64967.023437999997</v>
      </c>
      <c r="Y68" s="73">
        <v>67351.984375</v>
      </c>
      <c r="Z68" s="73">
        <v>69801.898438000004</v>
      </c>
      <c r="AA68" s="73">
        <v>72303.523438000004</v>
      </c>
      <c r="AB68" s="73">
        <v>74863.351561999996</v>
      </c>
      <c r="AC68" s="73">
        <v>77523.796875</v>
      </c>
      <c r="AD68" s="59">
        <v>3.8823999999999997E-2</v>
      </c>
    </row>
    <row r="71" spans="1:30" ht="15" customHeight="1">
      <c r="B71" s="61" t="s">
        <v>282</v>
      </c>
    </row>
    <row r="72" spans="1:30" ht="15" customHeight="1">
      <c r="A72" s="62" t="s">
        <v>1079</v>
      </c>
      <c r="B72" s="65" t="s">
        <v>107</v>
      </c>
      <c r="C72" s="67">
        <v>6212.6572269999997</v>
      </c>
      <c r="D72" s="67">
        <v>6355.6953119999998</v>
      </c>
      <c r="E72" s="67">
        <v>6497.3066410000001</v>
      </c>
      <c r="F72" s="67">
        <v>6660.5517579999996</v>
      </c>
      <c r="G72" s="67">
        <v>6815.2402339999999</v>
      </c>
      <c r="H72" s="67">
        <v>6861.1308589999999</v>
      </c>
      <c r="I72" s="67">
        <v>6920.6552730000003</v>
      </c>
      <c r="J72" s="67">
        <v>7100.8662109999996</v>
      </c>
      <c r="K72" s="67">
        <v>7230.8046880000002</v>
      </c>
      <c r="L72" s="67">
        <v>7358.0390619999998</v>
      </c>
      <c r="M72" s="67">
        <v>7485.2919920000004</v>
      </c>
      <c r="N72" s="67">
        <v>7676.2353519999997</v>
      </c>
      <c r="O72" s="67">
        <v>7866.2060549999997</v>
      </c>
      <c r="P72" s="67">
        <v>8054.7954099999997</v>
      </c>
      <c r="Q72" s="67">
        <v>8234.7363280000009</v>
      </c>
      <c r="R72" s="67">
        <v>8395.5761719999991</v>
      </c>
      <c r="S72" s="67">
        <v>8545.0800780000009</v>
      </c>
      <c r="T72" s="67">
        <v>8700.0595699999994</v>
      </c>
      <c r="U72" s="67">
        <v>8838.2470699999994</v>
      </c>
      <c r="V72" s="67">
        <v>8963</v>
      </c>
      <c r="W72" s="67">
        <v>9079.5859380000002</v>
      </c>
      <c r="X72" s="67">
        <v>9193.4550780000009</v>
      </c>
      <c r="Y72" s="67">
        <v>9302.1513670000004</v>
      </c>
      <c r="Z72" s="67">
        <v>9405.3164059999999</v>
      </c>
      <c r="AA72" s="67">
        <v>9506.1210940000001</v>
      </c>
      <c r="AB72" s="67">
        <v>9601.5390619999998</v>
      </c>
      <c r="AC72" s="67">
        <v>9698.7431639999995</v>
      </c>
      <c r="AD72" s="63">
        <v>1.7049999999999999E-2</v>
      </c>
    </row>
    <row r="73" spans="1:30" ht="15" customHeight="1">
      <c r="A73" s="62" t="s">
        <v>1078</v>
      </c>
      <c r="B73" s="65" t="s">
        <v>108</v>
      </c>
      <c r="C73" s="67">
        <v>3459.8603520000001</v>
      </c>
      <c r="D73" s="67">
        <v>3586.76001</v>
      </c>
      <c r="E73" s="67">
        <v>3713.6853030000002</v>
      </c>
      <c r="F73" s="67">
        <v>3841.9946289999998</v>
      </c>
      <c r="G73" s="67">
        <v>3960.4934079999998</v>
      </c>
      <c r="H73" s="67">
        <v>3972.6499020000001</v>
      </c>
      <c r="I73" s="67">
        <v>4003.4934079999998</v>
      </c>
      <c r="J73" s="67">
        <v>4158.4492190000001</v>
      </c>
      <c r="K73" s="67">
        <v>4261.0068359999996</v>
      </c>
      <c r="L73" s="67">
        <v>4358.6152339999999</v>
      </c>
      <c r="M73" s="67">
        <v>4453.3125</v>
      </c>
      <c r="N73" s="67">
        <v>4609.1132809999999</v>
      </c>
      <c r="O73" s="67">
        <v>4762.4882809999999</v>
      </c>
      <c r="P73" s="67">
        <v>4912.7114259999998</v>
      </c>
      <c r="Q73" s="67">
        <v>5058.0454099999997</v>
      </c>
      <c r="R73" s="67">
        <v>5188.0268550000001</v>
      </c>
      <c r="S73" s="67">
        <v>5308.5083009999998</v>
      </c>
      <c r="T73" s="67">
        <v>5417.6748049999997</v>
      </c>
      <c r="U73" s="67">
        <v>5509.5742190000001</v>
      </c>
      <c r="V73" s="67">
        <v>5588.0415039999998</v>
      </c>
      <c r="W73" s="67">
        <v>5657.5585940000001</v>
      </c>
      <c r="X73" s="67">
        <v>5724.1928710000002</v>
      </c>
      <c r="Y73" s="67">
        <v>5786.7509769999997</v>
      </c>
      <c r="Z73" s="67">
        <v>5844.4477539999998</v>
      </c>
      <c r="AA73" s="67">
        <v>5899.986328</v>
      </c>
      <c r="AB73" s="67">
        <v>5951.2958980000003</v>
      </c>
      <c r="AC73" s="67">
        <v>6004.5478519999997</v>
      </c>
      <c r="AD73" s="63">
        <v>2.0825E-2</v>
      </c>
    </row>
    <row r="74" spans="1:30" ht="15" customHeight="1">
      <c r="A74" s="62" t="s">
        <v>1077</v>
      </c>
      <c r="B74" s="65" t="s">
        <v>109</v>
      </c>
      <c r="C74" s="67">
        <v>568.50518799999998</v>
      </c>
      <c r="D74" s="67">
        <v>574.44146699999999</v>
      </c>
      <c r="E74" s="67">
        <v>586.28320299999996</v>
      </c>
      <c r="F74" s="67">
        <v>600.10461399999997</v>
      </c>
      <c r="G74" s="67">
        <v>614.38354500000003</v>
      </c>
      <c r="H74" s="67">
        <v>627.59033199999999</v>
      </c>
      <c r="I74" s="67">
        <v>638.71002199999998</v>
      </c>
      <c r="J74" s="67">
        <v>648.43402100000003</v>
      </c>
      <c r="K74" s="67">
        <v>658.94451900000001</v>
      </c>
      <c r="L74" s="67">
        <v>670.24298099999999</v>
      </c>
      <c r="M74" s="67">
        <v>682.52832000000001</v>
      </c>
      <c r="N74" s="67">
        <v>695.58813499999997</v>
      </c>
      <c r="O74" s="67">
        <v>708.92181400000004</v>
      </c>
      <c r="P74" s="67">
        <v>722.56774900000005</v>
      </c>
      <c r="Q74" s="67">
        <v>734.60076900000001</v>
      </c>
      <c r="R74" s="67">
        <v>745.11737100000005</v>
      </c>
      <c r="S74" s="67">
        <v>754.80328399999996</v>
      </c>
      <c r="T74" s="67">
        <v>764.98767099999998</v>
      </c>
      <c r="U74" s="67">
        <v>774.98004200000003</v>
      </c>
      <c r="V74" s="67">
        <v>784.62109399999997</v>
      </c>
      <c r="W74" s="67">
        <v>794.10974099999999</v>
      </c>
      <c r="X74" s="67">
        <v>803.25207499999999</v>
      </c>
      <c r="Y74" s="67">
        <v>811.72857699999997</v>
      </c>
      <c r="Z74" s="67">
        <v>819.67077600000005</v>
      </c>
      <c r="AA74" s="67">
        <v>827.198486</v>
      </c>
      <c r="AB74" s="67">
        <v>834.11688200000003</v>
      </c>
      <c r="AC74" s="67">
        <v>840.65863000000002</v>
      </c>
      <c r="AD74" s="63">
        <v>1.5348000000000001E-2</v>
      </c>
    </row>
    <row r="75" spans="1:30" ht="15" customHeight="1">
      <c r="A75" s="62" t="s">
        <v>1076</v>
      </c>
      <c r="B75" s="65" t="s">
        <v>110</v>
      </c>
      <c r="C75" s="67">
        <v>2184.2917480000001</v>
      </c>
      <c r="D75" s="67">
        <v>2194.4938959999999</v>
      </c>
      <c r="E75" s="67">
        <v>2197.3378910000001</v>
      </c>
      <c r="F75" s="67">
        <v>2218.452393</v>
      </c>
      <c r="G75" s="67">
        <v>2240.3635250000002</v>
      </c>
      <c r="H75" s="67">
        <v>2260.890625</v>
      </c>
      <c r="I75" s="67">
        <v>2278.4516600000002</v>
      </c>
      <c r="J75" s="67">
        <v>2293.9829100000002</v>
      </c>
      <c r="K75" s="67">
        <v>2310.8535160000001</v>
      </c>
      <c r="L75" s="67">
        <v>2329.1804200000001</v>
      </c>
      <c r="M75" s="67">
        <v>2349.4514159999999</v>
      </c>
      <c r="N75" s="67">
        <v>2371.5341800000001</v>
      </c>
      <c r="O75" s="67">
        <v>2394.7958979999999</v>
      </c>
      <c r="P75" s="67">
        <v>2419.5161130000001</v>
      </c>
      <c r="Q75" s="67">
        <v>2442.0905760000001</v>
      </c>
      <c r="R75" s="67">
        <v>2462.4316410000001</v>
      </c>
      <c r="S75" s="67">
        <v>2481.7680660000001</v>
      </c>
      <c r="T75" s="67">
        <v>2517.3969729999999</v>
      </c>
      <c r="U75" s="67">
        <v>2553.6926269999999</v>
      </c>
      <c r="V75" s="67">
        <v>2590.3371579999998</v>
      </c>
      <c r="W75" s="67">
        <v>2627.9179690000001</v>
      </c>
      <c r="X75" s="67">
        <v>2666.0102539999998</v>
      </c>
      <c r="Y75" s="67">
        <v>2703.671875</v>
      </c>
      <c r="Z75" s="67">
        <v>2741.1982419999999</v>
      </c>
      <c r="AA75" s="67">
        <v>2778.9360350000002</v>
      </c>
      <c r="AB75" s="67">
        <v>2816.126953</v>
      </c>
      <c r="AC75" s="67">
        <v>2853.5363769999999</v>
      </c>
      <c r="AD75" s="63">
        <v>1.056E-2</v>
      </c>
    </row>
    <row r="76" spans="1:30" ht="15" customHeight="1">
      <c r="A76" s="62" t="s">
        <v>1075</v>
      </c>
      <c r="B76" s="65" t="s">
        <v>111</v>
      </c>
      <c r="C76" s="67">
        <v>754.15270999999996</v>
      </c>
      <c r="D76" s="67">
        <v>778.64855999999997</v>
      </c>
      <c r="E76" s="67">
        <v>799.49908400000004</v>
      </c>
      <c r="F76" s="67">
        <v>820.85327099999995</v>
      </c>
      <c r="G76" s="67">
        <v>845.29345699999999</v>
      </c>
      <c r="H76" s="67">
        <v>870.70050000000003</v>
      </c>
      <c r="I76" s="67">
        <v>892.05944799999997</v>
      </c>
      <c r="J76" s="67">
        <v>910.41967799999998</v>
      </c>
      <c r="K76" s="67">
        <v>927.40631099999996</v>
      </c>
      <c r="L76" s="67">
        <v>943.02722200000005</v>
      </c>
      <c r="M76" s="67">
        <v>957.66381799999999</v>
      </c>
      <c r="N76" s="67">
        <v>972.03686500000003</v>
      </c>
      <c r="O76" s="67">
        <v>984.80920400000002</v>
      </c>
      <c r="P76" s="67">
        <v>996.69824200000005</v>
      </c>
      <c r="Q76" s="67">
        <v>1007.888367</v>
      </c>
      <c r="R76" s="67">
        <v>1018.2016599999999</v>
      </c>
      <c r="S76" s="67">
        <v>1028.03772</v>
      </c>
      <c r="T76" s="67">
        <v>1041.8675539999999</v>
      </c>
      <c r="U76" s="67">
        <v>1054.798706</v>
      </c>
      <c r="V76" s="67">
        <v>1066.9736330000001</v>
      </c>
      <c r="W76" s="67">
        <v>1078.719971</v>
      </c>
      <c r="X76" s="67">
        <v>1090.0010990000001</v>
      </c>
      <c r="Y76" s="67">
        <v>1101.362793</v>
      </c>
      <c r="Z76" s="67">
        <v>1112.286987</v>
      </c>
      <c r="AA76" s="67">
        <v>1122.457275</v>
      </c>
      <c r="AB76" s="67">
        <v>1132.6911620000001</v>
      </c>
      <c r="AC76" s="67">
        <v>1142.7386469999999</v>
      </c>
      <c r="AD76" s="63">
        <v>1.5462999999999999E-2</v>
      </c>
    </row>
    <row r="77" spans="1:30" ht="15" customHeight="1">
      <c r="A77" s="62" t="s">
        <v>1074</v>
      </c>
      <c r="B77" s="65" t="s">
        <v>108</v>
      </c>
      <c r="C77" s="67">
        <v>297.26165800000001</v>
      </c>
      <c r="D77" s="67">
        <v>308.63192700000002</v>
      </c>
      <c r="E77" s="67">
        <v>320.80493200000001</v>
      </c>
      <c r="F77" s="67">
        <v>331.04126000000002</v>
      </c>
      <c r="G77" s="67">
        <v>342.75579800000003</v>
      </c>
      <c r="H77" s="67">
        <v>354.87558000000001</v>
      </c>
      <c r="I77" s="67">
        <v>364.89538599999997</v>
      </c>
      <c r="J77" s="67">
        <v>373.35305799999998</v>
      </c>
      <c r="K77" s="67">
        <v>381.08178700000002</v>
      </c>
      <c r="L77" s="67">
        <v>388.092468</v>
      </c>
      <c r="M77" s="67">
        <v>394.57360799999998</v>
      </c>
      <c r="N77" s="67">
        <v>400.885895</v>
      </c>
      <c r="O77" s="67">
        <v>406.37872299999998</v>
      </c>
      <c r="P77" s="67">
        <v>411.41024800000002</v>
      </c>
      <c r="Q77" s="67">
        <v>416.06881700000002</v>
      </c>
      <c r="R77" s="67">
        <v>420.26998900000001</v>
      </c>
      <c r="S77" s="67">
        <v>424.213593</v>
      </c>
      <c r="T77" s="67">
        <v>430.95443699999998</v>
      </c>
      <c r="U77" s="67">
        <v>437.25192299999998</v>
      </c>
      <c r="V77" s="67">
        <v>443.17984000000001</v>
      </c>
      <c r="W77" s="67">
        <v>448.89556900000002</v>
      </c>
      <c r="X77" s="67">
        <v>454.38491800000003</v>
      </c>
      <c r="Y77" s="67">
        <v>459.94860799999998</v>
      </c>
      <c r="Z77" s="67">
        <v>465.29708900000003</v>
      </c>
      <c r="AA77" s="67">
        <v>470.26754799999998</v>
      </c>
      <c r="AB77" s="67">
        <v>475.27511600000003</v>
      </c>
      <c r="AC77" s="67">
        <v>480.19030800000002</v>
      </c>
      <c r="AD77" s="63">
        <v>1.7839000000000001E-2</v>
      </c>
    </row>
    <row r="78" spans="1:30" ht="15" customHeight="1">
      <c r="A78" s="62" t="s">
        <v>1073</v>
      </c>
      <c r="B78" s="65" t="s">
        <v>109</v>
      </c>
      <c r="C78" s="67">
        <v>83.977585000000005</v>
      </c>
      <c r="D78" s="67">
        <v>92.487633000000002</v>
      </c>
      <c r="E78" s="67">
        <v>101.792023</v>
      </c>
      <c r="F78" s="67">
        <v>109.935478</v>
      </c>
      <c r="G78" s="67">
        <v>119.331566</v>
      </c>
      <c r="H78" s="67">
        <v>129.21766700000001</v>
      </c>
      <c r="I78" s="67">
        <v>137.73486299999999</v>
      </c>
      <c r="J78" s="67">
        <v>145.25161700000001</v>
      </c>
      <c r="K78" s="67">
        <v>152.318375</v>
      </c>
      <c r="L78" s="67">
        <v>158.92536899999999</v>
      </c>
      <c r="M78" s="67">
        <v>165.223129</v>
      </c>
      <c r="N78" s="67">
        <v>171.47520399999999</v>
      </c>
      <c r="O78" s="67">
        <v>177.153336</v>
      </c>
      <c r="P78" s="67">
        <v>182.522705</v>
      </c>
      <c r="Q78" s="67">
        <v>187.66383400000001</v>
      </c>
      <c r="R78" s="67">
        <v>192.504761</v>
      </c>
      <c r="S78" s="67">
        <v>197.190155</v>
      </c>
      <c r="T78" s="67">
        <v>202.024292</v>
      </c>
      <c r="U78" s="67">
        <v>206.51350400000001</v>
      </c>
      <c r="V78" s="67">
        <v>210.70056199999999</v>
      </c>
      <c r="W78" s="67">
        <v>214.71785</v>
      </c>
      <c r="X78" s="67">
        <v>218.54113799999999</v>
      </c>
      <c r="Y78" s="67">
        <v>222.27858000000001</v>
      </c>
      <c r="Z78" s="67">
        <v>225.83702099999999</v>
      </c>
      <c r="AA78" s="67">
        <v>229.12037699999999</v>
      </c>
      <c r="AB78" s="67">
        <v>232.39364599999999</v>
      </c>
      <c r="AC78" s="67">
        <v>235.58325199999999</v>
      </c>
      <c r="AD78" s="63">
        <v>3.8108000000000003E-2</v>
      </c>
    </row>
    <row r="79" spans="1:30" ht="15" customHeight="1">
      <c r="A79" s="62" t="s">
        <v>1072</v>
      </c>
      <c r="B79" s="65" t="s">
        <v>110</v>
      </c>
      <c r="C79" s="67">
        <v>372.91345200000001</v>
      </c>
      <c r="D79" s="67">
        <v>377.529022</v>
      </c>
      <c r="E79" s="67">
        <v>376.90213</v>
      </c>
      <c r="F79" s="67">
        <v>379.87655599999999</v>
      </c>
      <c r="G79" s="67">
        <v>383.20611600000001</v>
      </c>
      <c r="H79" s="67">
        <v>386.60723899999999</v>
      </c>
      <c r="I79" s="67">
        <v>389.429169</v>
      </c>
      <c r="J79" s="67">
        <v>391.81503300000003</v>
      </c>
      <c r="K79" s="67">
        <v>394.00616500000001</v>
      </c>
      <c r="L79" s="67">
        <v>396.00943000000001</v>
      </c>
      <c r="M79" s="67">
        <v>397.86706500000003</v>
      </c>
      <c r="N79" s="67">
        <v>399.67578099999997</v>
      </c>
      <c r="O79" s="67">
        <v>401.27719100000002</v>
      </c>
      <c r="P79" s="67">
        <v>402.76525900000001</v>
      </c>
      <c r="Q79" s="67">
        <v>404.15570100000002</v>
      </c>
      <c r="R79" s="67">
        <v>405.42691000000002</v>
      </c>
      <c r="S79" s="67">
        <v>406.63400300000001</v>
      </c>
      <c r="T79" s="67">
        <v>408.888824</v>
      </c>
      <c r="U79" s="67">
        <v>411.03323399999999</v>
      </c>
      <c r="V79" s="67">
        <v>413.09326199999998</v>
      </c>
      <c r="W79" s="67">
        <v>415.106537</v>
      </c>
      <c r="X79" s="67">
        <v>417.07507299999997</v>
      </c>
      <c r="Y79" s="67">
        <v>419.13568099999998</v>
      </c>
      <c r="Z79" s="67">
        <v>421.15289300000001</v>
      </c>
      <c r="AA79" s="67">
        <v>423.06939699999998</v>
      </c>
      <c r="AB79" s="67">
        <v>425.02233899999999</v>
      </c>
      <c r="AC79" s="67">
        <v>426.965057</v>
      </c>
      <c r="AD79" s="63">
        <v>4.934E-3</v>
      </c>
    </row>
    <row r="80" spans="1:30" ht="15" customHeight="1">
      <c r="A80" s="62" t="s">
        <v>1071</v>
      </c>
      <c r="B80" s="65" t="s">
        <v>112</v>
      </c>
      <c r="C80" s="67">
        <v>562.99401899999998</v>
      </c>
      <c r="D80" s="67">
        <v>600.62231399999996</v>
      </c>
      <c r="E80" s="67">
        <v>645.11657700000001</v>
      </c>
      <c r="F80" s="67">
        <v>693.808716</v>
      </c>
      <c r="G80" s="67">
        <v>749.43792699999995</v>
      </c>
      <c r="H80" s="67">
        <v>781.33178699999996</v>
      </c>
      <c r="I80" s="67">
        <v>820.95214799999997</v>
      </c>
      <c r="J80" s="67">
        <v>862.50213599999995</v>
      </c>
      <c r="K80" s="67">
        <v>906.35986300000002</v>
      </c>
      <c r="L80" s="67">
        <v>943.20696999999996</v>
      </c>
      <c r="M80" s="67">
        <v>981.00793499999997</v>
      </c>
      <c r="N80" s="67">
        <v>1036.838501</v>
      </c>
      <c r="O80" s="67">
        <v>1104.2807620000001</v>
      </c>
      <c r="P80" s="67">
        <v>1151.910889</v>
      </c>
      <c r="Q80" s="67">
        <v>1191.796509</v>
      </c>
      <c r="R80" s="67">
        <v>1230.6523440000001</v>
      </c>
      <c r="S80" s="67">
        <v>1271.7963870000001</v>
      </c>
      <c r="T80" s="67">
        <v>1314.907471</v>
      </c>
      <c r="U80" s="67">
        <v>1359.285889</v>
      </c>
      <c r="V80" s="67">
        <v>1404.0349120000001</v>
      </c>
      <c r="W80" s="67">
        <v>1448.3516850000001</v>
      </c>
      <c r="X80" s="67">
        <v>1493.130615</v>
      </c>
      <c r="Y80" s="67">
        <v>1539.8710940000001</v>
      </c>
      <c r="Z80" s="67">
        <v>1584.512939</v>
      </c>
      <c r="AA80" s="67">
        <v>1630.341797</v>
      </c>
      <c r="AB80" s="67">
        <v>1676.1982419999999</v>
      </c>
      <c r="AC80" s="67">
        <v>1721.1281739999999</v>
      </c>
      <c r="AD80" s="63">
        <v>4.301E-2</v>
      </c>
    </row>
    <row r="81" spans="1:30" ht="15" customHeight="1">
      <c r="A81" s="62" t="s">
        <v>1070</v>
      </c>
      <c r="B81" s="65" t="s">
        <v>108</v>
      </c>
      <c r="C81" s="67">
        <v>331.28646900000001</v>
      </c>
      <c r="D81" s="67">
        <v>351.11776700000001</v>
      </c>
      <c r="E81" s="67">
        <v>374.57141100000001</v>
      </c>
      <c r="F81" s="67">
        <v>400.13342299999999</v>
      </c>
      <c r="G81" s="67">
        <v>429.48391700000002</v>
      </c>
      <c r="H81" s="67">
        <v>454.04113799999999</v>
      </c>
      <c r="I81" s="67">
        <v>479.22128300000003</v>
      </c>
      <c r="J81" s="67">
        <v>503.63913000000002</v>
      </c>
      <c r="K81" s="67">
        <v>528.55187999999998</v>
      </c>
      <c r="L81" s="67">
        <v>552.92425500000002</v>
      </c>
      <c r="M81" s="67">
        <v>577.64868200000001</v>
      </c>
      <c r="N81" s="67">
        <v>602.55963099999997</v>
      </c>
      <c r="O81" s="67">
        <v>627.71252400000003</v>
      </c>
      <c r="P81" s="67">
        <v>652.00610400000005</v>
      </c>
      <c r="Q81" s="67">
        <v>676.28949</v>
      </c>
      <c r="R81" s="67">
        <v>701.12176499999998</v>
      </c>
      <c r="S81" s="67">
        <v>726.92065400000001</v>
      </c>
      <c r="T81" s="67">
        <v>754.09802200000001</v>
      </c>
      <c r="U81" s="67">
        <v>782.39477499999998</v>
      </c>
      <c r="V81" s="67">
        <v>811.32867399999998</v>
      </c>
      <c r="W81" s="67">
        <v>840.81304899999998</v>
      </c>
      <c r="X81" s="67">
        <v>870.74993900000004</v>
      </c>
      <c r="Y81" s="67">
        <v>901.04095500000005</v>
      </c>
      <c r="Z81" s="67">
        <v>931.31408699999997</v>
      </c>
      <c r="AA81" s="67">
        <v>961.370361</v>
      </c>
      <c r="AB81" s="67">
        <v>991.52636700000005</v>
      </c>
      <c r="AC81" s="67">
        <v>1021.700623</v>
      </c>
      <c r="AD81" s="63">
        <v>4.3650000000000001E-2</v>
      </c>
    </row>
    <row r="82" spans="1:30" ht="15" customHeight="1">
      <c r="A82" s="62" t="s">
        <v>1069</v>
      </c>
      <c r="B82" s="65" t="s">
        <v>109</v>
      </c>
      <c r="C82" s="67">
        <v>35.094776000000003</v>
      </c>
      <c r="D82" s="67">
        <v>46.171954999999997</v>
      </c>
      <c r="E82" s="67">
        <v>59.628822</v>
      </c>
      <c r="F82" s="67">
        <v>73.262710999999996</v>
      </c>
      <c r="G82" s="67">
        <v>88.410415999999998</v>
      </c>
      <c r="H82" s="67">
        <v>86.283043000000006</v>
      </c>
      <c r="I82" s="67">
        <v>90.965530000000001</v>
      </c>
      <c r="J82" s="67">
        <v>98.635070999999996</v>
      </c>
      <c r="K82" s="67">
        <v>108.000252</v>
      </c>
      <c r="L82" s="67">
        <v>112.234154</v>
      </c>
      <c r="M82" s="67">
        <v>118.05484800000001</v>
      </c>
      <c r="N82" s="67">
        <v>143.07017500000001</v>
      </c>
      <c r="O82" s="67">
        <v>179.70838900000001</v>
      </c>
      <c r="P82" s="67">
        <v>198.695145</v>
      </c>
      <c r="Q82" s="67">
        <v>209.82591199999999</v>
      </c>
      <c r="R82" s="67">
        <v>220.23074299999999</v>
      </c>
      <c r="S82" s="67">
        <v>231.915558</v>
      </c>
      <c r="T82" s="67">
        <v>243.32399000000001</v>
      </c>
      <c r="U82" s="67">
        <v>255.158051</v>
      </c>
      <c r="V82" s="67">
        <v>267.10772700000001</v>
      </c>
      <c r="W82" s="67">
        <v>278.580444</v>
      </c>
      <c r="X82" s="67">
        <v>290.33892800000001</v>
      </c>
      <c r="Y82" s="67">
        <v>303.31237800000002</v>
      </c>
      <c r="Z82" s="67">
        <v>314.76187099999999</v>
      </c>
      <c r="AA82" s="67">
        <v>327.63436899999999</v>
      </c>
      <c r="AB82" s="67">
        <v>340.66207900000001</v>
      </c>
      <c r="AC82" s="67">
        <v>353.05535900000001</v>
      </c>
      <c r="AD82" s="63">
        <v>8.4772E-2</v>
      </c>
    </row>
    <row r="83" spans="1:30" ht="15" customHeight="1">
      <c r="A83" s="62" t="s">
        <v>1068</v>
      </c>
      <c r="B83" s="65" t="s">
        <v>110</v>
      </c>
      <c r="C83" s="67">
        <v>196.612762</v>
      </c>
      <c r="D83" s="67">
        <v>203.332596</v>
      </c>
      <c r="E83" s="67">
        <v>210.91635099999999</v>
      </c>
      <c r="F83" s="67">
        <v>220.412567</v>
      </c>
      <c r="G83" s="67">
        <v>231.54357899999999</v>
      </c>
      <c r="H83" s="67">
        <v>241.00765999999999</v>
      </c>
      <c r="I83" s="67">
        <v>250.76532</v>
      </c>
      <c r="J83" s="67">
        <v>260.22796599999998</v>
      </c>
      <c r="K83" s="67">
        <v>269.80773900000003</v>
      </c>
      <c r="L83" s="67">
        <v>278.04858400000001</v>
      </c>
      <c r="M83" s="67">
        <v>285.30441300000001</v>
      </c>
      <c r="N83" s="67">
        <v>291.20864899999998</v>
      </c>
      <c r="O83" s="67">
        <v>296.85983299999998</v>
      </c>
      <c r="P83" s="67">
        <v>301.20959499999998</v>
      </c>
      <c r="Q83" s="67">
        <v>305.68112200000002</v>
      </c>
      <c r="R83" s="67">
        <v>309.29983499999997</v>
      </c>
      <c r="S83" s="67">
        <v>312.96023600000001</v>
      </c>
      <c r="T83" s="67">
        <v>317.48553500000003</v>
      </c>
      <c r="U83" s="67">
        <v>321.73297100000002</v>
      </c>
      <c r="V83" s="67">
        <v>325.59848</v>
      </c>
      <c r="W83" s="67">
        <v>328.95812999999998</v>
      </c>
      <c r="X83" s="67">
        <v>332.04168700000002</v>
      </c>
      <c r="Y83" s="67">
        <v>335.51779199999999</v>
      </c>
      <c r="Z83" s="67">
        <v>338.437073</v>
      </c>
      <c r="AA83" s="67">
        <v>341.336975</v>
      </c>
      <c r="AB83" s="67">
        <v>344.00973499999998</v>
      </c>
      <c r="AC83" s="67">
        <v>346.372253</v>
      </c>
      <c r="AD83" s="63">
        <v>2.1534999999999999E-2</v>
      </c>
    </row>
    <row r="84" spans="1:30" ht="15" customHeight="1">
      <c r="A84" s="62" t="s">
        <v>1067</v>
      </c>
      <c r="B84" s="65" t="s">
        <v>113</v>
      </c>
      <c r="C84" s="67">
        <v>1195.4323730000001</v>
      </c>
      <c r="D84" s="67">
        <v>1237.6777340000001</v>
      </c>
      <c r="E84" s="67">
        <v>1317.2998050000001</v>
      </c>
      <c r="F84" s="67">
        <v>1410.658203</v>
      </c>
      <c r="G84" s="67">
        <v>1518.9384769999999</v>
      </c>
      <c r="H84" s="67">
        <v>1625.2270510000001</v>
      </c>
      <c r="I84" s="67">
        <v>1739.2717290000001</v>
      </c>
      <c r="J84" s="67">
        <v>1864.938232</v>
      </c>
      <c r="K84" s="67">
        <v>2001.2928469999999</v>
      </c>
      <c r="L84" s="67">
        <v>2147.2302249999998</v>
      </c>
      <c r="M84" s="67">
        <v>2301.0642090000001</v>
      </c>
      <c r="N84" s="67">
        <v>2462.2182619999999</v>
      </c>
      <c r="O84" s="67">
        <v>2626.5158689999998</v>
      </c>
      <c r="P84" s="67">
        <v>2820.0512699999999</v>
      </c>
      <c r="Q84" s="67">
        <v>3035.8405760000001</v>
      </c>
      <c r="R84" s="67">
        <v>3209.6669919999999</v>
      </c>
      <c r="S84" s="67">
        <v>3378.1401369999999</v>
      </c>
      <c r="T84" s="67">
        <v>3566.8198240000002</v>
      </c>
      <c r="U84" s="67">
        <v>3747.1264649999998</v>
      </c>
      <c r="V84" s="67">
        <v>3913.5927729999999</v>
      </c>
      <c r="W84" s="67">
        <v>4065.7495119999999</v>
      </c>
      <c r="X84" s="67">
        <v>4203.9882809999999</v>
      </c>
      <c r="Y84" s="67">
        <v>4339.4575199999999</v>
      </c>
      <c r="Z84" s="67">
        <v>4462.84375</v>
      </c>
      <c r="AA84" s="67">
        <v>4570.9448240000002</v>
      </c>
      <c r="AB84" s="67">
        <v>4667.4877930000002</v>
      </c>
      <c r="AC84" s="67">
        <v>4756.2333980000003</v>
      </c>
      <c r="AD84" s="63">
        <v>5.5324999999999999E-2</v>
      </c>
    </row>
    <row r="85" spans="1:30" ht="15" customHeight="1">
      <c r="A85" s="62" t="s">
        <v>1066</v>
      </c>
      <c r="B85" s="65" t="s">
        <v>108</v>
      </c>
      <c r="C85" s="67">
        <v>699.76513699999998</v>
      </c>
      <c r="D85" s="67">
        <v>739.198669</v>
      </c>
      <c r="E85" s="67">
        <v>782.07397500000002</v>
      </c>
      <c r="F85" s="67">
        <v>833.30835000000002</v>
      </c>
      <c r="G85" s="67">
        <v>895.71936000000005</v>
      </c>
      <c r="H85" s="67">
        <v>962.09069799999997</v>
      </c>
      <c r="I85" s="67">
        <v>1032.8266599999999</v>
      </c>
      <c r="J85" s="67">
        <v>1110.5355219999999</v>
      </c>
      <c r="K85" s="67">
        <v>1194.61853</v>
      </c>
      <c r="L85" s="67">
        <v>1284.3695070000001</v>
      </c>
      <c r="M85" s="67">
        <v>1378.6875</v>
      </c>
      <c r="N85" s="67">
        <v>1477.2227780000001</v>
      </c>
      <c r="O85" s="67">
        <v>1577.227173</v>
      </c>
      <c r="P85" s="67">
        <v>1677.179932</v>
      </c>
      <c r="Q85" s="67">
        <v>1777.5135499999999</v>
      </c>
      <c r="R85" s="67">
        <v>1875.93335</v>
      </c>
      <c r="S85" s="67">
        <v>1973.167236</v>
      </c>
      <c r="T85" s="67">
        <v>2083.279297</v>
      </c>
      <c r="U85" s="67">
        <v>2188.2373050000001</v>
      </c>
      <c r="V85" s="67">
        <v>2284.7719729999999</v>
      </c>
      <c r="W85" s="67">
        <v>2372.6035160000001</v>
      </c>
      <c r="X85" s="67">
        <v>2451.9731449999999</v>
      </c>
      <c r="Y85" s="67">
        <v>2529.4938959999999</v>
      </c>
      <c r="Z85" s="67">
        <v>2599.6606449999999</v>
      </c>
      <c r="AA85" s="67">
        <v>2660.5986330000001</v>
      </c>
      <c r="AB85" s="67">
        <v>2714.5422359999998</v>
      </c>
      <c r="AC85" s="67">
        <v>2764.6057129999999</v>
      </c>
      <c r="AD85" s="63">
        <v>5.4179999999999999E-2</v>
      </c>
    </row>
    <row r="86" spans="1:30" ht="15" customHeight="1">
      <c r="A86" s="62" t="s">
        <v>1065</v>
      </c>
      <c r="B86" s="65" t="s">
        <v>109</v>
      </c>
      <c r="C86" s="67">
        <v>122.283325</v>
      </c>
      <c r="D86" s="67">
        <v>130.26889</v>
      </c>
      <c r="E86" s="67">
        <v>142.439346</v>
      </c>
      <c r="F86" s="67">
        <v>155.944458</v>
      </c>
      <c r="G86" s="67">
        <v>170.16722100000001</v>
      </c>
      <c r="H86" s="67">
        <v>176.03924599999999</v>
      </c>
      <c r="I86" s="67">
        <v>182.65770000000001</v>
      </c>
      <c r="J86" s="67">
        <v>189.916245</v>
      </c>
      <c r="K86" s="67">
        <v>197.693726</v>
      </c>
      <c r="L86" s="67">
        <v>205.882812</v>
      </c>
      <c r="M86" s="67">
        <v>214.409515</v>
      </c>
      <c r="N86" s="67">
        <v>223.19158899999999</v>
      </c>
      <c r="O86" s="67">
        <v>232.20898399999999</v>
      </c>
      <c r="P86" s="67">
        <v>269.90286300000002</v>
      </c>
      <c r="Q86" s="67">
        <v>328.64959700000003</v>
      </c>
      <c r="R86" s="67">
        <v>347.78311200000002</v>
      </c>
      <c r="S86" s="67">
        <v>362.83218399999998</v>
      </c>
      <c r="T86" s="67">
        <v>377.909424</v>
      </c>
      <c r="U86" s="67">
        <v>392.03558299999997</v>
      </c>
      <c r="V86" s="67">
        <v>404.88378899999998</v>
      </c>
      <c r="W86" s="67">
        <v>416.50116000000003</v>
      </c>
      <c r="X86" s="67">
        <v>426.98095699999999</v>
      </c>
      <c r="Y86" s="67">
        <v>437.25384500000001</v>
      </c>
      <c r="Z86" s="67">
        <v>446.59667999999999</v>
      </c>
      <c r="AA86" s="67">
        <v>454.780823</v>
      </c>
      <c r="AB86" s="67">
        <v>462.09533699999997</v>
      </c>
      <c r="AC86" s="67">
        <v>468.878174</v>
      </c>
      <c r="AD86" s="63">
        <v>5.2565000000000001E-2</v>
      </c>
    </row>
    <row r="87" spans="1:30" ht="15" customHeight="1">
      <c r="A87" s="62" t="s">
        <v>1064</v>
      </c>
      <c r="B87" s="65" t="s">
        <v>110</v>
      </c>
      <c r="C87" s="67">
        <v>373.38394199999999</v>
      </c>
      <c r="D87" s="67">
        <v>368.21023600000001</v>
      </c>
      <c r="E87" s="67">
        <v>392.78656000000001</v>
      </c>
      <c r="F87" s="67">
        <v>421.40533399999998</v>
      </c>
      <c r="G87" s="67">
        <v>453.05187999999998</v>
      </c>
      <c r="H87" s="67">
        <v>487.09713699999998</v>
      </c>
      <c r="I87" s="67">
        <v>523.78735400000005</v>
      </c>
      <c r="J87" s="67">
        <v>564.48644999999999</v>
      </c>
      <c r="K87" s="67">
        <v>608.980591</v>
      </c>
      <c r="L87" s="67">
        <v>656.97796600000004</v>
      </c>
      <c r="M87" s="67">
        <v>707.96710199999995</v>
      </c>
      <c r="N87" s="67">
        <v>761.80407700000001</v>
      </c>
      <c r="O87" s="67">
        <v>817.07971199999997</v>
      </c>
      <c r="P87" s="67">
        <v>872.96850600000005</v>
      </c>
      <c r="Q87" s="67">
        <v>929.67749000000003</v>
      </c>
      <c r="R87" s="67">
        <v>985.95043899999996</v>
      </c>
      <c r="S87" s="67">
        <v>1042.1407469999999</v>
      </c>
      <c r="T87" s="67">
        <v>1105.6311040000001</v>
      </c>
      <c r="U87" s="67">
        <v>1166.8535159999999</v>
      </c>
      <c r="V87" s="67">
        <v>1223.9368899999999</v>
      </c>
      <c r="W87" s="67">
        <v>1276.644775</v>
      </c>
      <c r="X87" s="67">
        <v>1325.0341800000001</v>
      </c>
      <c r="Y87" s="67">
        <v>1372.709595</v>
      </c>
      <c r="Z87" s="67">
        <v>1416.5866699999999</v>
      </c>
      <c r="AA87" s="67">
        <v>1455.5654300000001</v>
      </c>
      <c r="AB87" s="67">
        <v>1490.849976</v>
      </c>
      <c r="AC87" s="67">
        <v>1522.749634</v>
      </c>
      <c r="AD87" s="63">
        <v>5.8428000000000001E-2</v>
      </c>
    </row>
    <row r="88" spans="1:30" ht="15" customHeight="1">
      <c r="A88" s="62" t="s">
        <v>1063</v>
      </c>
      <c r="B88" s="65" t="s">
        <v>114</v>
      </c>
      <c r="C88" s="67">
        <v>5242.9838870000003</v>
      </c>
      <c r="D88" s="67">
        <v>5518.5527339999999</v>
      </c>
      <c r="E88" s="67">
        <v>5802.875</v>
      </c>
      <c r="F88" s="67">
        <v>6104.173828</v>
      </c>
      <c r="G88" s="67">
        <v>6391.1289059999999</v>
      </c>
      <c r="H88" s="67">
        <v>6671.0786129999997</v>
      </c>
      <c r="I88" s="67">
        <v>6945.1660160000001</v>
      </c>
      <c r="J88" s="67">
        <v>7186.6625979999999</v>
      </c>
      <c r="K88" s="67">
        <v>7366.1850590000004</v>
      </c>
      <c r="L88" s="67">
        <v>7599.5224609999996</v>
      </c>
      <c r="M88" s="67">
        <v>7843.5703119999998</v>
      </c>
      <c r="N88" s="67">
        <v>8064.2880859999996</v>
      </c>
      <c r="O88" s="67">
        <v>8280.7539059999999</v>
      </c>
      <c r="P88" s="67">
        <v>8530.9746090000008</v>
      </c>
      <c r="Q88" s="67">
        <v>8798.1699219999991</v>
      </c>
      <c r="R88" s="67">
        <v>9113.7509769999997</v>
      </c>
      <c r="S88" s="67">
        <v>9444.3310550000006</v>
      </c>
      <c r="T88" s="67">
        <v>9798.7773440000001</v>
      </c>
      <c r="U88" s="67">
        <v>10158.166015999999</v>
      </c>
      <c r="V88" s="67">
        <v>10438.457031</v>
      </c>
      <c r="W88" s="67">
        <v>10713.114258</v>
      </c>
      <c r="X88" s="67">
        <v>10981.380859000001</v>
      </c>
      <c r="Y88" s="67">
        <v>11249.550781</v>
      </c>
      <c r="Z88" s="67">
        <v>11510.007812</v>
      </c>
      <c r="AA88" s="67">
        <v>11754.510742</v>
      </c>
      <c r="AB88" s="67">
        <v>11994.280273</v>
      </c>
      <c r="AC88" s="67">
        <v>12225.653319999999</v>
      </c>
      <c r="AD88" s="63">
        <v>3.2328000000000003E-2</v>
      </c>
    </row>
    <row r="89" spans="1:30" ht="15" customHeight="1">
      <c r="A89" s="62" t="s">
        <v>1062</v>
      </c>
      <c r="B89" s="65" t="s">
        <v>108</v>
      </c>
      <c r="C89" s="67">
        <v>3116.1696780000002</v>
      </c>
      <c r="D89" s="67">
        <v>3301.9821780000002</v>
      </c>
      <c r="E89" s="67">
        <v>3492.5898440000001</v>
      </c>
      <c r="F89" s="67">
        <v>3687.4492190000001</v>
      </c>
      <c r="G89" s="67">
        <v>3886.5590820000002</v>
      </c>
      <c r="H89" s="67">
        <v>4088.6108399999998</v>
      </c>
      <c r="I89" s="67">
        <v>4292.095703</v>
      </c>
      <c r="J89" s="67">
        <v>4466.4350590000004</v>
      </c>
      <c r="K89" s="67">
        <v>4586.5932620000003</v>
      </c>
      <c r="L89" s="67">
        <v>4760.5844729999999</v>
      </c>
      <c r="M89" s="67">
        <v>4951.1459960000002</v>
      </c>
      <c r="N89" s="67">
        <v>5121.5278319999998</v>
      </c>
      <c r="O89" s="67">
        <v>5296.1040039999998</v>
      </c>
      <c r="P89" s="67">
        <v>5508.7622069999998</v>
      </c>
      <c r="Q89" s="67">
        <v>5741.0166019999997</v>
      </c>
      <c r="R89" s="67">
        <v>5972.1435549999997</v>
      </c>
      <c r="S89" s="67">
        <v>6202.2695309999999</v>
      </c>
      <c r="T89" s="67">
        <v>6434.0585940000001</v>
      </c>
      <c r="U89" s="67">
        <v>6662.9267579999996</v>
      </c>
      <c r="V89" s="67">
        <v>6889.3725590000004</v>
      </c>
      <c r="W89" s="67">
        <v>7114.6616210000002</v>
      </c>
      <c r="X89" s="67">
        <v>7338.4223629999997</v>
      </c>
      <c r="Y89" s="67">
        <v>7558.4882809999999</v>
      </c>
      <c r="Z89" s="67">
        <v>7772.9951170000004</v>
      </c>
      <c r="AA89" s="67">
        <v>7979.6137699999999</v>
      </c>
      <c r="AB89" s="67">
        <v>8180.4057620000003</v>
      </c>
      <c r="AC89" s="67">
        <v>8376.0664059999999</v>
      </c>
      <c r="AD89" s="63">
        <v>3.7935999999999998E-2</v>
      </c>
    </row>
    <row r="90" spans="1:30" ht="15" customHeight="1">
      <c r="A90" s="62" t="s">
        <v>1061</v>
      </c>
      <c r="B90" s="65" t="s">
        <v>109</v>
      </c>
      <c r="C90" s="67">
        <v>823.04821800000002</v>
      </c>
      <c r="D90" s="67">
        <v>855.50421100000005</v>
      </c>
      <c r="E90" s="67">
        <v>899.52319299999999</v>
      </c>
      <c r="F90" s="67">
        <v>943.56518600000004</v>
      </c>
      <c r="G90" s="67">
        <v>968.42724599999997</v>
      </c>
      <c r="H90" s="67">
        <v>989.29351799999995</v>
      </c>
      <c r="I90" s="67">
        <v>1009.886292</v>
      </c>
      <c r="J90" s="67">
        <v>1029.9533690000001</v>
      </c>
      <c r="K90" s="67">
        <v>1049.419067</v>
      </c>
      <c r="L90" s="67">
        <v>1068.345703</v>
      </c>
      <c r="M90" s="67">
        <v>1086.6519780000001</v>
      </c>
      <c r="N90" s="67">
        <v>1104.1864009999999</v>
      </c>
      <c r="O90" s="67">
        <v>1120.6207280000001</v>
      </c>
      <c r="P90" s="67">
        <v>1135.890991</v>
      </c>
      <c r="Q90" s="67">
        <v>1150.109741</v>
      </c>
      <c r="R90" s="67">
        <v>1218.860107</v>
      </c>
      <c r="S90" s="67">
        <v>1303.7806399999999</v>
      </c>
      <c r="T90" s="67">
        <v>1396.2635499999999</v>
      </c>
      <c r="U90" s="67">
        <v>1499.897095</v>
      </c>
      <c r="V90" s="67">
        <v>1529.500732</v>
      </c>
      <c r="W90" s="67">
        <v>1557.0821530000001</v>
      </c>
      <c r="X90" s="67">
        <v>1582.5433350000001</v>
      </c>
      <c r="Y90" s="67">
        <v>1609.5855710000001</v>
      </c>
      <c r="Z90" s="67">
        <v>1635.799561</v>
      </c>
      <c r="AA90" s="67">
        <v>1657.076294</v>
      </c>
      <c r="AB90" s="67">
        <v>1679.527832</v>
      </c>
      <c r="AC90" s="67">
        <v>1700.588745</v>
      </c>
      <c r="AD90" s="63">
        <v>2.7862999999999999E-2</v>
      </c>
    </row>
    <row r="91" spans="1:30" ht="15" customHeight="1">
      <c r="A91" s="62" t="s">
        <v>1060</v>
      </c>
      <c r="B91" s="65" t="s">
        <v>110</v>
      </c>
      <c r="C91" s="67">
        <v>1303.7661129999999</v>
      </c>
      <c r="D91" s="67">
        <v>1361.0665280000001</v>
      </c>
      <c r="E91" s="67">
        <v>1410.7615969999999</v>
      </c>
      <c r="F91" s="67">
        <v>1473.159302</v>
      </c>
      <c r="G91" s="67">
        <v>1536.1427000000001</v>
      </c>
      <c r="H91" s="67">
        <v>1593.1743160000001</v>
      </c>
      <c r="I91" s="67">
        <v>1643.184082</v>
      </c>
      <c r="J91" s="67">
        <v>1690.2739260000001</v>
      </c>
      <c r="K91" s="67">
        <v>1730.1728519999999</v>
      </c>
      <c r="L91" s="67">
        <v>1770.592163</v>
      </c>
      <c r="M91" s="67">
        <v>1805.7723390000001</v>
      </c>
      <c r="N91" s="67">
        <v>1838.573486</v>
      </c>
      <c r="O91" s="67">
        <v>1864.029663</v>
      </c>
      <c r="P91" s="67">
        <v>1886.3211670000001</v>
      </c>
      <c r="Q91" s="67">
        <v>1907.043823</v>
      </c>
      <c r="R91" s="67">
        <v>1922.747192</v>
      </c>
      <c r="S91" s="67">
        <v>1938.2803960000001</v>
      </c>
      <c r="T91" s="67">
        <v>1968.454956</v>
      </c>
      <c r="U91" s="67">
        <v>1995.3420410000001</v>
      </c>
      <c r="V91" s="67">
        <v>2019.584351</v>
      </c>
      <c r="W91" s="67">
        <v>2041.3704829999999</v>
      </c>
      <c r="X91" s="67">
        <v>2060.4145509999998</v>
      </c>
      <c r="Y91" s="67">
        <v>2081.476807</v>
      </c>
      <c r="Z91" s="67">
        <v>2101.2124020000001</v>
      </c>
      <c r="AA91" s="67">
        <v>2117.820557</v>
      </c>
      <c r="AB91" s="67">
        <v>2134.3464359999998</v>
      </c>
      <c r="AC91" s="67">
        <v>2148.9982909999999</v>
      </c>
      <c r="AD91" s="63">
        <v>1.8436999999999999E-2</v>
      </c>
    </row>
    <row r="92" spans="1:30" ht="15" customHeight="1">
      <c r="A92" s="62" t="s">
        <v>1059</v>
      </c>
      <c r="B92" s="65" t="s">
        <v>115</v>
      </c>
      <c r="C92" s="67">
        <v>963.88696300000004</v>
      </c>
      <c r="D92" s="67">
        <v>1006.657959</v>
      </c>
      <c r="E92" s="67">
        <v>1051.274048</v>
      </c>
      <c r="F92" s="67">
        <v>1103.7242429999999</v>
      </c>
      <c r="G92" s="67">
        <v>1159.2767329999999</v>
      </c>
      <c r="H92" s="67">
        <v>1212.428467</v>
      </c>
      <c r="I92" s="67">
        <v>1267.4086910000001</v>
      </c>
      <c r="J92" s="67">
        <v>1325.193115</v>
      </c>
      <c r="K92" s="67">
        <v>1383.2136230000001</v>
      </c>
      <c r="L92" s="67">
        <v>1440.8939210000001</v>
      </c>
      <c r="M92" s="67">
        <v>1497.67749</v>
      </c>
      <c r="N92" s="67">
        <v>1553.4930420000001</v>
      </c>
      <c r="O92" s="67">
        <v>1608.9945070000001</v>
      </c>
      <c r="P92" s="67">
        <v>1660.1623540000001</v>
      </c>
      <c r="Q92" s="67">
        <v>1708.0760499999999</v>
      </c>
      <c r="R92" s="67">
        <v>1752.2348629999999</v>
      </c>
      <c r="S92" s="67">
        <v>1793.042725</v>
      </c>
      <c r="T92" s="67">
        <v>1840.7082519999999</v>
      </c>
      <c r="U92" s="67">
        <v>1895.2136230000001</v>
      </c>
      <c r="V92" s="67">
        <v>1994.802856</v>
      </c>
      <c r="W92" s="67">
        <v>2032.9516599999999</v>
      </c>
      <c r="X92" s="67">
        <v>2074.6044919999999</v>
      </c>
      <c r="Y92" s="67">
        <v>2121.2434079999998</v>
      </c>
      <c r="Z92" s="67">
        <v>2171.2495119999999</v>
      </c>
      <c r="AA92" s="67">
        <v>2223.8647460000002</v>
      </c>
      <c r="AB92" s="67">
        <v>2279.3156739999999</v>
      </c>
      <c r="AC92" s="67">
        <v>2338.388672</v>
      </c>
      <c r="AD92" s="63">
        <v>3.4287999999999999E-2</v>
      </c>
    </row>
    <row r="93" spans="1:30" ht="15" customHeight="1">
      <c r="A93" s="62" t="s">
        <v>1058</v>
      </c>
      <c r="B93" s="65" t="s">
        <v>108</v>
      </c>
      <c r="C93" s="67">
        <v>451.79925500000002</v>
      </c>
      <c r="D93" s="67">
        <v>474.05300899999997</v>
      </c>
      <c r="E93" s="67">
        <v>501.271118</v>
      </c>
      <c r="F93" s="67">
        <v>530.90136700000005</v>
      </c>
      <c r="G93" s="67">
        <v>562.18896500000005</v>
      </c>
      <c r="H93" s="67">
        <v>594.90722700000003</v>
      </c>
      <c r="I93" s="67">
        <v>628.53631600000006</v>
      </c>
      <c r="J93" s="67">
        <v>663.797729</v>
      </c>
      <c r="K93" s="67">
        <v>698.93975799999998</v>
      </c>
      <c r="L93" s="67">
        <v>733.62707499999999</v>
      </c>
      <c r="M93" s="67">
        <v>767.48730499999999</v>
      </c>
      <c r="N93" s="67">
        <v>800.46929899999998</v>
      </c>
      <c r="O93" s="67">
        <v>833.03381300000001</v>
      </c>
      <c r="P93" s="67">
        <v>862.32354699999996</v>
      </c>
      <c r="Q93" s="67">
        <v>889.04480000000001</v>
      </c>
      <c r="R93" s="67">
        <v>912.75647000000004</v>
      </c>
      <c r="S93" s="67">
        <v>933.61895800000002</v>
      </c>
      <c r="T93" s="67">
        <v>958.99426300000005</v>
      </c>
      <c r="U93" s="67">
        <v>982.07012899999995</v>
      </c>
      <c r="V93" s="67">
        <v>1003.142822</v>
      </c>
      <c r="W93" s="67">
        <v>1022.419128</v>
      </c>
      <c r="X93" s="67">
        <v>1042.049072</v>
      </c>
      <c r="Y93" s="67">
        <v>1064.8275149999999</v>
      </c>
      <c r="Z93" s="67">
        <v>1090.471313</v>
      </c>
      <c r="AA93" s="67">
        <v>1118.1750489999999</v>
      </c>
      <c r="AB93" s="67">
        <v>1148.0410159999999</v>
      </c>
      <c r="AC93" s="67">
        <v>1180.773193</v>
      </c>
      <c r="AD93" s="63">
        <v>3.7178999999999997E-2</v>
      </c>
    </row>
    <row r="94" spans="1:30" ht="15" customHeight="1">
      <c r="A94" s="62" t="s">
        <v>1057</v>
      </c>
      <c r="B94" s="65" t="s">
        <v>109</v>
      </c>
      <c r="C94" s="67">
        <v>144.64862099999999</v>
      </c>
      <c r="D94" s="67">
        <v>151.344009</v>
      </c>
      <c r="E94" s="67">
        <v>159.37986799999999</v>
      </c>
      <c r="F94" s="67">
        <v>168.13906900000001</v>
      </c>
      <c r="G94" s="67">
        <v>177.539108</v>
      </c>
      <c r="H94" s="67">
        <v>182.44636499999999</v>
      </c>
      <c r="I94" s="67">
        <v>187.89604199999999</v>
      </c>
      <c r="J94" s="67">
        <v>193.89489699999999</v>
      </c>
      <c r="K94" s="67">
        <v>200.44340500000001</v>
      </c>
      <c r="L94" s="67">
        <v>207.517853</v>
      </c>
      <c r="M94" s="67">
        <v>215.148178</v>
      </c>
      <c r="N94" s="67">
        <v>223.38488799999999</v>
      </c>
      <c r="O94" s="67">
        <v>232.274292</v>
      </c>
      <c r="P94" s="67">
        <v>241.80512999999999</v>
      </c>
      <c r="Q94" s="67">
        <v>252.012238</v>
      </c>
      <c r="R94" s="67">
        <v>262.92019699999997</v>
      </c>
      <c r="S94" s="67">
        <v>274.61886600000003</v>
      </c>
      <c r="T94" s="67">
        <v>286.69244400000002</v>
      </c>
      <c r="U94" s="67">
        <v>308.79296900000003</v>
      </c>
      <c r="V94" s="67">
        <v>378.69567899999998</v>
      </c>
      <c r="W94" s="67">
        <v>389.54226699999998</v>
      </c>
      <c r="X94" s="67">
        <v>404.00003099999998</v>
      </c>
      <c r="Y94" s="67">
        <v>419.115814</v>
      </c>
      <c r="Z94" s="67">
        <v>434.94769300000002</v>
      </c>
      <c r="AA94" s="67">
        <v>451.486176</v>
      </c>
      <c r="AB94" s="67">
        <v>468.79238900000001</v>
      </c>
      <c r="AC94" s="67">
        <v>486.91296399999999</v>
      </c>
      <c r="AD94" s="63">
        <v>4.7850999999999998E-2</v>
      </c>
    </row>
    <row r="95" spans="1:30" ht="15" customHeight="1">
      <c r="A95" s="62" t="s">
        <v>1056</v>
      </c>
      <c r="B95" s="65" t="s">
        <v>110</v>
      </c>
      <c r="C95" s="67">
        <v>367.43908699999997</v>
      </c>
      <c r="D95" s="67">
        <v>381.26095600000002</v>
      </c>
      <c r="E95" s="67">
        <v>390.62307700000002</v>
      </c>
      <c r="F95" s="67">
        <v>404.68386800000002</v>
      </c>
      <c r="G95" s="67">
        <v>419.54864500000002</v>
      </c>
      <c r="H95" s="67">
        <v>435.07488999999998</v>
      </c>
      <c r="I95" s="67">
        <v>450.97631799999999</v>
      </c>
      <c r="J95" s="67">
        <v>467.50048800000002</v>
      </c>
      <c r="K95" s="67">
        <v>483.83050500000002</v>
      </c>
      <c r="L95" s="67">
        <v>499.74902300000002</v>
      </c>
      <c r="M95" s="67">
        <v>515.04193099999998</v>
      </c>
      <c r="N95" s="67">
        <v>529.63885500000004</v>
      </c>
      <c r="O95" s="67">
        <v>543.68640100000005</v>
      </c>
      <c r="P95" s="67">
        <v>556.03363000000002</v>
      </c>
      <c r="Q95" s="67">
        <v>567.01904300000001</v>
      </c>
      <c r="R95" s="67">
        <v>576.55822799999999</v>
      </c>
      <c r="S95" s="67">
        <v>584.80499299999997</v>
      </c>
      <c r="T95" s="67">
        <v>595.02148399999999</v>
      </c>
      <c r="U95" s="67">
        <v>604.35052499999995</v>
      </c>
      <c r="V95" s="67">
        <v>612.96435499999995</v>
      </c>
      <c r="W95" s="67">
        <v>620.99023399999999</v>
      </c>
      <c r="X95" s="67">
        <v>628.55542000000003</v>
      </c>
      <c r="Y95" s="67">
        <v>637.30011000000002</v>
      </c>
      <c r="Z95" s="67">
        <v>645.83050500000002</v>
      </c>
      <c r="AA95" s="67">
        <v>654.20349099999999</v>
      </c>
      <c r="AB95" s="67">
        <v>662.48223900000005</v>
      </c>
      <c r="AC95" s="67">
        <v>670.70251499999995</v>
      </c>
      <c r="AD95" s="63">
        <v>2.2851E-2</v>
      </c>
    </row>
    <row r="96" spans="1:30" ht="15" customHeight="1">
      <c r="A96" s="62" t="s">
        <v>1055</v>
      </c>
      <c r="B96" s="65" t="s">
        <v>116</v>
      </c>
      <c r="C96" s="67">
        <v>1406.6649170000001</v>
      </c>
      <c r="D96" s="67">
        <v>1512.6571039999999</v>
      </c>
      <c r="E96" s="67">
        <v>1609.3118899999999</v>
      </c>
      <c r="F96" s="67">
        <v>1721.9326169999999</v>
      </c>
      <c r="G96" s="67">
        <v>1835.3420410000001</v>
      </c>
      <c r="H96" s="67">
        <v>1952.897461</v>
      </c>
      <c r="I96" s="67">
        <v>2077.0776369999999</v>
      </c>
      <c r="J96" s="67">
        <v>2203.4858399999998</v>
      </c>
      <c r="K96" s="67">
        <v>2332.2583009999998</v>
      </c>
      <c r="L96" s="67">
        <v>2463.436768</v>
      </c>
      <c r="M96" s="67">
        <v>2594.7541500000002</v>
      </c>
      <c r="N96" s="67">
        <v>2725.232422</v>
      </c>
      <c r="O96" s="67">
        <v>2855.070068</v>
      </c>
      <c r="P96" s="67">
        <v>2982.869385</v>
      </c>
      <c r="Q96" s="67">
        <v>3108.4641109999998</v>
      </c>
      <c r="R96" s="67">
        <v>3231.7060550000001</v>
      </c>
      <c r="S96" s="67">
        <v>3357.7683109999998</v>
      </c>
      <c r="T96" s="67">
        <v>3491.0698240000002</v>
      </c>
      <c r="U96" s="67">
        <v>3625.376221</v>
      </c>
      <c r="V96" s="67">
        <v>3759.3652339999999</v>
      </c>
      <c r="W96" s="67">
        <v>3895.9697270000001</v>
      </c>
      <c r="X96" s="67">
        <v>4033.0830080000001</v>
      </c>
      <c r="Y96" s="67">
        <v>4229.4365230000003</v>
      </c>
      <c r="Z96" s="67">
        <v>4448.1821289999998</v>
      </c>
      <c r="AA96" s="67">
        <v>4652.8554690000001</v>
      </c>
      <c r="AB96" s="67">
        <v>4864.7138670000004</v>
      </c>
      <c r="AC96" s="67">
        <v>5105.3090819999998</v>
      </c>
      <c r="AD96" s="63">
        <v>4.9860000000000002E-2</v>
      </c>
    </row>
    <row r="97" spans="1:30" ht="15" customHeight="1">
      <c r="A97" s="62" t="s">
        <v>1054</v>
      </c>
      <c r="B97" s="65" t="s">
        <v>108</v>
      </c>
      <c r="C97" s="67">
        <v>585.19274900000005</v>
      </c>
      <c r="D97" s="67">
        <v>639.40863000000002</v>
      </c>
      <c r="E97" s="67">
        <v>696.54150400000003</v>
      </c>
      <c r="F97" s="67">
        <v>756.18127400000003</v>
      </c>
      <c r="G97" s="67">
        <v>818.13775599999997</v>
      </c>
      <c r="H97" s="67">
        <v>882.603027</v>
      </c>
      <c r="I97" s="67">
        <v>949.84789999999998</v>
      </c>
      <c r="J97" s="67">
        <v>1019.426697</v>
      </c>
      <c r="K97" s="67">
        <v>1091.688232</v>
      </c>
      <c r="L97" s="67">
        <v>1167.442505</v>
      </c>
      <c r="M97" s="67">
        <v>1246.606567</v>
      </c>
      <c r="N97" s="67">
        <v>1328.834351</v>
      </c>
      <c r="O97" s="67">
        <v>1414.2148440000001</v>
      </c>
      <c r="P97" s="67">
        <v>1502.3992920000001</v>
      </c>
      <c r="Q97" s="67">
        <v>1592.70874</v>
      </c>
      <c r="R97" s="67">
        <v>1683.4698490000001</v>
      </c>
      <c r="S97" s="67">
        <v>1778.4951169999999</v>
      </c>
      <c r="T97" s="67">
        <v>1877.6958010000001</v>
      </c>
      <c r="U97" s="67">
        <v>1980.652832</v>
      </c>
      <c r="V97" s="67">
        <v>2085.383057</v>
      </c>
      <c r="W97" s="67">
        <v>2194.0905760000001</v>
      </c>
      <c r="X97" s="67">
        <v>2304.5991210000002</v>
      </c>
      <c r="Y97" s="67">
        <v>2419.8308109999998</v>
      </c>
      <c r="Z97" s="67">
        <v>2538.188232</v>
      </c>
      <c r="AA97" s="67">
        <v>2659.3061520000001</v>
      </c>
      <c r="AB97" s="67">
        <v>2782.8283689999998</v>
      </c>
      <c r="AC97" s="67">
        <v>2910.725586</v>
      </c>
      <c r="AD97" s="63">
        <v>6.25E-2</v>
      </c>
    </row>
    <row r="98" spans="1:30" ht="15" customHeight="1">
      <c r="A98" s="62" t="s">
        <v>1053</v>
      </c>
      <c r="B98" s="65" t="s">
        <v>109</v>
      </c>
      <c r="C98" s="67">
        <v>610.05602999999996</v>
      </c>
      <c r="D98" s="67">
        <v>650.915527</v>
      </c>
      <c r="E98" s="67">
        <v>677.27404799999999</v>
      </c>
      <c r="F98" s="67">
        <v>715.89984100000004</v>
      </c>
      <c r="G98" s="67">
        <v>752.61230499999999</v>
      </c>
      <c r="H98" s="67">
        <v>789.75469999999996</v>
      </c>
      <c r="I98" s="67">
        <v>828.85424799999998</v>
      </c>
      <c r="J98" s="67">
        <v>867.40185499999995</v>
      </c>
      <c r="K98" s="67">
        <v>905.52917500000001</v>
      </c>
      <c r="L98" s="67">
        <v>943.00591999999995</v>
      </c>
      <c r="M98" s="67">
        <v>978.67291299999999</v>
      </c>
      <c r="N98" s="67">
        <v>1012.27417</v>
      </c>
      <c r="O98" s="67">
        <v>1043.9304199999999</v>
      </c>
      <c r="P98" s="67">
        <v>1072.8598629999999</v>
      </c>
      <c r="Q98" s="67">
        <v>1099.2685550000001</v>
      </c>
      <c r="R98" s="67">
        <v>1124.1108400000001</v>
      </c>
      <c r="S98" s="67">
        <v>1148.329956</v>
      </c>
      <c r="T98" s="67">
        <v>1172.986206</v>
      </c>
      <c r="U98" s="67">
        <v>1195.739624</v>
      </c>
      <c r="V98" s="67">
        <v>1217.0006100000001</v>
      </c>
      <c r="W98" s="67">
        <v>1237.290649</v>
      </c>
      <c r="X98" s="67">
        <v>1256.6239009999999</v>
      </c>
      <c r="Y98" s="67">
        <v>1329.656982</v>
      </c>
      <c r="Z98" s="67">
        <v>1422.146606</v>
      </c>
      <c r="AA98" s="67">
        <v>1497.9617920000001</v>
      </c>
      <c r="AB98" s="67">
        <v>1578.5699460000001</v>
      </c>
      <c r="AC98" s="67">
        <v>1683.5981449999999</v>
      </c>
      <c r="AD98" s="63">
        <v>3.8744000000000001E-2</v>
      </c>
    </row>
    <row r="99" spans="1:30" ht="15" customHeight="1">
      <c r="A99" s="62" t="s">
        <v>1052</v>
      </c>
      <c r="B99" s="65" t="s">
        <v>110</v>
      </c>
      <c r="C99" s="67">
        <v>211.41618299999999</v>
      </c>
      <c r="D99" s="67">
        <v>222.33290099999999</v>
      </c>
      <c r="E99" s="67">
        <v>235.496307</v>
      </c>
      <c r="F99" s="67">
        <v>249.85157799999999</v>
      </c>
      <c r="G99" s="67">
        <v>264.59210200000001</v>
      </c>
      <c r="H99" s="67">
        <v>280.53985599999999</v>
      </c>
      <c r="I99" s="67">
        <v>298.37536599999999</v>
      </c>
      <c r="J99" s="67">
        <v>316.65725700000002</v>
      </c>
      <c r="K99" s="67">
        <v>335.04092400000002</v>
      </c>
      <c r="L99" s="67">
        <v>352.98822000000001</v>
      </c>
      <c r="M99" s="67">
        <v>369.47451799999999</v>
      </c>
      <c r="N99" s="67">
        <v>384.12390099999999</v>
      </c>
      <c r="O99" s="67">
        <v>396.92483499999997</v>
      </c>
      <c r="P99" s="67">
        <v>407.61016799999999</v>
      </c>
      <c r="Q99" s="67">
        <v>416.48681599999998</v>
      </c>
      <c r="R99" s="67">
        <v>424.12548800000002</v>
      </c>
      <c r="S99" s="67">
        <v>430.94317599999999</v>
      </c>
      <c r="T99" s="67">
        <v>440.38760400000001</v>
      </c>
      <c r="U99" s="67">
        <v>448.98355099999998</v>
      </c>
      <c r="V99" s="67">
        <v>456.981537</v>
      </c>
      <c r="W99" s="67">
        <v>464.588257</v>
      </c>
      <c r="X99" s="67">
        <v>471.85995500000001</v>
      </c>
      <c r="Y99" s="67">
        <v>479.94851699999998</v>
      </c>
      <c r="Z99" s="67">
        <v>487.84726000000001</v>
      </c>
      <c r="AA99" s="67">
        <v>495.58758499999999</v>
      </c>
      <c r="AB99" s="67">
        <v>503.31549100000001</v>
      </c>
      <c r="AC99" s="67">
        <v>510.98516799999999</v>
      </c>
      <c r="AD99" s="63">
        <v>3.3847000000000002E-2</v>
      </c>
    </row>
    <row r="100" spans="1:30" ht="15" customHeight="1">
      <c r="A100" s="62" t="s">
        <v>1051</v>
      </c>
      <c r="B100" s="65" t="s">
        <v>117</v>
      </c>
      <c r="C100" s="67">
        <v>1310.2109379999999</v>
      </c>
      <c r="D100" s="67">
        <v>1445.457275</v>
      </c>
      <c r="E100" s="67">
        <v>1588.764893</v>
      </c>
      <c r="F100" s="67">
        <v>1711.127686</v>
      </c>
      <c r="G100" s="67">
        <v>1806.7749020000001</v>
      </c>
      <c r="H100" s="67">
        <v>1900.322876</v>
      </c>
      <c r="I100" s="67">
        <v>1986.697144</v>
      </c>
      <c r="J100" s="67">
        <v>2062.7158199999999</v>
      </c>
      <c r="K100" s="67">
        <v>2120.0581050000001</v>
      </c>
      <c r="L100" s="67">
        <v>2161.1757809999999</v>
      </c>
      <c r="M100" s="67">
        <v>2184.938232</v>
      </c>
      <c r="N100" s="67">
        <v>2195.9291990000002</v>
      </c>
      <c r="O100" s="67">
        <v>2197.8798830000001</v>
      </c>
      <c r="P100" s="67">
        <v>2192.4580080000001</v>
      </c>
      <c r="Q100" s="67">
        <v>2181.382568</v>
      </c>
      <c r="R100" s="67">
        <v>2164.9853520000001</v>
      </c>
      <c r="S100" s="67">
        <v>2146.248047</v>
      </c>
      <c r="T100" s="67">
        <v>2139.133789</v>
      </c>
      <c r="U100" s="67">
        <v>2130.3359380000002</v>
      </c>
      <c r="V100" s="67">
        <v>2169.3947750000002</v>
      </c>
      <c r="W100" s="67">
        <v>2288.9448240000002</v>
      </c>
      <c r="X100" s="67">
        <v>2336.2995609999998</v>
      </c>
      <c r="Y100" s="67">
        <v>2329.0122070000002</v>
      </c>
      <c r="Z100" s="67">
        <v>2321.189453</v>
      </c>
      <c r="AA100" s="67">
        <v>2313.0834960000002</v>
      </c>
      <c r="AB100" s="67">
        <v>2305.485596</v>
      </c>
      <c r="AC100" s="67">
        <v>2300.8393550000001</v>
      </c>
      <c r="AD100" s="63">
        <v>1.8768E-2</v>
      </c>
    </row>
    <row r="101" spans="1:30" ht="15" customHeight="1">
      <c r="A101" s="62" t="s">
        <v>1050</v>
      </c>
      <c r="B101" s="65" t="s">
        <v>108</v>
      </c>
      <c r="C101" s="67">
        <v>826.62591599999996</v>
      </c>
      <c r="D101" s="67">
        <v>900.284851</v>
      </c>
      <c r="E101" s="67">
        <v>978.16717500000004</v>
      </c>
      <c r="F101" s="67">
        <v>1044.1994629999999</v>
      </c>
      <c r="G101" s="67">
        <v>1113.5656739999999</v>
      </c>
      <c r="H101" s="67">
        <v>1181.7791749999999</v>
      </c>
      <c r="I101" s="67">
        <v>1245.0454099999999</v>
      </c>
      <c r="J101" s="67">
        <v>1301.19812</v>
      </c>
      <c r="K101" s="67">
        <v>1343.831177</v>
      </c>
      <c r="L101" s="67">
        <v>1375.1832280000001</v>
      </c>
      <c r="M101" s="67">
        <v>1394.2691649999999</v>
      </c>
      <c r="N101" s="67">
        <v>1404.4117429999999</v>
      </c>
      <c r="O101" s="67">
        <v>1408.3012699999999</v>
      </c>
      <c r="P101" s="67">
        <v>1407.0469969999999</v>
      </c>
      <c r="Q101" s="67">
        <v>1401.7958980000001</v>
      </c>
      <c r="R101" s="67">
        <v>1392.6956789999999</v>
      </c>
      <c r="S101" s="67">
        <v>1381.7540280000001</v>
      </c>
      <c r="T101" s="67">
        <v>1378.643677</v>
      </c>
      <c r="U101" s="67">
        <v>1373.9650879999999</v>
      </c>
      <c r="V101" s="67">
        <v>1368.173096</v>
      </c>
      <c r="W101" s="67">
        <v>1361.4285890000001</v>
      </c>
      <c r="X101" s="67">
        <v>1354.1236570000001</v>
      </c>
      <c r="Y101" s="67">
        <v>1349.346558</v>
      </c>
      <c r="Z101" s="67">
        <v>1344.2833250000001</v>
      </c>
      <c r="AA101" s="67">
        <v>1339.0704350000001</v>
      </c>
      <c r="AB101" s="67">
        <v>1334.409058</v>
      </c>
      <c r="AC101" s="67">
        <v>1332.7849120000001</v>
      </c>
      <c r="AD101" s="63">
        <v>1.5816E-2</v>
      </c>
    </row>
    <row r="102" spans="1:30" ht="15" customHeight="1">
      <c r="A102" s="62" t="s">
        <v>1049</v>
      </c>
      <c r="B102" s="65" t="s">
        <v>109</v>
      </c>
      <c r="C102" s="67">
        <v>171.472992</v>
      </c>
      <c r="D102" s="67">
        <v>203.48350500000001</v>
      </c>
      <c r="E102" s="67">
        <v>237.47529599999999</v>
      </c>
      <c r="F102" s="67">
        <v>266.89471400000002</v>
      </c>
      <c r="G102" s="67">
        <v>264.76489299999997</v>
      </c>
      <c r="H102" s="67">
        <v>261.97088600000001</v>
      </c>
      <c r="I102" s="67">
        <v>258.76437399999998</v>
      </c>
      <c r="J102" s="67">
        <v>255.24601699999999</v>
      </c>
      <c r="K102" s="67">
        <v>251.46961999999999</v>
      </c>
      <c r="L102" s="67">
        <v>247.44760099999999</v>
      </c>
      <c r="M102" s="67">
        <v>243.26332099999999</v>
      </c>
      <c r="N102" s="67">
        <v>238.86099200000001</v>
      </c>
      <c r="O102" s="67">
        <v>234.20976300000001</v>
      </c>
      <c r="P102" s="67">
        <v>229.43061800000001</v>
      </c>
      <c r="Q102" s="67">
        <v>224.63767999999999</v>
      </c>
      <c r="R102" s="67">
        <v>219.96717799999999</v>
      </c>
      <c r="S102" s="67">
        <v>215.571259</v>
      </c>
      <c r="T102" s="67">
        <v>211.57844499999999</v>
      </c>
      <c r="U102" s="67">
        <v>208.12350499999999</v>
      </c>
      <c r="V102" s="67">
        <v>254.10612499999999</v>
      </c>
      <c r="W102" s="67">
        <v>381.93667599999998</v>
      </c>
      <c r="X102" s="67">
        <v>438.37365699999998</v>
      </c>
      <c r="Y102" s="67">
        <v>436.52737400000001</v>
      </c>
      <c r="Z102" s="67">
        <v>434.55496199999999</v>
      </c>
      <c r="AA102" s="67">
        <v>432.51449600000001</v>
      </c>
      <c r="AB102" s="67">
        <v>430.45272799999998</v>
      </c>
      <c r="AC102" s="67">
        <v>428.34884599999998</v>
      </c>
      <c r="AD102" s="63">
        <v>3.0221999999999999E-2</v>
      </c>
    </row>
    <row r="103" spans="1:30" ht="15" customHeight="1">
      <c r="A103" s="62" t="s">
        <v>1048</v>
      </c>
      <c r="B103" s="65" t="s">
        <v>110</v>
      </c>
      <c r="C103" s="67">
        <v>312.11203</v>
      </c>
      <c r="D103" s="67">
        <v>341.68902600000001</v>
      </c>
      <c r="E103" s="67">
        <v>373.12237499999998</v>
      </c>
      <c r="F103" s="67">
        <v>400.03344700000002</v>
      </c>
      <c r="G103" s="67">
        <v>428.444366</v>
      </c>
      <c r="H103" s="67">
        <v>456.57284499999997</v>
      </c>
      <c r="I103" s="67">
        <v>482.88736</v>
      </c>
      <c r="J103" s="67">
        <v>506.27181999999999</v>
      </c>
      <c r="K103" s="67">
        <v>524.757385</v>
      </c>
      <c r="L103" s="67">
        <v>538.54486099999997</v>
      </c>
      <c r="M103" s="67">
        <v>547.40582300000005</v>
      </c>
      <c r="N103" s="67">
        <v>552.65643299999999</v>
      </c>
      <c r="O103" s="67">
        <v>555.36877400000003</v>
      </c>
      <c r="P103" s="67">
        <v>555.98022500000002</v>
      </c>
      <c r="Q103" s="67">
        <v>554.94897500000002</v>
      </c>
      <c r="R103" s="67">
        <v>552.32250999999997</v>
      </c>
      <c r="S103" s="67">
        <v>548.92285200000003</v>
      </c>
      <c r="T103" s="67">
        <v>548.91168200000004</v>
      </c>
      <c r="U103" s="67">
        <v>548.24743699999999</v>
      </c>
      <c r="V103" s="67">
        <v>547.11566200000004</v>
      </c>
      <c r="W103" s="67">
        <v>545.57971199999997</v>
      </c>
      <c r="X103" s="67">
        <v>543.80230700000004</v>
      </c>
      <c r="Y103" s="67">
        <v>543.13818400000002</v>
      </c>
      <c r="Z103" s="67">
        <v>542.35119599999996</v>
      </c>
      <c r="AA103" s="67">
        <v>541.49853499999995</v>
      </c>
      <c r="AB103" s="67">
        <v>540.62383999999997</v>
      </c>
      <c r="AC103" s="67">
        <v>539.70544400000006</v>
      </c>
      <c r="AD103" s="63">
        <v>1.8453000000000001E-2</v>
      </c>
    </row>
    <row r="104" spans="1:30" ht="15" customHeight="1">
      <c r="A104" s="62" t="s">
        <v>1047</v>
      </c>
      <c r="B104" s="65" t="s">
        <v>118</v>
      </c>
      <c r="C104" s="67">
        <v>2627.851318</v>
      </c>
      <c r="D104" s="67">
        <v>2969.061768</v>
      </c>
      <c r="E104" s="67">
        <v>3345.9765619999998</v>
      </c>
      <c r="F104" s="67">
        <v>3760.9677729999999</v>
      </c>
      <c r="G104" s="67">
        <v>4194.6762699999999</v>
      </c>
      <c r="H104" s="67">
        <v>4652.0068359999996</v>
      </c>
      <c r="I104" s="67">
        <v>5102.0898440000001</v>
      </c>
      <c r="J104" s="67">
        <v>5371.2646480000003</v>
      </c>
      <c r="K104" s="67">
        <v>5790.9882809999999</v>
      </c>
      <c r="L104" s="67">
        <v>6202.158203</v>
      </c>
      <c r="M104" s="67">
        <v>6650.5117190000001</v>
      </c>
      <c r="N104" s="67">
        <v>7101.4462890000004</v>
      </c>
      <c r="O104" s="67">
        <v>7594.9697269999997</v>
      </c>
      <c r="P104" s="67">
        <v>8104.2939450000003</v>
      </c>
      <c r="Q104" s="67">
        <v>8633.5419920000004</v>
      </c>
      <c r="R104" s="67">
        <v>9214.8710940000001</v>
      </c>
      <c r="S104" s="67">
        <v>9834.7832030000009</v>
      </c>
      <c r="T104" s="67">
        <v>10416.160156</v>
      </c>
      <c r="U104" s="67">
        <v>11050.71875</v>
      </c>
      <c r="V104" s="67">
        <v>11742.925781</v>
      </c>
      <c r="W104" s="67">
        <v>12494.488281</v>
      </c>
      <c r="X104" s="67">
        <v>13321.519531</v>
      </c>
      <c r="Y104" s="67">
        <v>14198.396484000001</v>
      </c>
      <c r="Z104" s="67">
        <v>15110.322265999999</v>
      </c>
      <c r="AA104" s="67">
        <v>16090.585938</v>
      </c>
      <c r="AB104" s="67">
        <v>17155.773438</v>
      </c>
      <c r="AC104" s="67">
        <v>18209.007812</v>
      </c>
      <c r="AD104" s="63">
        <v>7.5243000000000004E-2</v>
      </c>
    </row>
    <row r="105" spans="1:30" ht="15" customHeight="1">
      <c r="A105" s="62" t="s">
        <v>1046</v>
      </c>
      <c r="B105" s="65" t="s">
        <v>108</v>
      </c>
      <c r="C105" s="67">
        <v>2003.955811</v>
      </c>
      <c r="D105" s="67">
        <v>2247.694336</v>
      </c>
      <c r="E105" s="67">
        <v>2508.5334469999998</v>
      </c>
      <c r="F105" s="67">
        <v>2787.2885740000002</v>
      </c>
      <c r="G105" s="67">
        <v>3083.6218260000001</v>
      </c>
      <c r="H105" s="67">
        <v>3397.5739749999998</v>
      </c>
      <c r="I105" s="67">
        <v>3699.6811520000001</v>
      </c>
      <c r="J105" s="67">
        <v>3928.4643550000001</v>
      </c>
      <c r="K105" s="67">
        <v>4300.1191410000001</v>
      </c>
      <c r="L105" s="67">
        <v>4658.4326170000004</v>
      </c>
      <c r="M105" s="67">
        <v>5039.1752930000002</v>
      </c>
      <c r="N105" s="67">
        <v>5411.5371089999999</v>
      </c>
      <c r="O105" s="67">
        <v>5809.5483400000003</v>
      </c>
      <c r="P105" s="67">
        <v>6207.5512699999999</v>
      </c>
      <c r="Q105" s="67">
        <v>6612.8686520000001</v>
      </c>
      <c r="R105" s="67">
        <v>7050.8671880000002</v>
      </c>
      <c r="S105" s="67">
        <v>7520.8193359999996</v>
      </c>
      <c r="T105" s="67">
        <v>7995.8056640000004</v>
      </c>
      <c r="U105" s="67">
        <v>8514.7490230000003</v>
      </c>
      <c r="V105" s="67">
        <v>9083.5419920000004</v>
      </c>
      <c r="W105" s="67">
        <v>9700.9501949999994</v>
      </c>
      <c r="X105" s="67">
        <v>10363.636719</v>
      </c>
      <c r="Y105" s="67">
        <v>11049.893555000001</v>
      </c>
      <c r="Z105" s="67">
        <v>11767.420898</v>
      </c>
      <c r="AA105" s="67">
        <v>12512.142578000001</v>
      </c>
      <c r="AB105" s="67">
        <v>13282.332031</v>
      </c>
      <c r="AC105" s="67">
        <v>14074.109375</v>
      </c>
      <c r="AD105" s="63">
        <v>7.6135999999999995E-2</v>
      </c>
    </row>
    <row r="106" spans="1:30" ht="15" customHeight="1">
      <c r="A106" s="62" t="s">
        <v>1045</v>
      </c>
      <c r="B106" s="65" t="s">
        <v>109</v>
      </c>
      <c r="C106" s="67">
        <v>383.239014</v>
      </c>
      <c r="D106" s="67">
        <v>393.22662400000002</v>
      </c>
      <c r="E106" s="67">
        <v>405.70648199999999</v>
      </c>
      <c r="F106" s="67">
        <v>426.20111100000003</v>
      </c>
      <c r="G106" s="67">
        <v>447.09329200000002</v>
      </c>
      <c r="H106" s="67">
        <v>469.22799700000002</v>
      </c>
      <c r="I106" s="67">
        <v>492.54681399999998</v>
      </c>
      <c r="J106" s="67">
        <v>518.09234600000002</v>
      </c>
      <c r="K106" s="67">
        <v>546.70519999999999</v>
      </c>
      <c r="L106" s="67">
        <v>578.61090100000001</v>
      </c>
      <c r="M106" s="67">
        <v>614.70977800000003</v>
      </c>
      <c r="N106" s="67">
        <v>653.19793700000002</v>
      </c>
      <c r="O106" s="67">
        <v>694.24249299999997</v>
      </c>
      <c r="P106" s="67">
        <v>737.82092299999999</v>
      </c>
      <c r="Q106" s="67">
        <v>781.566284</v>
      </c>
      <c r="R106" s="67">
        <v>826.034851</v>
      </c>
      <c r="S106" s="67">
        <v>868.50219700000002</v>
      </c>
      <c r="T106" s="67">
        <v>912.35699499999998</v>
      </c>
      <c r="U106" s="67">
        <v>952.21478300000001</v>
      </c>
      <c r="V106" s="67">
        <v>986.03308100000004</v>
      </c>
      <c r="W106" s="67">
        <v>1016.744141</v>
      </c>
      <c r="X106" s="67">
        <v>1063.6942140000001</v>
      </c>
      <c r="Y106" s="67">
        <v>1135.6552730000001</v>
      </c>
      <c r="Z106" s="67">
        <v>1197.694336</v>
      </c>
      <c r="AA106" s="67">
        <v>1285.569702</v>
      </c>
      <c r="AB106" s="67">
        <v>1375.654053</v>
      </c>
      <c r="AC106" s="67">
        <v>1448.7661129999999</v>
      </c>
      <c r="AD106" s="63">
        <v>5.3547999999999998E-2</v>
      </c>
    </row>
    <row r="107" spans="1:30" ht="15" customHeight="1">
      <c r="A107" s="62" t="s">
        <v>1044</v>
      </c>
      <c r="B107" s="65" t="s">
        <v>110</v>
      </c>
      <c r="C107" s="67">
        <v>240.65640300000001</v>
      </c>
      <c r="D107" s="67">
        <v>328.14089999999999</v>
      </c>
      <c r="E107" s="67">
        <v>431.73648100000003</v>
      </c>
      <c r="F107" s="67">
        <v>547.47790499999996</v>
      </c>
      <c r="G107" s="67">
        <v>663.96118200000001</v>
      </c>
      <c r="H107" s="67">
        <v>785.20495600000004</v>
      </c>
      <c r="I107" s="67">
        <v>909.86199999999997</v>
      </c>
      <c r="J107" s="67">
        <v>924.70800799999995</v>
      </c>
      <c r="K107" s="67">
        <v>944.16400099999998</v>
      </c>
      <c r="L107" s="67">
        <v>965.11480700000004</v>
      </c>
      <c r="M107" s="67">
        <v>996.62670900000001</v>
      </c>
      <c r="N107" s="67">
        <v>1036.7114260000001</v>
      </c>
      <c r="O107" s="67">
        <v>1091.178711</v>
      </c>
      <c r="P107" s="67">
        <v>1158.921875</v>
      </c>
      <c r="Q107" s="67">
        <v>1239.1070560000001</v>
      </c>
      <c r="R107" s="67">
        <v>1337.9689940000001</v>
      </c>
      <c r="S107" s="67">
        <v>1445.461914</v>
      </c>
      <c r="T107" s="67">
        <v>1507.9970699999999</v>
      </c>
      <c r="U107" s="67">
        <v>1583.755371</v>
      </c>
      <c r="V107" s="67">
        <v>1673.350952</v>
      </c>
      <c r="W107" s="67">
        <v>1776.793823</v>
      </c>
      <c r="X107" s="67">
        <v>1894.1879879999999</v>
      </c>
      <c r="Y107" s="67">
        <v>2012.8480219999999</v>
      </c>
      <c r="Z107" s="67">
        <v>2145.2065429999998</v>
      </c>
      <c r="AA107" s="67">
        <v>2292.874268</v>
      </c>
      <c r="AB107" s="67">
        <v>2497.7871089999999</v>
      </c>
      <c r="AC107" s="67">
        <v>2686.133057</v>
      </c>
      <c r="AD107" s="63">
        <v>8.7734000000000006E-2</v>
      </c>
    </row>
    <row r="108" spans="1:30" ht="15" customHeight="1">
      <c r="A108" s="62" t="s">
        <v>1043</v>
      </c>
      <c r="B108" s="65" t="s">
        <v>119</v>
      </c>
      <c r="C108" s="67">
        <v>875.09716800000001</v>
      </c>
      <c r="D108" s="67">
        <v>923.06182899999999</v>
      </c>
      <c r="E108" s="67">
        <v>979.82678199999998</v>
      </c>
      <c r="F108" s="67">
        <v>1041.3312989999999</v>
      </c>
      <c r="G108" s="67">
        <v>1104.341553</v>
      </c>
      <c r="H108" s="67">
        <v>1167.4700929999999</v>
      </c>
      <c r="I108" s="67">
        <v>1227.5977780000001</v>
      </c>
      <c r="J108" s="67">
        <v>1287.1879879999999</v>
      </c>
      <c r="K108" s="67">
        <v>1345.936279</v>
      </c>
      <c r="L108" s="67">
        <v>1407.231323</v>
      </c>
      <c r="M108" s="67">
        <v>1467.078125</v>
      </c>
      <c r="N108" s="67">
        <v>1524.7426760000001</v>
      </c>
      <c r="O108" s="67">
        <v>1578.9938959999999</v>
      </c>
      <c r="P108" s="67">
        <v>1629.7921140000001</v>
      </c>
      <c r="Q108" s="67">
        <v>1679.548828</v>
      </c>
      <c r="R108" s="67">
        <v>1725.4182129999999</v>
      </c>
      <c r="S108" s="67">
        <v>1770.5561520000001</v>
      </c>
      <c r="T108" s="67">
        <v>1817.171509</v>
      </c>
      <c r="U108" s="67">
        <v>1861.87085</v>
      </c>
      <c r="V108" s="67">
        <v>1905.234009</v>
      </c>
      <c r="W108" s="67">
        <v>1945.85376</v>
      </c>
      <c r="X108" s="67">
        <v>2003.3172609999999</v>
      </c>
      <c r="Y108" s="67">
        <v>2060.1157229999999</v>
      </c>
      <c r="Z108" s="67">
        <v>2114.9123540000001</v>
      </c>
      <c r="AA108" s="67">
        <v>2167.9357909999999</v>
      </c>
      <c r="AB108" s="67">
        <v>2220.5710450000001</v>
      </c>
      <c r="AC108" s="67">
        <v>2272.5888669999999</v>
      </c>
      <c r="AD108" s="63">
        <v>3.6695999999999999E-2</v>
      </c>
    </row>
    <row r="109" spans="1:30" ht="15" customHeight="1">
      <c r="A109" s="62" t="s">
        <v>1042</v>
      </c>
      <c r="B109" s="65" t="s">
        <v>108</v>
      </c>
      <c r="C109" s="67">
        <v>401.36679099999998</v>
      </c>
      <c r="D109" s="67">
        <v>437.33718900000002</v>
      </c>
      <c r="E109" s="67">
        <v>473.86810300000002</v>
      </c>
      <c r="F109" s="67">
        <v>511.02401700000001</v>
      </c>
      <c r="G109" s="67">
        <v>548.81268299999999</v>
      </c>
      <c r="H109" s="67">
        <v>587.19439699999998</v>
      </c>
      <c r="I109" s="67">
        <v>626.058044</v>
      </c>
      <c r="J109" s="67">
        <v>665.32989499999996</v>
      </c>
      <c r="K109" s="67">
        <v>704.91113299999995</v>
      </c>
      <c r="L109" s="67">
        <v>744.81549099999995</v>
      </c>
      <c r="M109" s="67">
        <v>785.05566399999998</v>
      </c>
      <c r="N109" s="67">
        <v>825.53363000000002</v>
      </c>
      <c r="O109" s="67">
        <v>866.13391100000001</v>
      </c>
      <c r="P109" s="67">
        <v>906.67498799999998</v>
      </c>
      <c r="Q109" s="67">
        <v>947.10906999999997</v>
      </c>
      <c r="R109" s="67">
        <v>987.27270499999997</v>
      </c>
      <c r="S109" s="67">
        <v>1027.059692</v>
      </c>
      <c r="T109" s="67">
        <v>1066.3522949999999</v>
      </c>
      <c r="U109" s="67">
        <v>1105.1171879999999</v>
      </c>
      <c r="V109" s="67">
        <v>1143.142578</v>
      </c>
      <c r="W109" s="67">
        <v>1180.399048</v>
      </c>
      <c r="X109" s="67">
        <v>1216.9991460000001</v>
      </c>
      <c r="Y109" s="67">
        <v>1252.7703859999999</v>
      </c>
      <c r="Z109" s="67">
        <v>1287.3426509999999</v>
      </c>
      <c r="AA109" s="67">
        <v>1320.932495</v>
      </c>
      <c r="AB109" s="67">
        <v>1353.8557129999999</v>
      </c>
      <c r="AC109" s="67">
        <v>1386.1779790000001</v>
      </c>
      <c r="AD109" s="63">
        <v>4.7225000000000003E-2</v>
      </c>
    </row>
    <row r="110" spans="1:30" ht="15" customHeight="1">
      <c r="A110" s="62" t="s">
        <v>1041</v>
      </c>
      <c r="B110" s="65" t="s">
        <v>109</v>
      </c>
      <c r="C110" s="67">
        <v>372.622681</v>
      </c>
      <c r="D110" s="67">
        <v>378.413208</v>
      </c>
      <c r="E110" s="67">
        <v>392.55642699999999</v>
      </c>
      <c r="F110" s="67">
        <v>409.78183000000001</v>
      </c>
      <c r="G110" s="67">
        <v>427.96697999999998</v>
      </c>
      <c r="H110" s="67">
        <v>446.13351399999999</v>
      </c>
      <c r="I110" s="67">
        <v>462.12506100000002</v>
      </c>
      <c r="J110" s="67">
        <v>477.57565299999999</v>
      </c>
      <c r="K110" s="67">
        <v>492.28573599999999</v>
      </c>
      <c r="L110" s="67">
        <v>508.510223</v>
      </c>
      <c r="M110" s="67">
        <v>523.42248500000005</v>
      </c>
      <c r="N110" s="67">
        <v>536.53814699999998</v>
      </c>
      <c r="O110" s="67">
        <v>547.08813499999997</v>
      </c>
      <c r="P110" s="67">
        <v>555.20581100000004</v>
      </c>
      <c r="Q110" s="67">
        <v>562.503601</v>
      </c>
      <c r="R110" s="67">
        <v>567.29016100000001</v>
      </c>
      <c r="S110" s="67">
        <v>571.65313700000002</v>
      </c>
      <c r="T110" s="67">
        <v>575.81127900000001</v>
      </c>
      <c r="U110" s="67">
        <v>578.91601600000001</v>
      </c>
      <c r="V110" s="67">
        <v>581.43798800000002</v>
      </c>
      <c r="W110" s="67">
        <v>582.64489700000001</v>
      </c>
      <c r="X110" s="67">
        <v>601.68743900000004</v>
      </c>
      <c r="Y110" s="67">
        <v>620.47723399999995</v>
      </c>
      <c r="Z110" s="67">
        <v>639.01580799999999</v>
      </c>
      <c r="AA110" s="67">
        <v>657.26300000000003</v>
      </c>
      <c r="AB110" s="67">
        <v>675.11523399999999</v>
      </c>
      <c r="AC110" s="67">
        <v>692.48461899999995</v>
      </c>
      <c r="AD110" s="63">
        <v>2.4466999999999999E-2</v>
      </c>
    </row>
    <row r="111" spans="1:30" ht="15" customHeight="1">
      <c r="A111" s="62" t="s">
        <v>1040</v>
      </c>
      <c r="B111" s="65" t="s">
        <v>110</v>
      </c>
      <c r="C111" s="67">
        <v>101.107651</v>
      </c>
      <c r="D111" s="67">
        <v>107.31144</v>
      </c>
      <c r="E111" s="67">
        <v>113.402199</v>
      </c>
      <c r="F111" s="67">
        <v>120.525482</v>
      </c>
      <c r="G111" s="67">
        <v>127.56186700000001</v>
      </c>
      <c r="H111" s="67">
        <v>134.142212</v>
      </c>
      <c r="I111" s="67">
        <v>139.41467299999999</v>
      </c>
      <c r="J111" s="67">
        <v>144.28244000000001</v>
      </c>
      <c r="K111" s="67">
        <v>148.73940999999999</v>
      </c>
      <c r="L111" s="67">
        <v>153.90564000000001</v>
      </c>
      <c r="M111" s="67">
        <v>158.60000600000001</v>
      </c>
      <c r="N111" s="67">
        <v>162.67086800000001</v>
      </c>
      <c r="O111" s="67">
        <v>165.77188100000001</v>
      </c>
      <c r="P111" s="67">
        <v>167.91120900000001</v>
      </c>
      <c r="Q111" s="67">
        <v>169.93615700000001</v>
      </c>
      <c r="R111" s="67">
        <v>170.85539199999999</v>
      </c>
      <c r="S111" s="67">
        <v>171.84320099999999</v>
      </c>
      <c r="T111" s="67">
        <v>175.007935</v>
      </c>
      <c r="U111" s="67">
        <v>177.837692</v>
      </c>
      <c r="V111" s="67">
        <v>180.653412</v>
      </c>
      <c r="W111" s="67">
        <v>182.80981399999999</v>
      </c>
      <c r="X111" s="67">
        <v>184.63069200000001</v>
      </c>
      <c r="Y111" s="67">
        <v>186.86816400000001</v>
      </c>
      <c r="Z111" s="67">
        <v>188.553955</v>
      </c>
      <c r="AA111" s="67">
        <v>189.74014299999999</v>
      </c>
      <c r="AB111" s="67">
        <v>191.600067</v>
      </c>
      <c r="AC111" s="67">
        <v>193.926208</v>
      </c>
      <c r="AD111" s="63">
        <v>2.3952000000000001E-2</v>
      </c>
    </row>
    <row r="112" spans="1:30" ht="15" customHeight="1">
      <c r="A112" s="62" t="s">
        <v>1039</v>
      </c>
      <c r="B112" s="65" t="s">
        <v>120</v>
      </c>
      <c r="C112" s="67">
        <v>1813.7685550000001</v>
      </c>
      <c r="D112" s="67">
        <v>1996.9261469999999</v>
      </c>
      <c r="E112" s="67">
        <v>2184.7941890000002</v>
      </c>
      <c r="F112" s="67">
        <v>2398.068115</v>
      </c>
      <c r="G112" s="67">
        <v>2622.203125</v>
      </c>
      <c r="H112" s="67">
        <v>2860.2700199999999</v>
      </c>
      <c r="I112" s="67">
        <v>3109.9191890000002</v>
      </c>
      <c r="J112" s="67">
        <v>3328.0251459999999</v>
      </c>
      <c r="K112" s="67">
        <v>3559.6647950000001</v>
      </c>
      <c r="L112" s="67">
        <v>3805.2377929999998</v>
      </c>
      <c r="M112" s="67">
        <v>4063.7944339999999</v>
      </c>
      <c r="N112" s="67">
        <v>4319.4038090000004</v>
      </c>
      <c r="O112" s="67">
        <v>4580.2143550000001</v>
      </c>
      <c r="P112" s="67">
        <v>4847.1835940000001</v>
      </c>
      <c r="Q112" s="67">
        <v>5121.1586909999996</v>
      </c>
      <c r="R112" s="67">
        <v>5401.4345700000003</v>
      </c>
      <c r="S112" s="67">
        <v>5694.8759769999997</v>
      </c>
      <c r="T112" s="67">
        <v>6000.9086909999996</v>
      </c>
      <c r="U112" s="67">
        <v>6312.6201170000004</v>
      </c>
      <c r="V112" s="67">
        <v>6638.1821289999998</v>
      </c>
      <c r="W112" s="67">
        <v>6976.9716799999997</v>
      </c>
      <c r="X112" s="67">
        <v>7356.5356449999999</v>
      </c>
      <c r="Y112" s="67">
        <v>7762.4624020000001</v>
      </c>
      <c r="Z112" s="67">
        <v>8191.3569340000004</v>
      </c>
      <c r="AA112" s="67">
        <v>8644.4375</v>
      </c>
      <c r="AB112" s="67">
        <v>9074.5800780000009</v>
      </c>
      <c r="AC112" s="67">
        <v>9520.3378909999992</v>
      </c>
      <c r="AD112" s="63">
        <v>6.4465999999999996E-2</v>
      </c>
    </row>
    <row r="113" spans="1:30" ht="15" customHeight="1">
      <c r="A113" s="62" t="s">
        <v>1038</v>
      </c>
      <c r="B113" s="65" t="s">
        <v>108</v>
      </c>
      <c r="C113" s="67">
        <v>1014.747375</v>
      </c>
      <c r="D113" s="67">
        <v>1126.9448239999999</v>
      </c>
      <c r="E113" s="67">
        <v>1245.485962</v>
      </c>
      <c r="F113" s="67">
        <v>1370.555298</v>
      </c>
      <c r="G113" s="67">
        <v>1502.3820800000001</v>
      </c>
      <c r="H113" s="67">
        <v>1641.7353519999999</v>
      </c>
      <c r="I113" s="67">
        <v>1788.6517329999999</v>
      </c>
      <c r="J113" s="67">
        <v>1943.31897</v>
      </c>
      <c r="K113" s="67">
        <v>2106.0141600000002</v>
      </c>
      <c r="L113" s="67">
        <v>2277.7741700000001</v>
      </c>
      <c r="M113" s="67">
        <v>2458.5996089999999</v>
      </c>
      <c r="N113" s="67">
        <v>2648.1616210000002</v>
      </c>
      <c r="O113" s="67">
        <v>2845.5991210000002</v>
      </c>
      <c r="P113" s="67">
        <v>3050.4091800000001</v>
      </c>
      <c r="Q113" s="67">
        <v>3262.5844729999999</v>
      </c>
      <c r="R113" s="67">
        <v>3483.4257809999999</v>
      </c>
      <c r="S113" s="67">
        <v>3716.9204100000002</v>
      </c>
      <c r="T113" s="67">
        <v>3962.0053710000002</v>
      </c>
      <c r="U113" s="67">
        <v>4213.3901370000003</v>
      </c>
      <c r="V113" s="67">
        <v>4477.9462890000004</v>
      </c>
      <c r="W113" s="67">
        <v>4754.8686520000001</v>
      </c>
      <c r="X113" s="67">
        <v>5041.4213870000003</v>
      </c>
      <c r="Y113" s="67">
        <v>5340.1660160000001</v>
      </c>
      <c r="Z113" s="67">
        <v>5650.8725590000004</v>
      </c>
      <c r="AA113" s="67">
        <v>5973.1059569999998</v>
      </c>
      <c r="AB113" s="67">
        <v>6308.8125</v>
      </c>
      <c r="AC113" s="67">
        <v>6657.8051759999998</v>
      </c>
      <c r="AD113" s="63">
        <v>7.3635999999999993E-2</v>
      </c>
    </row>
    <row r="114" spans="1:30" ht="15" customHeight="1">
      <c r="A114" s="62" t="s">
        <v>1037</v>
      </c>
      <c r="B114" s="65" t="s">
        <v>109</v>
      </c>
      <c r="C114" s="67">
        <v>478.18093900000002</v>
      </c>
      <c r="D114" s="67">
        <v>511.879456</v>
      </c>
      <c r="E114" s="67">
        <v>535.21478300000001</v>
      </c>
      <c r="F114" s="67">
        <v>573.70300299999997</v>
      </c>
      <c r="G114" s="67">
        <v>611.60516399999995</v>
      </c>
      <c r="H114" s="67">
        <v>651.03051800000003</v>
      </c>
      <c r="I114" s="67">
        <v>692.51617399999998</v>
      </c>
      <c r="J114" s="67">
        <v>736.16284199999996</v>
      </c>
      <c r="K114" s="67">
        <v>781.97863800000005</v>
      </c>
      <c r="L114" s="67">
        <v>830.14215100000001</v>
      </c>
      <c r="M114" s="67">
        <v>880.47869900000001</v>
      </c>
      <c r="N114" s="67">
        <v>917.77179000000001</v>
      </c>
      <c r="O114" s="67">
        <v>951.00103799999999</v>
      </c>
      <c r="P114" s="67">
        <v>981.47216800000001</v>
      </c>
      <c r="Q114" s="67">
        <v>1009.824341</v>
      </c>
      <c r="R114" s="67">
        <v>1034.0020750000001</v>
      </c>
      <c r="S114" s="67">
        <v>1056.5047609999999</v>
      </c>
      <c r="T114" s="67">
        <v>1077.5904539999999</v>
      </c>
      <c r="U114" s="67">
        <v>1095.499268</v>
      </c>
      <c r="V114" s="67">
        <v>1111.266846</v>
      </c>
      <c r="W114" s="67">
        <v>1124.877808</v>
      </c>
      <c r="X114" s="67">
        <v>1166.4968260000001</v>
      </c>
      <c r="Y114" s="67">
        <v>1219.0141599999999</v>
      </c>
      <c r="Z114" s="67">
        <v>1279.279297</v>
      </c>
      <c r="AA114" s="67">
        <v>1349.102783</v>
      </c>
      <c r="AB114" s="67">
        <v>1423.8382570000001</v>
      </c>
      <c r="AC114" s="67">
        <v>1505.625</v>
      </c>
      <c r="AD114" s="63">
        <v>4.41E-2</v>
      </c>
    </row>
    <row r="115" spans="1:30" ht="15" customHeight="1">
      <c r="A115" s="62" t="s">
        <v>1036</v>
      </c>
      <c r="B115" s="65" t="s">
        <v>110</v>
      </c>
      <c r="C115" s="67">
        <v>320.84027099999997</v>
      </c>
      <c r="D115" s="67">
        <v>358.10192899999998</v>
      </c>
      <c r="E115" s="67">
        <v>404.09350599999999</v>
      </c>
      <c r="F115" s="67">
        <v>453.80987499999998</v>
      </c>
      <c r="G115" s="67">
        <v>508.21579000000003</v>
      </c>
      <c r="H115" s="67">
        <v>567.50421100000005</v>
      </c>
      <c r="I115" s="67">
        <v>628.75116000000003</v>
      </c>
      <c r="J115" s="67">
        <v>648.543274</v>
      </c>
      <c r="K115" s="67">
        <v>671.67205799999999</v>
      </c>
      <c r="L115" s="67">
        <v>697.321594</v>
      </c>
      <c r="M115" s="67">
        <v>724.71594200000004</v>
      </c>
      <c r="N115" s="67">
        <v>753.47033699999997</v>
      </c>
      <c r="O115" s="67">
        <v>783.61413600000003</v>
      </c>
      <c r="P115" s="67">
        <v>815.30212400000005</v>
      </c>
      <c r="Q115" s="67">
        <v>848.74987799999997</v>
      </c>
      <c r="R115" s="67">
        <v>884.00695800000005</v>
      </c>
      <c r="S115" s="67">
        <v>921.45056199999999</v>
      </c>
      <c r="T115" s="67">
        <v>961.31286599999999</v>
      </c>
      <c r="U115" s="67">
        <v>1003.730469</v>
      </c>
      <c r="V115" s="67">
        <v>1048.9692379999999</v>
      </c>
      <c r="W115" s="67">
        <v>1097.22522</v>
      </c>
      <c r="X115" s="67">
        <v>1148.6175539999999</v>
      </c>
      <c r="Y115" s="67">
        <v>1203.2823490000001</v>
      </c>
      <c r="Z115" s="67">
        <v>1261.2052000000001</v>
      </c>
      <c r="AA115" s="67">
        <v>1322.229004</v>
      </c>
      <c r="AB115" s="67">
        <v>1341.9289550000001</v>
      </c>
      <c r="AC115" s="67">
        <v>1356.9075929999999</v>
      </c>
      <c r="AD115" s="63">
        <v>5.4731000000000002E-2</v>
      </c>
    </row>
    <row r="116" spans="1:30" ht="15" customHeight="1">
      <c r="A116" s="62" t="s">
        <v>1035</v>
      </c>
      <c r="B116" s="65" t="s">
        <v>121</v>
      </c>
      <c r="C116" s="67">
        <v>619.972351</v>
      </c>
      <c r="D116" s="67">
        <v>684.50958300000002</v>
      </c>
      <c r="E116" s="67">
        <v>756.98803699999996</v>
      </c>
      <c r="F116" s="67">
        <v>836.63806199999999</v>
      </c>
      <c r="G116" s="67">
        <v>920.04913299999998</v>
      </c>
      <c r="H116" s="67">
        <v>1010.848145</v>
      </c>
      <c r="I116" s="67">
        <v>1109.654053</v>
      </c>
      <c r="J116" s="67">
        <v>1197.2266850000001</v>
      </c>
      <c r="K116" s="67">
        <v>1290.099365</v>
      </c>
      <c r="L116" s="67">
        <v>1389.8041989999999</v>
      </c>
      <c r="M116" s="67">
        <v>1495.537842</v>
      </c>
      <c r="N116" s="67">
        <v>1607.1395259999999</v>
      </c>
      <c r="O116" s="67">
        <v>1725.306519</v>
      </c>
      <c r="P116" s="67">
        <v>1849.4521480000001</v>
      </c>
      <c r="Q116" s="67">
        <v>1977.518433</v>
      </c>
      <c r="R116" s="67">
        <v>2110.3471679999998</v>
      </c>
      <c r="S116" s="67">
        <v>2248.788086</v>
      </c>
      <c r="T116" s="67">
        <v>2394.2485350000002</v>
      </c>
      <c r="U116" s="67">
        <v>2546.349365</v>
      </c>
      <c r="V116" s="67">
        <v>2705.4750979999999</v>
      </c>
      <c r="W116" s="67">
        <v>2871.849365</v>
      </c>
      <c r="X116" s="67">
        <v>3053.7058109999998</v>
      </c>
      <c r="Y116" s="67">
        <v>3234.4819339999999</v>
      </c>
      <c r="Z116" s="67">
        <v>3422.2709960000002</v>
      </c>
      <c r="AA116" s="67">
        <v>3617.2121579999998</v>
      </c>
      <c r="AB116" s="67">
        <v>3818.2915039999998</v>
      </c>
      <c r="AC116" s="67">
        <v>4090.320557</v>
      </c>
      <c r="AD116" s="63">
        <v>7.4125999999999997E-2</v>
      </c>
    </row>
    <row r="117" spans="1:30" ht="15" customHeight="1">
      <c r="A117" s="62" t="s">
        <v>1034</v>
      </c>
      <c r="B117" s="65" t="s">
        <v>108</v>
      </c>
      <c r="C117" s="67">
        <v>419.519409</v>
      </c>
      <c r="D117" s="67">
        <v>467.49078400000002</v>
      </c>
      <c r="E117" s="67">
        <v>518.39160200000003</v>
      </c>
      <c r="F117" s="67">
        <v>571.78552200000001</v>
      </c>
      <c r="G117" s="67">
        <v>628.65020800000002</v>
      </c>
      <c r="H117" s="67">
        <v>689.53173800000002</v>
      </c>
      <c r="I117" s="67">
        <v>754.34198000000004</v>
      </c>
      <c r="J117" s="67">
        <v>823.01769999999999</v>
      </c>
      <c r="K117" s="67">
        <v>895.82019000000003</v>
      </c>
      <c r="L117" s="67">
        <v>974.105591</v>
      </c>
      <c r="M117" s="67">
        <v>1056.9780270000001</v>
      </c>
      <c r="N117" s="67">
        <v>1144.5317379999999</v>
      </c>
      <c r="O117" s="67">
        <v>1237.4003909999999</v>
      </c>
      <c r="P117" s="67">
        <v>1335.0385739999999</v>
      </c>
      <c r="Q117" s="67">
        <v>1436.738159</v>
      </c>
      <c r="R117" s="67">
        <v>1542.968018</v>
      </c>
      <c r="S117" s="67">
        <v>1654.380005</v>
      </c>
      <c r="T117" s="67">
        <v>1770.980591</v>
      </c>
      <c r="U117" s="67">
        <v>1892.711914</v>
      </c>
      <c r="V117" s="67">
        <v>2019.9501949999999</v>
      </c>
      <c r="W117" s="67">
        <v>2152.9458009999998</v>
      </c>
      <c r="X117" s="67">
        <v>2291.5891109999998</v>
      </c>
      <c r="Y117" s="67">
        <v>2436.0798340000001</v>
      </c>
      <c r="Z117" s="67">
        <v>2585.915039</v>
      </c>
      <c r="AA117" s="67">
        <v>2741.1042480000001</v>
      </c>
      <c r="AB117" s="67">
        <v>2900.8354490000002</v>
      </c>
      <c r="AC117" s="67">
        <v>3066.5708009999998</v>
      </c>
      <c r="AD117" s="63">
        <v>7.8140000000000001E-2</v>
      </c>
    </row>
    <row r="118" spans="1:30" ht="15" customHeight="1">
      <c r="A118" s="62" t="s">
        <v>1033</v>
      </c>
      <c r="B118" s="65" t="s">
        <v>109</v>
      </c>
      <c r="C118" s="67">
        <v>114.86670700000001</v>
      </c>
      <c r="D118" s="67">
        <v>124.274002</v>
      </c>
      <c r="E118" s="67">
        <v>135.347275</v>
      </c>
      <c r="F118" s="67">
        <v>149.24110400000001</v>
      </c>
      <c r="G118" s="67">
        <v>160.575928</v>
      </c>
      <c r="H118" s="67">
        <v>171.77877799999999</v>
      </c>
      <c r="I118" s="67">
        <v>183.698792</v>
      </c>
      <c r="J118" s="67">
        <v>196.381439</v>
      </c>
      <c r="K118" s="67">
        <v>209.873108</v>
      </c>
      <c r="L118" s="67">
        <v>224.283783</v>
      </c>
      <c r="M118" s="67">
        <v>239.68171699999999</v>
      </c>
      <c r="N118" s="67">
        <v>255.92955000000001</v>
      </c>
      <c r="O118" s="67">
        <v>273.06402600000001</v>
      </c>
      <c r="P118" s="67">
        <v>291.04534899999999</v>
      </c>
      <c r="Q118" s="67">
        <v>308.45281999999997</v>
      </c>
      <c r="R118" s="67">
        <v>325.65234400000003</v>
      </c>
      <c r="S118" s="67">
        <v>342.77032500000001</v>
      </c>
      <c r="T118" s="67">
        <v>361.14041099999997</v>
      </c>
      <c r="U118" s="67">
        <v>380.46044899999998</v>
      </c>
      <c r="V118" s="67">
        <v>400.69754</v>
      </c>
      <c r="W118" s="67">
        <v>421.81710800000002</v>
      </c>
      <c r="X118" s="67">
        <v>452.15304600000002</v>
      </c>
      <c r="Y118" s="67">
        <v>474.86926299999999</v>
      </c>
      <c r="Z118" s="67">
        <v>498.52453600000001</v>
      </c>
      <c r="AA118" s="67">
        <v>523.25866699999995</v>
      </c>
      <c r="AB118" s="67">
        <v>548.74511700000005</v>
      </c>
      <c r="AC118" s="67">
        <v>575.27502400000003</v>
      </c>
      <c r="AD118" s="63">
        <v>6.3212000000000004E-2</v>
      </c>
    </row>
    <row r="119" spans="1:30" ht="15" customHeight="1">
      <c r="A119" s="62" t="s">
        <v>1032</v>
      </c>
      <c r="B119" s="65" t="s">
        <v>110</v>
      </c>
      <c r="C119" s="67">
        <v>85.586226999999994</v>
      </c>
      <c r="D119" s="67">
        <v>92.744827000000001</v>
      </c>
      <c r="E119" s="67">
        <v>103.24912999999999</v>
      </c>
      <c r="F119" s="67">
        <v>115.61142700000001</v>
      </c>
      <c r="G119" s="67">
        <v>130.82299800000001</v>
      </c>
      <c r="H119" s="67">
        <v>149.537598</v>
      </c>
      <c r="I119" s="67">
        <v>171.613281</v>
      </c>
      <c r="J119" s="67">
        <v>177.82753</v>
      </c>
      <c r="K119" s="67">
        <v>184.40602100000001</v>
      </c>
      <c r="L119" s="67">
        <v>191.41482500000001</v>
      </c>
      <c r="M119" s="67">
        <v>198.87803600000001</v>
      </c>
      <c r="N119" s="67">
        <v>206.67820699999999</v>
      </c>
      <c r="O119" s="67">
        <v>214.84214800000001</v>
      </c>
      <c r="P119" s="67">
        <v>223.368225</v>
      </c>
      <c r="Q119" s="67">
        <v>232.32753</v>
      </c>
      <c r="R119" s="67">
        <v>241.72676100000001</v>
      </c>
      <c r="S119" s="67">
        <v>251.63767999999999</v>
      </c>
      <c r="T119" s="67">
        <v>262.12756300000001</v>
      </c>
      <c r="U119" s="67">
        <v>273.17709400000001</v>
      </c>
      <c r="V119" s="67">
        <v>284.82748400000003</v>
      </c>
      <c r="W119" s="67">
        <v>297.08639499999998</v>
      </c>
      <c r="X119" s="67">
        <v>309.963593</v>
      </c>
      <c r="Y119" s="67">
        <v>323.53265399999998</v>
      </c>
      <c r="Z119" s="67">
        <v>337.83145100000002</v>
      </c>
      <c r="AA119" s="67">
        <v>352.84939600000001</v>
      </c>
      <c r="AB119" s="67">
        <v>368.71087599999998</v>
      </c>
      <c r="AC119" s="67">
        <v>448.47482300000001</v>
      </c>
      <c r="AD119" s="63">
        <v>6.5069000000000002E-2</v>
      </c>
    </row>
    <row r="120" spans="1:30" ht="15" customHeight="1">
      <c r="A120" s="62" t="s">
        <v>1031</v>
      </c>
      <c r="B120" s="65" t="s">
        <v>122</v>
      </c>
      <c r="C120" s="67">
        <v>781.26037599999995</v>
      </c>
      <c r="D120" s="67">
        <v>828.770264</v>
      </c>
      <c r="E120" s="67">
        <v>875.84814500000005</v>
      </c>
      <c r="F120" s="67">
        <v>925.89367700000003</v>
      </c>
      <c r="G120" s="67">
        <v>975.67871100000002</v>
      </c>
      <c r="H120" s="67">
        <v>1021.370361</v>
      </c>
      <c r="I120" s="67">
        <v>1064.9498289999999</v>
      </c>
      <c r="J120" s="67">
        <v>1094.3408199999999</v>
      </c>
      <c r="K120" s="67">
        <v>1124.5166019999999</v>
      </c>
      <c r="L120" s="67">
        <v>1156.737183</v>
      </c>
      <c r="M120" s="67">
        <v>1189.6877440000001</v>
      </c>
      <c r="N120" s="67">
        <v>1223.048096</v>
      </c>
      <c r="O120" s="67">
        <v>1256.995361</v>
      </c>
      <c r="P120" s="67">
        <v>1291.5893550000001</v>
      </c>
      <c r="Q120" s="67">
        <v>1327.07251</v>
      </c>
      <c r="R120" s="67">
        <v>1363.508423</v>
      </c>
      <c r="S120" s="67">
        <v>1401.113525</v>
      </c>
      <c r="T120" s="67">
        <v>1439.9360349999999</v>
      </c>
      <c r="U120" s="67">
        <v>1480.2717290000001</v>
      </c>
      <c r="V120" s="67">
        <v>1522.19165</v>
      </c>
      <c r="W120" s="67">
        <v>1565.490845</v>
      </c>
      <c r="X120" s="67">
        <v>1623.869263</v>
      </c>
      <c r="Y120" s="67">
        <v>1670.882202</v>
      </c>
      <c r="Z120" s="67">
        <v>1718.2863769999999</v>
      </c>
      <c r="AA120" s="67">
        <v>1766.088379</v>
      </c>
      <c r="AB120" s="67">
        <v>1814.6412350000001</v>
      </c>
      <c r="AC120" s="67">
        <v>1864.113525</v>
      </c>
      <c r="AD120" s="63">
        <v>3.2954999999999998E-2</v>
      </c>
    </row>
    <row r="121" spans="1:30" ht="15" customHeight="1">
      <c r="A121" s="62" t="s">
        <v>1030</v>
      </c>
      <c r="B121" s="65" t="s">
        <v>108</v>
      </c>
      <c r="C121" s="67">
        <v>293.28845200000001</v>
      </c>
      <c r="D121" s="67">
        <v>320.02606200000002</v>
      </c>
      <c r="E121" s="67">
        <v>346.42044099999998</v>
      </c>
      <c r="F121" s="67">
        <v>375.65841699999999</v>
      </c>
      <c r="G121" s="67">
        <v>403.61203</v>
      </c>
      <c r="H121" s="67">
        <v>429.04956099999998</v>
      </c>
      <c r="I121" s="67">
        <v>454.96261600000003</v>
      </c>
      <c r="J121" s="67">
        <v>481.38336199999998</v>
      </c>
      <c r="K121" s="67">
        <v>508.48889200000002</v>
      </c>
      <c r="L121" s="67">
        <v>536.45983899999999</v>
      </c>
      <c r="M121" s="67">
        <v>564.79132100000004</v>
      </c>
      <c r="N121" s="67">
        <v>593.24133300000005</v>
      </c>
      <c r="O121" s="67">
        <v>622.01226799999995</v>
      </c>
      <c r="P121" s="67">
        <v>651.11810300000002</v>
      </c>
      <c r="Q121" s="67">
        <v>680.62847899999997</v>
      </c>
      <c r="R121" s="67">
        <v>710.51007100000004</v>
      </c>
      <c r="S121" s="67">
        <v>740.77142300000003</v>
      </c>
      <c r="T121" s="67">
        <v>771.44958499999996</v>
      </c>
      <c r="U121" s="67">
        <v>802.47705099999996</v>
      </c>
      <c r="V121" s="67">
        <v>833.80633499999999</v>
      </c>
      <c r="W121" s="67">
        <v>865.23193400000002</v>
      </c>
      <c r="X121" s="67">
        <v>896.59020999999996</v>
      </c>
      <c r="Y121" s="67">
        <v>927.71758999999997</v>
      </c>
      <c r="Z121" s="67">
        <v>958.57391399999995</v>
      </c>
      <c r="AA121" s="67">
        <v>989.25012200000003</v>
      </c>
      <c r="AB121" s="67">
        <v>1019.813904</v>
      </c>
      <c r="AC121" s="67">
        <v>1050.231323</v>
      </c>
      <c r="AD121" s="63">
        <v>4.8682000000000003E-2</v>
      </c>
    </row>
    <row r="122" spans="1:30" ht="15" customHeight="1">
      <c r="A122" s="62" t="s">
        <v>1029</v>
      </c>
      <c r="B122" s="65" t="s">
        <v>109</v>
      </c>
      <c r="C122" s="67">
        <v>127.490746</v>
      </c>
      <c r="D122" s="67">
        <v>135.151871</v>
      </c>
      <c r="E122" s="67">
        <v>142.86309800000001</v>
      </c>
      <c r="F122" s="67">
        <v>149.367874</v>
      </c>
      <c r="G122" s="67">
        <v>157.48371900000001</v>
      </c>
      <c r="H122" s="67">
        <v>165.374405</v>
      </c>
      <c r="I122" s="67">
        <v>172.698578</v>
      </c>
      <c r="J122" s="67">
        <v>180.66578699999999</v>
      </c>
      <c r="K122" s="67">
        <v>188.28919999999999</v>
      </c>
      <c r="L122" s="67">
        <v>196.653076</v>
      </c>
      <c r="M122" s="67">
        <v>205.05744899999999</v>
      </c>
      <c r="N122" s="67">
        <v>213.50294500000001</v>
      </c>
      <c r="O122" s="67">
        <v>221.96705600000001</v>
      </c>
      <c r="P122" s="67">
        <v>230.42607100000001</v>
      </c>
      <c r="Q122" s="67">
        <v>238.89610300000001</v>
      </c>
      <c r="R122" s="67">
        <v>247.34169</v>
      </c>
      <c r="S122" s="67">
        <v>255.758881</v>
      </c>
      <c r="T122" s="67">
        <v>263.96487400000001</v>
      </c>
      <c r="U122" s="67">
        <v>272.17147799999998</v>
      </c>
      <c r="V122" s="67">
        <v>280.39343300000002</v>
      </c>
      <c r="W122" s="67">
        <v>288.654022</v>
      </c>
      <c r="X122" s="67">
        <v>310.91952500000002</v>
      </c>
      <c r="Y122" s="67">
        <v>321.00869799999998</v>
      </c>
      <c r="Z122" s="67">
        <v>330.77478000000002</v>
      </c>
      <c r="AA122" s="67">
        <v>340.22216800000001</v>
      </c>
      <c r="AB122" s="67">
        <v>349.72689800000001</v>
      </c>
      <c r="AC122" s="67">
        <v>359.57156400000002</v>
      </c>
      <c r="AD122" s="63">
        <v>3.9917000000000001E-2</v>
      </c>
    </row>
    <row r="123" spans="1:30" ht="15" customHeight="1">
      <c r="A123" s="62" t="s">
        <v>1028</v>
      </c>
      <c r="B123" s="65" t="s">
        <v>110</v>
      </c>
      <c r="C123" s="67">
        <v>360.48117100000002</v>
      </c>
      <c r="D123" s="67">
        <v>373.59234600000002</v>
      </c>
      <c r="E123" s="67">
        <v>386.56463600000001</v>
      </c>
      <c r="F123" s="67">
        <v>400.86740099999997</v>
      </c>
      <c r="G123" s="67">
        <v>414.58294699999999</v>
      </c>
      <c r="H123" s="67">
        <v>426.94644199999999</v>
      </c>
      <c r="I123" s="67">
        <v>437.28860500000002</v>
      </c>
      <c r="J123" s="67">
        <v>432.29165599999999</v>
      </c>
      <c r="K123" s="67">
        <v>427.73852499999998</v>
      </c>
      <c r="L123" s="67">
        <v>423.62423699999999</v>
      </c>
      <c r="M123" s="67">
        <v>419.83892800000001</v>
      </c>
      <c r="N123" s="67">
        <v>416.30380200000002</v>
      </c>
      <c r="O123" s="67">
        <v>413.016052</v>
      </c>
      <c r="P123" s="67">
        <v>410.04516599999999</v>
      </c>
      <c r="Q123" s="67">
        <v>407.54788200000002</v>
      </c>
      <c r="R123" s="67">
        <v>405.65664700000002</v>
      </c>
      <c r="S123" s="67">
        <v>404.58325200000002</v>
      </c>
      <c r="T123" s="67">
        <v>404.52160600000002</v>
      </c>
      <c r="U123" s="67">
        <v>405.623108</v>
      </c>
      <c r="V123" s="67">
        <v>407.99200400000001</v>
      </c>
      <c r="W123" s="67">
        <v>411.60488900000001</v>
      </c>
      <c r="X123" s="67">
        <v>416.359467</v>
      </c>
      <c r="Y123" s="67">
        <v>422.155914</v>
      </c>
      <c r="Z123" s="67">
        <v>428.93768299999999</v>
      </c>
      <c r="AA123" s="67">
        <v>436.61605800000001</v>
      </c>
      <c r="AB123" s="67">
        <v>445.10049400000003</v>
      </c>
      <c r="AC123" s="67">
        <v>454.31063799999998</v>
      </c>
      <c r="AD123" s="63">
        <v>7.8549999999999991E-3</v>
      </c>
    </row>
    <row r="124" spans="1:30" ht="15" customHeight="1">
      <c r="A124" s="62" t="s">
        <v>1027</v>
      </c>
      <c r="B124" s="61" t="s">
        <v>125</v>
      </c>
      <c r="C124" s="73">
        <v>24366.929688</v>
      </c>
      <c r="D124" s="73">
        <v>25858.292968999998</v>
      </c>
      <c r="E124" s="73">
        <v>27454.882812</v>
      </c>
      <c r="F124" s="73">
        <v>29189.726562</v>
      </c>
      <c r="G124" s="73">
        <v>30938.382812</v>
      </c>
      <c r="H124" s="73">
        <v>32587.082031000002</v>
      </c>
      <c r="I124" s="73">
        <v>34263.5</v>
      </c>
      <c r="J124" s="73">
        <v>35794.828125</v>
      </c>
      <c r="K124" s="73">
        <v>37378.789062000003</v>
      </c>
      <c r="L124" s="73">
        <v>39017.703125</v>
      </c>
      <c r="M124" s="73">
        <v>40712.589844000002</v>
      </c>
      <c r="N124" s="73">
        <v>42462.054687999997</v>
      </c>
      <c r="O124" s="73">
        <v>44260.988280999998</v>
      </c>
      <c r="P124" s="73">
        <v>46112.230469000002</v>
      </c>
      <c r="Q124" s="73">
        <v>48005.191405999998</v>
      </c>
      <c r="R124" s="73">
        <v>49932.355469000002</v>
      </c>
      <c r="S124" s="73">
        <v>51914.554687999997</v>
      </c>
      <c r="T124" s="73">
        <v>53961.765625</v>
      </c>
      <c r="U124" s="73">
        <v>56060.375</v>
      </c>
      <c r="V124" s="73">
        <v>58223.625</v>
      </c>
      <c r="W124" s="73">
        <v>60458.03125</v>
      </c>
      <c r="X124" s="73">
        <v>62764.886719000002</v>
      </c>
      <c r="Y124" s="73">
        <v>65138.425780999998</v>
      </c>
      <c r="Z124" s="73">
        <v>67572.742188000004</v>
      </c>
      <c r="AA124" s="73">
        <v>70060.4375</v>
      </c>
      <c r="AB124" s="73">
        <v>72605.5625</v>
      </c>
      <c r="AC124" s="73">
        <v>75245.40625</v>
      </c>
      <c r="AD124" s="59">
        <v>4.3651000000000002E-2</v>
      </c>
    </row>
    <row r="127" spans="1:30" ht="15" customHeight="1">
      <c r="B127" s="61" t="s">
        <v>283</v>
      </c>
    </row>
    <row r="128" spans="1:30" ht="15" customHeight="1">
      <c r="A128" s="62" t="s">
        <v>1026</v>
      </c>
      <c r="B128" s="65" t="s">
        <v>107</v>
      </c>
      <c r="C128" s="67">
        <v>760.17150900000001</v>
      </c>
      <c r="D128" s="67">
        <v>734.51489300000003</v>
      </c>
      <c r="E128" s="67">
        <v>671.81024200000002</v>
      </c>
      <c r="F128" s="67">
        <v>522.621216</v>
      </c>
      <c r="G128" s="67">
        <v>407.16928100000001</v>
      </c>
      <c r="H128" s="67">
        <v>374.264343</v>
      </c>
      <c r="I128" s="67">
        <v>315.91604599999999</v>
      </c>
      <c r="J128" s="67">
        <v>300.70611600000001</v>
      </c>
      <c r="K128" s="67">
        <v>284.42886399999998</v>
      </c>
      <c r="L128" s="67">
        <v>266.82705700000002</v>
      </c>
      <c r="M128" s="67">
        <v>247.375381</v>
      </c>
      <c r="N128" s="67">
        <v>225.289276</v>
      </c>
      <c r="O128" s="67">
        <v>200.238495</v>
      </c>
      <c r="P128" s="67">
        <v>171.894577</v>
      </c>
      <c r="Q128" s="67">
        <v>140.82243299999999</v>
      </c>
      <c r="R128" s="67">
        <v>116.262428</v>
      </c>
      <c r="S128" s="67">
        <v>90.110489000000001</v>
      </c>
      <c r="T128" s="67">
        <v>63.377827000000003</v>
      </c>
      <c r="U128" s="67">
        <v>43.719752999999997</v>
      </c>
      <c r="V128" s="67">
        <v>30.441731999999998</v>
      </c>
      <c r="W128" s="67">
        <v>22.757393</v>
      </c>
      <c r="X128" s="67">
        <v>16.795453999999999</v>
      </c>
      <c r="Y128" s="67">
        <v>13.469035999999999</v>
      </c>
      <c r="Z128" s="67">
        <v>12.367352</v>
      </c>
      <c r="AA128" s="67">
        <v>10.522522</v>
      </c>
      <c r="AB128" s="67">
        <v>10</v>
      </c>
      <c r="AC128" s="67">
        <v>9</v>
      </c>
      <c r="AD128" s="63">
        <v>-0.16144900000000001</v>
      </c>
    </row>
    <row r="129" spans="1:30" ht="15" customHeight="1">
      <c r="A129" s="62" t="s">
        <v>1025</v>
      </c>
      <c r="B129" s="65" t="s">
        <v>108</v>
      </c>
      <c r="C129" s="67">
        <v>397.65319799999997</v>
      </c>
      <c r="D129" s="67">
        <v>384.01019300000002</v>
      </c>
      <c r="E129" s="67">
        <v>370.82510400000001</v>
      </c>
      <c r="F129" s="67">
        <v>356.81601000000001</v>
      </c>
      <c r="G129" s="67">
        <v>343.80239899999998</v>
      </c>
      <c r="H129" s="67">
        <v>330.279877</v>
      </c>
      <c r="I129" s="67">
        <v>315.91604599999999</v>
      </c>
      <c r="J129" s="67">
        <v>300.70611600000001</v>
      </c>
      <c r="K129" s="67">
        <v>284.42886399999998</v>
      </c>
      <c r="L129" s="67">
        <v>266.82705700000002</v>
      </c>
      <c r="M129" s="67">
        <v>247.375381</v>
      </c>
      <c r="N129" s="67">
        <v>225.289276</v>
      </c>
      <c r="O129" s="67">
        <v>200.238495</v>
      </c>
      <c r="P129" s="67">
        <v>171.894577</v>
      </c>
      <c r="Q129" s="67">
        <v>140.82243299999999</v>
      </c>
      <c r="R129" s="67">
        <v>116.262428</v>
      </c>
      <c r="S129" s="67">
        <v>90.110489000000001</v>
      </c>
      <c r="T129" s="67">
        <v>63.377827000000003</v>
      </c>
      <c r="U129" s="67">
        <v>43.719752999999997</v>
      </c>
      <c r="V129" s="67">
        <v>30.441731999999998</v>
      </c>
      <c r="W129" s="67">
        <v>22.757393</v>
      </c>
      <c r="X129" s="67">
        <v>16.795453999999999</v>
      </c>
      <c r="Y129" s="67">
        <v>13.469035999999999</v>
      </c>
      <c r="Z129" s="67">
        <v>12.367352</v>
      </c>
      <c r="AA129" s="67">
        <v>10.522522</v>
      </c>
      <c r="AB129" s="67">
        <v>10</v>
      </c>
      <c r="AC129" s="67">
        <v>9</v>
      </c>
      <c r="AD129" s="63">
        <v>-0.13941100000000001</v>
      </c>
    </row>
    <row r="130" spans="1:30" ht="15" customHeight="1">
      <c r="A130" s="62" t="s">
        <v>1024</v>
      </c>
      <c r="B130" s="65" t="s">
        <v>109</v>
      </c>
      <c r="C130" s="67">
        <v>45.749546000000002</v>
      </c>
      <c r="D130" s="67">
        <v>35.26041</v>
      </c>
      <c r="E130" s="67">
        <v>17.457775000000002</v>
      </c>
      <c r="F130" s="67">
        <v>5.9698969999999996</v>
      </c>
      <c r="G130" s="67">
        <v>0</v>
      </c>
      <c r="H130" s="67">
        <v>0</v>
      </c>
      <c r="I130" s="67">
        <v>0</v>
      </c>
      <c r="J130" s="67">
        <v>0</v>
      </c>
      <c r="K130" s="67">
        <v>0</v>
      </c>
      <c r="L130" s="67">
        <v>0</v>
      </c>
      <c r="M130" s="67">
        <v>0</v>
      </c>
      <c r="N130" s="67">
        <v>0</v>
      </c>
      <c r="O130" s="67">
        <v>0</v>
      </c>
      <c r="P130" s="67">
        <v>0</v>
      </c>
      <c r="Q130" s="67">
        <v>0</v>
      </c>
      <c r="R130" s="67">
        <v>0</v>
      </c>
      <c r="S130" s="67">
        <v>0</v>
      </c>
      <c r="T130" s="67">
        <v>0</v>
      </c>
      <c r="U130" s="67">
        <v>0</v>
      </c>
      <c r="V130" s="67">
        <v>0</v>
      </c>
      <c r="W130" s="67">
        <v>0</v>
      </c>
      <c r="X130" s="67">
        <v>0</v>
      </c>
      <c r="Y130" s="67">
        <v>0</v>
      </c>
      <c r="Z130" s="67">
        <v>0</v>
      </c>
      <c r="AA130" s="67">
        <v>0</v>
      </c>
      <c r="AB130" s="67">
        <v>0</v>
      </c>
      <c r="AC130" s="67">
        <v>0</v>
      </c>
      <c r="AD130" s="63" t="s">
        <v>128</v>
      </c>
    </row>
    <row r="131" spans="1:30" ht="15" customHeight="1">
      <c r="A131" s="62" t="s">
        <v>1023</v>
      </c>
      <c r="B131" s="65" t="s">
        <v>110</v>
      </c>
      <c r="C131" s="67">
        <v>316.76876800000002</v>
      </c>
      <c r="D131" s="67">
        <v>315.24429300000003</v>
      </c>
      <c r="E131" s="67">
        <v>283.52737400000001</v>
      </c>
      <c r="F131" s="67">
        <v>159.83532700000001</v>
      </c>
      <c r="G131" s="67">
        <v>63.366881999999997</v>
      </c>
      <c r="H131" s="67">
        <v>43.984451</v>
      </c>
      <c r="I131" s="67">
        <v>0</v>
      </c>
      <c r="J131" s="67">
        <v>0</v>
      </c>
      <c r="K131" s="67">
        <v>0</v>
      </c>
      <c r="L131" s="67">
        <v>0</v>
      </c>
      <c r="M131" s="67">
        <v>0</v>
      </c>
      <c r="N131" s="67">
        <v>0</v>
      </c>
      <c r="O131" s="67">
        <v>0</v>
      </c>
      <c r="P131" s="67">
        <v>0</v>
      </c>
      <c r="Q131" s="67">
        <v>0</v>
      </c>
      <c r="R131" s="67">
        <v>0</v>
      </c>
      <c r="S131" s="67">
        <v>0</v>
      </c>
      <c r="T131" s="67">
        <v>0</v>
      </c>
      <c r="U131" s="67">
        <v>0</v>
      </c>
      <c r="V131" s="67">
        <v>0</v>
      </c>
      <c r="W131" s="67">
        <v>0</v>
      </c>
      <c r="X131" s="67">
        <v>0</v>
      </c>
      <c r="Y131" s="67">
        <v>0</v>
      </c>
      <c r="Z131" s="67">
        <v>0</v>
      </c>
      <c r="AA131" s="67">
        <v>0</v>
      </c>
      <c r="AB131" s="67">
        <v>0</v>
      </c>
      <c r="AC131" s="67">
        <v>0</v>
      </c>
      <c r="AD131" s="63" t="s">
        <v>128</v>
      </c>
    </row>
    <row r="132" spans="1:30" ht="15" customHeight="1">
      <c r="A132" s="62" t="s">
        <v>1022</v>
      </c>
      <c r="B132" s="65" t="s">
        <v>111</v>
      </c>
      <c r="C132" s="67">
        <v>68.531700000000001</v>
      </c>
      <c r="D132" s="67">
        <v>66.705765</v>
      </c>
      <c r="E132" s="67">
        <v>65.086196999999999</v>
      </c>
      <c r="F132" s="67">
        <v>63.749523000000003</v>
      </c>
      <c r="G132" s="67">
        <v>61.280543999999999</v>
      </c>
      <c r="H132" s="67">
        <v>21.568532999999999</v>
      </c>
      <c r="I132" s="67">
        <v>0.58743500000000004</v>
      </c>
      <c r="J132" s="67">
        <v>0</v>
      </c>
      <c r="K132" s="67">
        <v>0</v>
      </c>
      <c r="L132" s="67">
        <v>0</v>
      </c>
      <c r="M132" s="67">
        <v>0</v>
      </c>
      <c r="N132" s="67">
        <v>0</v>
      </c>
      <c r="O132" s="67">
        <v>0</v>
      </c>
      <c r="P132" s="67">
        <v>0</v>
      </c>
      <c r="Q132" s="67">
        <v>0</v>
      </c>
      <c r="R132" s="67">
        <v>0</v>
      </c>
      <c r="S132" s="67">
        <v>0</v>
      </c>
      <c r="T132" s="67">
        <v>0</v>
      </c>
      <c r="U132" s="67">
        <v>0</v>
      </c>
      <c r="V132" s="67">
        <v>0</v>
      </c>
      <c r="W132" s="67">
        <v>0</v>
      </c>
      <c r="X132" s="67">
        <v>0</v>
      </c>
      <c r="Y132" s="67">
        <v>0</v>
      </c>
      <c r="Z132" s="67">
        <v>0</v>
      </c>
      <c r="AA132" s="67">
        <v>0</v>
      </c>
      <c r="AB132" s="67">
        <v>0</v>
      </c>
      <c r="AC132" s="67">
        <v>0</v>
      </c>
      <c r="AD132" s="63" t="s">
        <v>128</v>
      </c>
    </row>
    <row r="133" spans="1:30" ht="15" customHeight="1">
      <c r="A133" s="62" t="s">
        <v>1021</v>
      </c>
      <c r="B133" s="65" t="s">
        <v>108</v>
      </c>
      <c r="C133" s="67">
        <v>2.999835</v>
      </c>
      <c r="D133" s="67">
        <v>1.7735350000000001</v>
      </c>
      <c r="E133" s="67">
        <v>0.98960700000000001</v>
      </c>
      <c r="F133" s="67">
        <v>0.834345</v>
      </c>
      <c r="G133" s="67">
        <v>0.75533399999999995</v>
      </c>
      <c r="H133" s="67">
        <v>0.69992699999999997</v>
      </c>
      <c r="I133" s="67">
        <v>0.58743500000000004</v>
      </c>
      <c r="J133" s="67">
        <v>0</v>
      </c>
      <c r="K133" s="67">
        <v>0</v>
      </c>
      <c r="L133" s="67">
        <v>0</v>
      </c>
      <c r="M133" s="67">
        <v>0</v>
      </c>
      <c r="N133" s="67">
        <v>0</v>
      </c>
      <c r="O133" s="67">
        <v>0</v>
      </c>
      <c r="P133" s="67">
        <v>0</v>
      </c>
      <c r="Q133" s="67">
        <v>0</v>
      </c>
      <c r="R133" s="67">
        <v>0</v>
      </c>
      <c r="S133" s="67">
        <v>0</v>
      </c>
      <c r="T133" s="67">
        <v>0</v>
      </c>
      <c r="U133" s="67">
        <v>0</v>
      </c>
      <c r="V133" s="67">
        <v>0</v>
      </c>
      <c r="W133" s="67">
        <v>0</v>
      </c>
      <c r="X133" s="67">
        <v>0</v>
      </c>
      <c r="Y133" s="67">
        <v>0</v>
      </c>
      <c r="Z133" s="67">
        <v>0</v>
      </c>
      <c r="AA133" s="67">
        <v>0</v>
      </c>
      <c r="AB133" s="67">
        <v>0</v>
      </c>
      <c r="AC133" s="67">
        <v>0</v>
      </c>
      <c r="AD133" s="63" t="s">
        <v>128</v>
      </c>
    </row>
    <row r="134" spans="1:30" ht="15" customHeight="1">
      <c r="A134" s="62" t="s">
        <v>1020</v>
      </c>
      <c r="B134" s="65" t="s">
        <v>109</v>
      </c>
      <c r="C134" s="67">
        <v>0.80385700000000004</v>
      </c>
      <c r="D134" s="67">
        <v>0.654833</v>
      </c>
      <c r="E134" s="67">
        <v>0.52625599999999995</v>
      </c>
      <c r="F134" s="67">
        <v>0.41706500000000002</v>
      </c>
      <c r="G134" s="67">
        <v>0</v>
      </c>
      <c r="H134" s="67">
        <v>0</v>
      </c>
      <c r="I134" s="67">
        <v>0</v>
      </c>
      <c r="J134" s="67">
        <v>0</v>
      </c>
      <c r="K134" s="67">
        <v>0</v>
      </c>
      <c r="L134" s="67">
        <v>0</v>
      </c>
      <c r="M134" s="67">
        <v>0</v>
      </c>
      <c r="N134" s="67">
        <v>0</v>
      </c>
      <c r="O134" s="67">
        <v>0</v>
      </c>
      <c r="P134" s="67">
        <v>0</v>
      </c>
      <c r="Q134" s="67">
        <v>0</v>
      </c>
      <c r="R134" s="67">
        <v>0</v>
      </c>
      <c r="S134" s="67">
        <v>0</v>
      </c>
      <c r="T134" s="67">
        <v>0</v>
      </c>
      <c r="U134" s="67">
        <v>0</v>
      </c>
      <c r="V134" s="67">
        <v>0</v>
      </c>
      <c r="W134" s="67">
        <v>0</v>
      </c>
      <c r="X134" s="67">
        <v>0</v>
      </c>
      <c r="Y134" s="67">
        <v>0</v>
      </c>
      <c r="Z134" s="67">
        <v>0</v>
      </c>
      <c r="AA134" s="67">
        <v>0</v>
      </c>
      <c r="AB134" s="67">
        <v>0</v>
      </c>
      <c r="AC134" s="67">
        <v>0</v>
      </c>
      <c r="AD134" s="63" t="s">
        <v>128</v>
      </c>
    </row>
    <row r="135" spans="1:30" ht="15" customHeight="1">
      <c r="A135" s="62" t="s">
        <v>1019</v>
      </c>
      <c r="B135" s="65" t="s">
        <v>110</v>
      </c>
      <c r="C135" s="67">
        <v>64.728003999999999</v>
      </c>
      <c r="D135" s="67">
        <v>64.277396999999993</v>
      </c>
      <c r="E135" s="67">
        <v>63.570332000000001</v>
      </c>
      <c r="F135" s="67">
        <v>62.498111999999999</v>
      </c>
      <c r="G135" s="67">
        <v>60.525210999999999</v>
      </c>
      <c r="H135" s="67">
        <v>20.868607000000001</v>
      </c>
      <c r="I135" s="67">
        <v>0</v>
      </c>
      <c r="J135" s="67">
        <v>0</v>
      </c>
      <c r="K135" s="67">
        <v>0</v>
      </c>
      <c r="L135" s="67">
        <v>0</v>
      </c>
      <c r="M135" s="67">
        <v>0</v>
      </c>
      <c r="N135" s="67">
        <v>0</v>
      </c>
      <c r="O135" s="67">
        <v>0</v>
      </c>
      <c r="P135" s="67">
        <v>0</v>
      </c>
      <c r="Q135" s="67">
        <v>0</v>
      </c>
      <c r="R135" s="67">
        <v>0</v>
      </c>
      <c r="S135" s="67">
        <v>0</v>
      </c>
      <c r="T135" s="67">
        <v>0</v>
      </c>
      <c r="U135" s="67">
        <v>0</v>
      </c>
      <c r="V135" s="67">
        <v>0</v>
      </c>
      <c r="W135" s="67">
        <v>0</v>
      </c>
      <c r="X135" s="67">
        <v>0</v>
      </c>
      <c r="Y135" s="67">
        <v>0</v>
      </c>
      <c r="Z135" s="67">
        <v>0</v>
      </c>
      <c r="AA135" s="67">
        <v>0</v>
      </c>
      <c r="AB135" s="67">
        <v>0</v>
      </c>
      <c r="AC135" s="67">
        <v>0</v>
      </c>
      <c r="AD135" s="63" t="s">
        <v>128</v>
      </c>
    </row>
    <row r="136" spans="1:30" ht="15" customHeight="1">
      <c r="A136" s="62" t="s">
        <v>1018</v>
      </c>
      <c r="B136" s="65" t="s">
        <v>112</v>
      </c>
      <c r="C136" s="67">
        <v>81.646773999999994</v>
      </c>
      <c r="D136" s="67">
        <v>77.195708999999994</v>
      </c>
      <c r="E136" s="67">
        <v>71.389129999999994</v>
      </c>
      <c r="F136" s="67">
        <v>62.667175</v>
      </c>
      <c r="G136" s="67">
        <v>49.522049000000003</v>
      </c>
      <c r="H136" s="67">
        <v>42.979255999999999</v>
      </c>
      <c r="I136" s="67">
        <v>22.935445999999999</v>
      </c>
      <c r="J136" s="67">
        <v>20.370106</v>
      </c>
      <c r="K136" s="67">
        <v>17.547440999999999</v>
      </c>
      <c r="L136" s="67">
        <v>15.371108</v>
      </c>
      <c r="M136" s="67">
        <v>12.93885</v>
      </c>
      <c r="N136" s="67">
        <v>10.16705</v>
      </c>
      <c r="O136" s="67">
        <v>7.0690390000000001</v>
      </c>
      <c r="P136" s="67">
        <v>4.8368760000000002</v>
      </c>
      <c r="Q136" s="67">
        <v>3.30185</v>
      </c>
      <c r="R136" s="67">
        <v>2.1725140000000001</v>
      </c>
      <c r="S136" s="67">
        <v>1.22221</v>
      </c>
      <c r="T136" s="67">
        <v>0.462843</v>
      </c>
      <c r="U136" s="67">
        <v>0</v>
      </c>
      <c r="V136" s="67">
        <v>0</v>
      </c>
      <c r="W136" s="67">
        <v>0</v>
      </c>
      <c r="X136" s="67">
        <v>0</v>
      </c>
      <c r="Y136" s="67">
        <v>0</v>
      </c>
      <c r="Z136" s="67">
        <v>0</v>
      </c>
      <c r="AA136" s="67">
        <v>0</v>
      </c>
      <c r="AB136" s="67">
        <v>0</v>
      </c>
      <c r="AC136" s="67">
        <v>0</v>
      </c>
      <c r="AD136" s="63" t="s">
        <v>128</v>
      </c>
    </row>
    <row r="137" spans="1:30" ht="15" customHeight="1">
      <c r="A137" s="62" t="s">
        <v>1017</v>
      </c>
      <c r="B137" s="65" t="s">
        <v>108</v>
      </c>
      <c r="C137" s="67">
        <v>53.531357</v>
      </c>
      <c r="D137" s="67">
        <v>49.429138000000002</v>
      </c>
      <c r="E137" s="67">
        <v>44.700347999999998</v>
      </c>
      <c r="F137" s="67">
        <v>38.822403000000001</v>
      </c>
      <c r="G137" s="67">
        <v>30.127623</v>
      </c>
      <c r="H137" s="67">
        <v>26.468201000000001</v>
      </c>
      <c r="I137" s="67">
        <v>22.935445999999999</v>
      </c>
      <c r="J137" s="67">
        <v>20.370106</v>
      </c>
      <c r="K137" s="67">
        <v>17.547440999999999</v>
      </c>
      <c r="L137" s="67">
        <v>15.371108</v>
      </c>
      <c r="M137" s="67">
        <v>12.93885</v>
      </c>
      <c r="N137" s="67">
        <v>10.16705</v>
      </c>
      <c r="O137" s="67">
        <v>7.0690390000000001</v>
      </c>
      <c r="P137" s="67">
        <v>4.8368760000000002</v>
      </c>
      <c r="Q137" s="67">
        <v>3.30185</v>
      </c>
      <c r="R137" s="67">
        <v>2.1725140000000001</v>
      </c>
      <c r="S137" s="67">
        <v>1.22221</v>
      </c>
      <c r="T137" s="67">
        <v>0.462843</v>
      </c>
      <c r="U137" s="67">
        <v>0</v>
      </c>
      <c r="V137" s="67">
        <v>0</v>
      </c>
      <c r="W137" s="67">
        <v>0</v>
      </c>
      <c r="X137" s="67">
        <v>0</v>
      </c>
      <c r="Y137" s="67">
        <v>0</v>
      </c>
      <c r="Z137" s="67">
        <v>0</v>
      </c>
      <c r="AA137" s="67">
        <v>0</v>
      </c>
      <c r="AB137" s="67">
        <v>0</v>
      </c>
      <c r="AC137" s="67">
        <v>0</v>
      </c>
      <c r="AD137" s="63" t="s">
        <v>128</v>
      </c>
    </row>
    <row r="138" spans="1:30" ht="15" customHeight="1">
      <c r="A138" s="62" t="s">
        <v>1016</v>
      </c>
      <c r="B138" s="65" t="s">
        <v>109</v>
      </c>
      <c r="C138" s="67">
        <v>0.28242299999999998</v>
      </c>
      <c r="D138" s="67">
        <v>0.12692200000000001</v>
      </c>
      <c r="E138" s="67">
        <v>1.1831E-2</v>
      </c>
      <c r="F138" s="67">
        <v>0</v>
      </c>
      <c r="G138" s="67">
        <v>0</v>
      </c>
      <c r="H138" s="67">
        <v>0</v>
      </c>
      <c r="I138" s="67">
        <v>0</v>
      </c>
      <c r="J138" s="67">
        <v>0</v>
      </c>
      <c r="K138" s="67">
        <v>0</v>
      </c>
      <c r="L138" s="67">
        <v>0</v>
      </c>
      <c r="M138" s="67">
        <v>0</v>
      </c>
      <c r="N138" s="67">
        <v>0</v>
      </c>
      <c r="O138" s="67">
        <v>0</v>
      </c>
      <c r="P138" s="67">
        <v>0</v>
      </c>
      <c r="Q138" s="67">
        <v>0</v>
      </c>
      <c r="R138" s="67">
        <v>0</v>
      </c>
      <c r="S138" s="67">
        <v>0</v>
      </c>
      <c r="T138" s="67">
        <v>0</v>
      </c>
      <c r="U138" s="67">
        <v>0</v>
      </c>
      <c r="V138" s="67">
        <v>0</v>
      </c>
      <c r="W138" s="67">
        <v>0</v>
      </c>
      <c r="X138" s="67">
        <v>0</v>
      </c>
      <c r="Y138" s="67">
        <v>0</v>
      </c>
      <c r="Z138" s="67">
        <v>0</v>
      </c>
      <c r="AA138" s="67">
        <v>0</v>
      </c>
      <c r="AB138" s="67">
        <v>0</v>
      </c>
      <c r="AC138" s="67">
        <v>0</v>
      </c>
      <c r="AD138" s="63" t="s">
        <v>128</v>
      </c>
    </row>
    <row r="139" spans="1:30" ht="15" customHeight="1">
      <c r="A139" s="62" t="s">
        <v>1015</v>
      </c>
      <c r="B139" s="65" t="s">
        <v>110</v>
      </c>
      <c r="C139" s="67">
        <v>27.832999999999998</v>
      </c>
      <c r="D139" s="67">
        <v>27.639645000000002</v>
      </c>
      <c r="E139" s="67">
        <v>26.676945</v>
      </c>
      <c r="F139" s="67">
        <v>23.84477</v>
      </c>
      <c r="G139" s="67">
        <v>19.394425999999999</v>
      </c>
      <c r="H139" s="67">
        <v>16.511057000000001</v>
      </c>
      <c r="I139" s="67">
        <v>0</v>
      </c>
      <c r="J139" s="67">
        <v>0</v>
      </c>
      <c r="K139" s="67">
        <v>0</v>
      </c>
      <c r="L139" s="67">
        <v>0</v>
      </c>
      <c r="M139" s="67">
        <v>0</v>
      </c>
      <c r="N139" s="67">
        <v>0</v>
      </c>
      <c r="O139" s="67">
        <v>0</v>
      </c>
      <c r="P139" s="67">
        <v>0</v>
      </c>
      <c r="Q139" s="67">
        <v>0</v>
      </c>
      <c r="R139" s="67">
        <v>0</v>
      </c>
      <c r="S139" s="67">
        <v>0</v>
      </c>
      <c r="T139" s="67">
        <v>0</v>
      </c>
      <c r="U139" s="67">
        <v>0</v>
      </c>
      <c r="V139" s="67">
        <v>0</v>
      </c>
      <c r="W139" s="67">
        <v>0</v>
      </c>
      <c r="X139" s="67">
        <v>0</v>
      </c>
      <c r="Y139" s="67">
        <v>0</v>
      </c>
      <c r="Z139" s="67">
        <v>0</v>
      </c>
      <c r="AA139" s="67">
        <v>0</v>
      </c>
      <c r="AB139" s="67">
        <v>0</v>
      </c>
      <c r="AC139" s="67">
        <v>0</v>
      </c>
      <c r="AD139" s="63" t="s">
        <v>128</v>
      </c>
    </row>
    <row r="140" spans="1:30" ht="15" customHeight="1">
      <c r="A140" s="62" t="s">
        <v>1014</v>
      </c>
      <c r="B140" s="65" t="s">
        <v>113</v>
      </c>
      <c r="C140" s="67">
        <v>159.483002</v>
      </c>
      <c r="D140" s="67">
        <v>140.71305799999999</v>
      </c>
      <c r="E140" s="67">
        <v>125.94834899999999</v>
      </c>
      <c r="F140" s="67">
        <v>108.233261</v>
      </c>
      <c r="G140" s="67">
        <v>83.001801</v>
      </c>
      <c r="H140" s="67">
        <v>62.247017</v>
      </c>
      <c r="I140" s="67">
        <v>3.5990950000000002</v>
      </c>
      <c r="J140" s="67">
        <v>1.4926630000000001</v>
      </c>
      <c r="K140" s="67">
        <v>0.28425899999999998</v>
      </c>
      <c r="L140" s="67">
        <v>9.6319000000000002E-2</v>
      </c>
      <c r="M140" s="67">
        <v>0</v>
      </c>
      <c r="N140" s="67">
        <v>0</v>
      </c>
      <c r="O140" s="67">
        <v>0</v>
      </c>
      <c r="P140" s="67">
        <v>0</v>
      </c>
      <c r="Q140" s="67">
        <v>0</v>
      </c>
      <c r="R140" s="67">
        <v>0</v>
      </c>
      <c r="S140" s="67">
        <v>0</v>
      </c>
      <c r="T140" s="67">
        <v>0</v>
      </c>
      <c r="U140" s="67">
        <v>0</v>
      </c>
      <c r="V140" s="67">
        <v>0</v>
      </c>
      <c r="W140" s="67">
        <v>0</v>
      </c>
      <c r="X140" s="67">
        <v>0</v>
      </c>
      <c r="Y140" s="67">
        <v>0</v>
      </c>
      <c r="Z140" s="67">
        <v>0</v>
      </c>
      <c r="AA140" s="67">
        <v>0</v>
      </c>
      <c r="AB140" s="67">
        <v>0</v>
      </c>
      <c r="AC140" s="67">
        <v>0</v>
      </c>
      <c r="AD140" s="63" t="s">
        <v>128</v>
      </c>
    </row>
    <row r="141" spans="1:30" ht="15" customHeight="1">
      <c r="A141" s="62" t="s">
        <v>1013</v>
      </c>
      <c r="B141" s="65" t="s">
        <v>108</v>
      </c>
      <c r="C141" s="67">
        <v>100.416</v>
      </c>
      <c r="D141" s="67">
        <v>83.633583000000002</v>
      </c>
      <c r="E141" s="67">
        <v>70.978415999999996</v>
      </c>
      <c r="F141" s="67">
        <v>53.941634999999998</v>
      </c>
      <c r="G141" s="67">
        <v>30.021280000000001</v>
      </c>
      <c r="H141" s="67">
        <v>9.6479099999999995</v>
      </c>
      <c r="I141" s="67">
        <v>3.5990950000000002</v>
      </c>
      <c r="J141" s="67">
        <v>1.4926630000000001</v>
      </c>
      <c r="K141" s="67">
        <v>0.28425899999999998</v>
      </c>
      <c r="L141" s="67">
        <v>9.6319000000000002E-2</v>
      </c>
      <c r="M141" s="67">
        <v>0</v>
      </c>
      <c r="N141" s="67">
        <v>0</v>
      </c>
      <c r="O141" s="67">
        <v>0</v>
      </c>
      <c r="P141" s="67">
        <v>0</v>
      </c>
      <c r="Q141" s="67">
        <v>0</v>
      </c>
      <c r="R141" s="67">
        <v>0</v>
      </c>
      <c r="S141" s="67">
        <v>0</v>
      </c>
      <c r="T141" s="67">
        <v>0</v>
      </c>
      <c r="U141" s="67">
        <v>0</v>
      </c>
      <c r="V141" s="67">
        <v>0</v>
      </c>
      <c r="W141" s="67">
        <v>0</v>
      </c>
      <c r="X141" s="67">
        <v>0</v>
      </c>
      <c r="Y141" s="67">
        <v>0</v>
      </c>
      <c r="Z141" s="67">
        <v>0</v>
      </c>
      <c r="AA141" s="67">
        <v>0</v>
      </c>
      <c r="AB141" s="67">
        <v>0</v>
      </c>
      <c r="AC141" s="67">
        <v>0</v>
      </c>
      <c r="AD141" s="63" t="s">
        <v>128</v>
      </c>
    </row>
    <row r="142" spans="1:30" ht="15" customHeight="1">
      <c r="A142" s="62" t="s">
        <v>1012</v>
      </c>
      <c r="B142" s="65" t="s">
        <v>109</v>
      </c>
      <c r="C142" s="67">
        <v>5.17</v>
      </c>
      <c r="D142" s="67">
        <v>3.3231579999999998</v>
      </c>
      <c r="E142" s="67">
        <v>1.4068879999999999</v>
      </c>
      <c r="F142" s="67">
        <v>0.98763299999999998</v>
      </c>
      <c r="G142" s="67">
        <v>0</v>
      </c>
      <c r="H142" s="67">
        <v>0</v>
      </c>
      <c r="I142" s="67">
        <v>0</v>
      </c>
      <c r="J142" s="67">
        <v>0</v>
      </c>
      <c r="K142" s="67">
        <v>0</v>
      </c>
      <c r="L142" s="67">
        <v>0</v>
      </c>
      <c r="M142" s="67">
        <v>0</v>
      </c>
      <c r="N142" s="67">
        <v>0</v>
      </c>
      <c r="O142" s="67">
        <v>0</v>
      </c>
      <c r="P142" s="67">
        <v>0</v>
      </c>
      <c r="Q142" s="67">
        <v>0</v>
      </c>
      <c r="R142" s="67">
        <v>0</v>
      </c>
      <c r="S142" s="67">
        <v>0</v>
      </c>
      <c r="T142" s="67">
        <v>0</v>
      </c>
      <c r="U142" s="67">
        <v>0</v>
      </c>
      <c r="V142" s="67">
        <v>0</v>
      </c>
      <c r="W142" s="67">
        <v>0</v>
      </c>
      <c r="X142" s="67">
        <v>0</v>
      </c>
      <c r="Y142" s="67">
        <v>0</v>
      </c>
      <c r="Z142" s="67">
        <v>0</v>
      </c>
      <c r="AA142" s="67">
        <v>0</v>
      </c>
      <c r="AB142" s="67">
        <v>0</v>
      </c>
      <c r="AC142" s="67">
        <v>0</v>
      </c>
      <c r="AD142" s="63" t="s">
        <v>128</v>
      </c>
    </row>
    <row r="143" spans="1:30" ht="15" customHeight="1">
      <c r="A143" s="62" t="s">
        <v>1011</v>
      </c>
      <c r="B143" s="65" t="s">
        <v>110</v>
      </c>
      <c r="C143" s="67">
        <v>53.896999000000001</v>
      </c>
      <c r="D143" s="67">
        <v>53.756321</v>
      </c>
      <c r="E143" s="67">
        <v>53.563042000000003</v>
      </c>
      <c r="F143" s="67">
        <v>53.303992999999998</v>
      </c>
      <c r="G143" s="67">
        <v>52.980522000000001</v>
      </c>
      <c r="H143" s="67">
        <v>52.599105999999999</v>
      </c>
      <c r="I143" s="67">
        <v>0</v>
      </c>
      <c r="J143" s="67">
        <v>0</v>
      </c>
      <c r="K143" s="67">
        <v>0</v>
      </c>
      <c r="L143" s="67">
        <v>0</v>
      </c>
      <c r="M143" s="67">
        <v>0</v>
      </c>
      <c r="N143" s="67">
        <v>0</v>
      </c>
      <c r="O143" s="67">
        <v>0</v>
      </c>
      <c r="P143" s="67">
        <v>0</v>
      </c>
      <c r="Q143" s="67">
        <v>0</v>
      </c>
      <c r="R143" s="67">
        <v>0</v>
      </c>
      <c r="S143" s="67">
        <v>0</v>
      </c>
      <c r="T143" s="67">
        <v>0</v>
      </c>
      <c r="U143" s="67">
        <v>0</v>
      </c>
      <c r="V143" s="67">
        <v>0</v>
      </c>
      <c r="W143" s="67">
        <v>0</v>
      </c>
      <c r="X143" s="67">
        <v>0</v>
      </c>
      <c r="Y143" s="67">
        <v>0</v>
      </c>
      <c r="Z143" s="67">
        <v>0</v>
      </c>
      <c r="AA143" s="67">
        <v>0</v>
      </c>
      <c r="AB143" s="67">
        <v>0</v>
      </c>
      <c r="AC143" s="67">
        <v>0</v>
      </c>
      <c r="AD143" s="63" t="s">
        <v>128</v>
      </c>
    </row>
    <row r="144" spans="1:30" ht="15" customHeight="1">
      <c r="A144" s="62" t="s">
        <v>1010</v>
      </c>
      <c r="B144" s="65" t="s">
        <v>114</v>
      </c>
      <c r="C144" s="67">
        <v>346.062592</v>
      </c>
      <c r="D144" s="67">
        <v>331.74075299999998</v>
      </c>
      <c r="E144" s="67">
        <v>309.25668300000001</v>
      </c>
      <c r="F144" s="67">
        <v>282.84866299999999</v>
      </c>
      <c r="G144" s="67">
        <v>209.32064800000001</v>
      </c>
      <c r="H144" s="67">
        <v>102.368576</v>
      </c>
      <c r="I144" s="67">
        <v>98.721305999999998</v>
      </c>
      <c r="J144" s="67">
        <v>94.624709999999993</v>
      </c>
      <c r="K144" s="67">
        <v>86.308516999999995</v>
      </c>
      <c r="L144" s="67">
        <v>76.941558999999998</v>
      </c>
      <c r="M144" s="67">
        <v>66.511809999999997</v>
      </c>
      <c r="N144" s="67">
        <v>55.442397999999997</v>
      </c>
      <c r="O144" s="67">
        <v>47.960438000000003</v>
      </c>
      <c r="P144" s="67">
        <v>40.045440999999997</v>
      </c>
      <c r="Q144" s="67">
        <v>36.326022999999999</v>
      </c>
      <c r="R144" s="67">
        <v>33.675700999999997</v>
      </c>
      <c r="S144" s="67">
        <v>31.565719999999999</v>
      </c>
      <c r="T144" s="67">
        <v>27.130983000000001</v>
      </c>
      <c r="U144" s="67">
        <v>24.616734999999998</v>
      </c>
      <c r="V144" s="67">
        <v>23.623096</v>
      </c>
      <c r="W144" s="67">
        <v>22.883724000000001</v>
      </c>
      <c r="X144" s="67">
        <v>22.334419</v>
      </c>
      <c r="Y144" s="67">
        <v>21.907328</v>
      </c>
      <c r="Z144" s="67">
        <v>20.618856000000001</v>
      </c>
      <c r="AA144" s="67">
        <v>19.119682000000001</v>
      </c>
      <c r="AB144" s="67">
        <v>17.194717000000001</v>
      </c>
      <c r="AC144" s="67">
        <v>16.433094000000001</v>
      </c>
      <c r="AD144" s="63">
        <v>-0.113259</v>
      </c>
    </row>
    <row r="145" spans="1:30" ht="15" customHeight="1">
      <c r="A145" s="62" t="s">
        <v>1009</v>
      </c>
      <c r="B145" s="65" t="s">
        <v>108</v>
      </c>
      <c r="C145" s="67">
        <v>121.567001</v>
      </c>
      <c r="D145" s="67">
        <v>118.81822200000001</v>
      </c>
      <c r="E145" s="67">
        <v>115.161682</v>
      </c>
      <c r="F145" s="67">
        <v>111.070221</v>
      </c>
      <c r="G145" s="67">
        <v>106.774086</v>
      </c>
      <c r="H145" s="67">
        <v>102.368576</v>
      </c>
      <c r="I145" s="67">
        <v>98.721305999999998</v>
      </c>
      <c r="J145" s="67">
        <v>94.624709999999993</v>
      </c>
      <c r="K145" s="67">
        <v>86.308516999999995</v>
      </c>
      <c r="L145" s="67">
        <v>76.941558999999998</v>
      </c>
      <c r="M145" s="67">
        <v>66.511809999999997</v>
      </c>
      <c r="N145" s="67">
        <v>55.442397999999997</v>
      </c>
      <c r="O145" s="67">
        <v>47.960438000000003</v>
      </c>
      <c r="P145" s="67">
        <v>40.045440999999997</v>
      </c>
      <c r="Q145" s="67">
        <v>36.326022999999999</v>
      </c>
      <c r="R145" s="67">
        <v>33.675700999999997</v>
      </c>
      <c r="S145" s="67">
        <v>31.565719999999999</v>
      </c>
      <c r="T145" s="67">
        <v>27.130983000000001</v>
      </c>
      <c r="U145" s="67">
        <v>24.616734999999998</v>
      </c>
      <c r="V145" s="67">
        <v>23.623096</v>
      </c>
      <c r="W145" s="67">
        <v>22.883724000000001</v>
      </c>
      <c r="X145" s="67">
        <v>22.334419</v>
      </c>
      <c r="Y145" s="67">
        <v>21.907328</v>
      </c>
      <c r="Z145" s="67">
        <v>20.618856000000001</v>
      </c>
      <c r="AA145" s="67">
        <v>19.119682000000001</v>
      </c>
      <c r="AB145" s="67">
        <v>17.194717000000001</v>
      </c>
      <c r="AC145" s="67">
        <v>16.433094000000001</v>
      </c>
      <c r="AD145" s="63">
        <v>-7.6081999999999997E-2</v>
      </c>
    </row>
    <row r="146" spans="1:30" ht="15" customHeight="1">
      <c r="A146" s="62" t="s">
        <v>1008</v>
      </c>
      <c r="B146" s="65" t="s">
        <v>109</v>
      </c>
      <c r="C146" s="67">
        <v>32.334800999999999</v>
      </c>
      <c r="D146" s="67">
        <v>24.027774999999998</v>
      </c>
      <c r="E146" s="67">
        <v>9.0345910000000007</v>
      </c>
      <c r="F146" s="67">
        <v>6.5636729999999996</v>
      </c>
      <c r="G146" s="67">
        <v>0</v>
      </c>
      <c r="H146" s="67">
        <v>0</v>
      </c>
      <c r="I146" s="67">
        <v>0</v>
      </c>
      <c r="J146" s="67">
        <v>0</v>
      </c>
      <c r="K146" s="67">
        <v>0</v>
      </c>
      <c r="L146" s="67">
        <v>0</v>
      </c>
      <c r="M146" s="67">
        <v>0</v>
      </c>
      <c r="N146" s="67">
        <v>0</v>
      </c>
      <c r="O146" s="67">
        <v>0</v>
      </c>
      <c r="P146" s="67">
        <v>0</v>
      </c>
      <c r="Q146" s="67">
        <v>0</v>
      </c>
      <c r="R146" s="67">
        <v>0</v>
      </c>
      <c r="S146" s="67">
        <v>0</v>
      </c>
      <c r="T146" s="67">
        <v>0</v>
      </c>
      <c r="U146" s="67">
        <v>0</v>
      </c>
      <c r="V146" s="67">
        <v>0</v>
      </c>
      <c r="W146" s="67">
        <v>0</v>
      </c>
      <c r="X146" s="67">
        <v>0</v>
      </c>
      <c r="Y146" s="67">
        <v>0</v>
      </c>
      <c r="Z146" s="67">
        <v>0</v>
      </c>
      <c r="AA146" s="67">
        <v>0</v>
      </c>
      <c r="AB146" s="67">
        <v>0</v>
      </c>
      <c r="AC146" s="67">
        <v>0</v>
      </c>
      <c r="AD146" s="63" t="s">
        <v>128</v>
      </c>
    </row>
    <row r="147" spans="1:30" ht="15" customHeight="1">
      <c r="A147" s="62" t="s">
        <v>1007</v>
      </c>
      <c r="B147" s="65" t="s">
        <v>110</v>
      </c>
      <c r="C147" s="67">
        <v>192.160797</v>
      </c>
      <c r="D147" s="67">
        <v>188.89475999999999</v>
      </c>
      <c r="E147" s="67">
        <v>185.06040999999999</v>
      </c>
      <c r="F147" s="67">
        <v>165.21476699999999</v>
      </c>
      <c r="G147" s="67">
        <v>102.546555</v>
      </c>
      <c r="H147" s="67">
        <v>0</v>
      </c>
      <c r="I147" s="67">
        <v>0</v>
      </c>
      <c r="J147" s="67">
        <v>0</v>
      </c>
      <c r="K147" s="67">
        <v>0</v>
      </c>
      <c r="L147" s="67">
        <v>0</v>
      </c>
      <c r="M147" s="67">
        <v>0</v>
      </c>
      <c r="N147" s="67">
        <v>0</v>
      </c>
      <c r="O147" s="67">
        <v>0</v>
      </c>
      <c r="P147" s="67">
        <v>0</v>
      </c>
      <c r="Q147" s="67">
        <v>0</v>
      </c>
      <c r="R147" s="67">
        <v>0</v>
      </c>
      <c r="S147" s="67">
        <v>0</v>
      </c>
      <c r="T147" s="67">
        <v>0</v>
      </c>
      <c r="U147" s="67">
        <v>0</v>
      </c>
      <c r="V147" s="67">
        <v>0</v>
      </c>
      <c r="W147" s="67">
        <v>0</v>
      </c>
      <c r="X147" s="67">
        <v>0</v>
      </c>
      <c r="Y147" s="67">
        <v>0</v>
      </c>
      <c r="Z147" s="67">
        <v>0</v>
      </c>
      <c r="AA147" s="67">
        <v>0</v>
      </c>
      <c r="AB147" s="67">
        <v>0</v>
      </c>
      <c r="AC147" s="67">
        <v>0</v>
      </c>
      <c r="AD147" s="63" t="s">
        <v>128</v>
      </c>
    </row>
    <row r="148" spans="1:30" ht="15" customHeight="1">
      <c r="A148" s="62" t="s">
        <v>1006</v>
      </c>
      <c r="B148" s="65" t="s">
        <v>115</v>
      </c>
      <c r="C148" s="67">
        <v>161.392563</v>
      </c>
      <c r="D148" s="67">
        <v>136.82278400000001</v>
      </c>
      <c r="E148" s="67">
        <v>111.17433200000001</v>
      </c>
      <c r="F148" s="67">
        <v>82.648430000000005</v>
      </c>
      <c r="G148" s="67">
        <v>61.405856999999997</v>
      </c>
      <c r="H148" s="67">
        <v>45.592444999999998</v>
      </c>
      <c r="I148" s="67">
        <v>0.89008500000000002</v>
      </c>
      <c r="J148" s="67">
        <v>0.58164800000000005</v>
      </c>
      <c r="K148" s="67">
        <v>0.34906300000000001</v>
      </c>
      <c r="L148" s="67">
        <v>0.223522</v>
      </c>
      <c r="M148" s="67">
        <v>0.142898</v>
      </c>
      <c r="N148" s="67">
        <v>4.0453999999999997E-2</v>
      </c>
      <c r="O148" s="67">
        <v>2.7104E-2</v>
      </c>
      <c r="P148" s="67">
        <v>0</v>
      </c>
      <c r="Q148" s="67">
        <v>0</v>
      </c>
      <c r="R148" s="67">
        <v>0</v>
      </c>
      <c r="S148" s="67">
        <v>0</v>
      </c>
      <c r="T148" s="67">
        <v>0</v>
      </c>
      <c r="U148" s="67">
        <v>0</v>
      </c>
      <c r="V148" s="67">
        <v>0</v>
      </c>
      <c r="W148" s="67">
        <v>0</v>
      </c>
      <c r="X148" s="67">
        <v>0</v>
      </c>
      <c r="Y148" s="67">
        <v>0</v>
      </c>
      <c r="Z148" s="67">
        <v>0</v>
      </c>
      <c r="AA148" s="67">
        <v>0</v>
      </c>
      <c r="AB148" s="67">
        <v>0</v>
      </c>
      <c r="AC148" s="67">
        <v>0</v>
      </c>
      <c r="AD148" s="63" t="s">
        <v>128</v>
      </c>
    </row>
    <row r="149" spans="1:30" ht="15" customHeight="1">
      <c r="A149" s="62" t="s">
        <v>1005</v>
      </c>
      <c r="B149" s="65" t="s">
        <v>108</v>
      </c>
      <c r="C149" s="67">
        <v>87.543021999999993</v>
      </c>
      <c r="D149" s="67">
        <v>65.182250999999994</v>
      </c>
      <c r="E149" s="67">
        <v>43.167045999999999</v>
      </c>
      <c r="F149" s="67">
        <v>19.719667000000001</v>
      </c>
      <c r="G149" s="67">
        <v>5.5608969999999998</v>
      </c>
      <c r="H149" s="67">
        <v>1.345453</v>
      </c>
      <c r="I149" s="67">
        <v>0.89008500000000002</v>
      </c>
      <c r="J149" s="67">
        <v>0.58164800000000005</v>
      </c>
      <c r="K149" s="67">
        <v>0.34906300000000001</v>
      </c>
      <c r="L149" s="67">
        <v>0.223522</v>
      </c>
      <c r="M149" s="67">
        <v>0.142898</v>
      </c>
      <c r="N149" s="67">
        <v>4.0453999999999997E-2</v>
      </c>
      <c r="O149" s="67">
        <v>2.7104E-2</v>
      </c>
      <c r="P149" s="67">
        <v>0</v>
      </c>
      <c r="Q149" s="67">
        <v>0</v>
      </c>
      <c r="R149" s="67">
        <v>0</v>
      </c>
      <c r="S149" s="67">
        <v>0</v>
      </c>
      <c r="T149" s="67">
        <v>0</v>
      </c>
      <c r="U149" s="67">
        <v>0</v>
      </c>
      <c r="V149" s="67">
        <v>0</v>
      </c>
      <c r="W149" s="67">
        <v>0</v>
      </c>
      <c r="X149" s="67">
        <v>0</v>
      </c>
      <c r="Y149" s="67">
        <v>0</v>
      </c>
      <c r="Z149" s="67">
        <v>0</v>
      </c>
      <c r="AA149" s="67">
        <v>0</v>
      </c>
      <c r="AB149" s="67">
        <v>0</v>
      </c>
      <c r="AC149" s="67">
        <v>0</v>
      </c>
      <c r="AD149" s="63" t="s">
        <v>128</v>
      </c>
    </row>
    <row r="150" spans="1:30" ht="15" customHeight="1">
      <c r="A150" s="62" t="s">
        <v>1004</v>
      </c>
      <c r="B150" s="65" t="s">
        <v>109</v>
      </c>
      <c r="C150" s="67">
        <v>14.354540999999999</v>
      </c>
      <c r="D150" s="67">
        <v>12.761191999999999</v>
      </c>
      <c r="E150" s="67">
        <v>9.8730799999999999</v>
      </c>
      <c r="F150" s="67">
        <v>6.2299819999999997</v>
      </c>
      <c r="G150" s="67">
        <v>0</v>
      </c>
      <c r="H150" s="67">
        <v>0</v>
      </c>
      <c r="I150" s="67">
        <v>0</v>
      </c>
      <c r="J150" s="67">
        <v>0</v>
      </c>
      <c r="K150" s="67">
        <v>0</v>
      </c>
      <c r="L150" s="67">
        <v>0</v>
      </c>
      <c r="M150" s="67">
        <v>0</v>
      </c>
      <c r="N150" s="67">
        <v>0</v>
      </c>
      <c r="O150" s="67">
        <v>0</v>
      </c>
      <c r="P150" s="67">
        <v>0</v>
      </c>
      <c r="Q150" s="67">
        <v>0</v>
      </c>
      <c r="R150" s="67">
        <v>0</v>
      </c>
      <c r="S150" s="67">
        <v>0</v>
      </c>
      <c r="T150" s="67">
        <v>0</v>
      </c>
      <c r="U150" s="67">
        <v>0</v>
      </c>
      <c r="V150" s="67">
        <v>0</v>
      </c>
      <c r="W150" s="67">
        <v>0</v>
      </c>
      <c r="X150" s="67">
        <v>0</v>
      </c>
      <c r="Y150" s="67">
        <v>0</v>
      </c>
      <c r="Z150" s="67">
        <v>0</v>
      </c>
      <c r="AA150" s="67">
        <v>0</v>
      </c>
      <c r="AB150" s="67">
        <v>0</v>
      </c>
      <c r="AC150" s="67">
        <v>0</v>
      </c>
      <c r="AD150" s="63" t="s">
        <v>128</v>
      </c>
    </row>
    <row r="151" spans="1:30" ht="15" customHeight="1">
      <c r="A151" s="62" t="s">
        <v>1003</v>
      </c>
      <c r="B151" s="65" t="s">
        <v>110</v>
      </c>
      <c r="C151" s="67">
        <v>59.494999</v>
      </c>
      <c r="D151" s="67">
        <v>58.879337</v>
      </c>
      <c r="E151" s="67">
        <v>58.134205000000001</v>
      </c>
      <c r="F151" s="67">
        <v>56.698779999999999</v>
      </c>
      <c r="G151" s="67">
        <v>55.844959000000003</v>
      </c>
      <c r="H151" s="67">
        <v>44.246994000000001</v>
      </c>
      <c r="I151" s="67">
        <v>0</v>
      </c>
      <c r="J151" s="67">
        <v>0</v>
      </c>
      <c r="K151" s="67">
        <v>0</v>
      </c>
      <c r="L151" s="67">
        <v>0</v>
      </c>
      <c r="M151" s="67">
        <v>0</v>
      </c>
      <c r="N151" s="67">
        <v>0</v>
      </c>
      <c r="O151" s="67">
        <v>0</v>
      </c>
      <c r="P151" s="67">
        <v>0</v>
      </c>
      <c r="Q151" s="67">
        <v>0</v>
      </c>
      <c r="R151" s="67">
        <v>0</v>
      </c>
      <c r="S151" s="67">
        <v>0</v>
      </c>
      <c r="T151" s="67">
        <v>0</v>
      </c>
      <c r="U151" s="67">
        <v>0</v>
      </c>
      <c r="V151" s="67">
        <v>0</v>
      </c>
      <c r="W151" s="67">
        <v>0</v>
      </c>
      <c r="X151" s="67">
        <v>0</v>
      </c>
      <c r="Y151" s="67">
        <v>0</v>
      </c>
      <c r="Z151" s="67">
        <v>0</v>
      </c>
      <c r="AA151" s="67">
        <v>0</v>
      </c>
      <c r="AB151" s="67">
        <v>0</v>
      </c>
      <c r="AC151" s="67">
        <v>0</v>
      </c>
      <c r="AD151" s="63" t="s">
        <v>128</v>
      </c>
    </row>
    <row r="152" spans="1:30" ht="15" customHeight="1">
      <c r="A152" s="62" t="s">
        <v>1002</v>
      </c>
      <c r="B152" s="65" t="s">
        <v>116</v>
      </c>
      <c r="C152" s="67">
        <v>108.645775</v>
      </c>
      <c r="D152" s="67">
        <v>98.105773999999997</v>
      </c>
      <c r="E152" s="67">
        <v>89.502601999999996</v>
      </c>
      <c r="F152" s="67">
        <v>61.519084999999997</v>
      </c>
      <c r="G152" s="67">
        <v>56.271996000000001</v>
      </c>
      <c r="H152" s="67">
        <v>53.076653</v>
      </c>
      <c r="I152" s="67">
        <v>47.723522000000003</v>
      </c>
      <c r="J152" s="67">
        <v>44.730956999999997</v>
      </c>
      <c r="K152" s="67">
        <v>42.092266000000002</v>
      </c>
      <c r="L152" s="67">
        <v>39.700890000000001</v>
      </c>
      <c r="M152" s="67">
        <v>36.982143000000001</v>
      </c>
      <c r="N152" s="67">
        <v>34.336998000000001</v>
      </c>
      <c r="O152" s="67">
        <v>31.602301000000001</v>
      </c>
      <c r="P152" s="67">
        <v>28.827749000000001</v>
      </c>
      <c r="Q152" s="67">
        <v>26.417726999999999</v>
      </c>
      <c r="R152" s="67">
        <v>25.901449</v>
      </c>
      <c r="S152" s="67">
        <v>24.086390000000002</v>
      </c>
      <c r="T152" s="67">
        <v>21.205435000000001</v>
      </c>
      <c r="U152" s="67">
        <v>17.614595000000001</v>
      </c>
      <c r="V152" s="67">
        <v>15.154676</v>
      </c>
      <c r="W152" s="67">
        <v>12.152765</v>
      </c>
      <c r="X152" s="67">
        <v>10.990171</v>
      </c>
      <c r="Y152" s="67">
        <v>9.2871769999999998</v>
      </c>
      <c r="Z152" s="67">
        <v>8</v>
      </c>
      <c r="AA152" s="67">
        <v>7</v>
      </c>
      <c r="AB152" s="67">
        <v>6.9255870000000002</v>
      </c>
      <c r="AC152" s="67">
        <v>6</v>
      </c>
      <c r="AD152" s="63">
        <v>-0.105751</v>
      </c>
    </row>
    <row r="153" spans="1:30" ht="15" customHeight="1">
      <c r="A153" s="62" t="s">
        <v>1001</v>
      </c>
      <c r="B153" s="65" t="s">
        <v>108</v>
      </c>
      <c r="C153" s="67">
        <v>64.073997000000006</v>
      </c>
      <c r="D153" s="67">
        <v>61.717640000000003</v>
      </c>
      <c r="E153" s="67">
        <v>59.535595000000001</v>
      </c>
      <c r="F153" s="67">
        <v>57.074008999999997</v>
      </c>
      <c r="G153" s="67">
        <v>54.200747999999997</v>
      </c>
      <c r="H153" s="67">
        <v>51.201282999999997</v>
      </c>
      <c r="I153" s="67">
        <v>47.723522000000003</v>
      </c>
      <c r="J153" s="67">
        <v>44.730956999999997</v>
      </c>
      <c r="K153" s="67">
        <v>42.092266000000002</v>
      </c>
      <c r="L153" s="67">
        <v>39.700890000000001</v>
      </c>
      <c r="M153" s="67">
        <v>36.982143000000001</v>
      </c>
      <c r="N153" s="67">
        <v>34.336998000000001</v>
      </c>
      <c r="O153" s="67">
        <v>31.602301000000001</v>
      </c>
      <c r="P153" s="67">
        <v>28.827749000000001</v>
      </c>
      <c r="Q153" s="67">
        <v>26.417726999999999</v>
      </c>
      <c r="R153" s="67">
        <v>25.901449</v>
      </c>
      <c r="S153" s="67">
        <v>24.086390000000002</v>
      </c>
      <c r="T153" s="67">
        <v>21.205435000000001</v>
      </c>
      <c r="U153" s="67">
        <v>17.614595000000001</v>
      </c>
      <c r="V153" s="67">
        <v>15.154676</v>
      </c>
      <c r="W153" s="67">
        <v>12.152765</v>
      </c>
      <c r="X153" s="67">
        <v>10.990171</v>
      </c>
      <c r="Y153" s="67">
        <v>9.2871769999999998</v>
      </c>
      <c r="Z153" s="67">
        <v>8</v>
      </c>
      <c r="AA153" s="67">
        <v>7</v>
      </c>
      <c r="AB153" s="67">
        <v>6.9255870000000002</v>
      </c>
      <c r="AC153" s="67">
        <v>6</v>
      </c>
      <c r="AD153" s="63">
        <v>-8.9018E-2</v>
      </c>
    </row>
    <row r="154" spans="1:30" ht="15" customHeight="1">
      <c r="A154" s="62" t="s">
        <v>1000</v>
      </c>
      <c r="B154" s="65" t="s">
        <v>109</v>
      </c>
      <c r="C154" s="67">
        <v>33.724487000000003</v>
      </c>
      <c r="D154" s="67">
        <v>30.057055999999999</v>
      </c>
      <c r="E154" s="67">
        <v>27.615974000000001</v>
      </c>
      <c r="F154" s="67">
        <v>2.2165409999999999</v>
      </c>
      <c r="G154" s="67">
        <v>0</v>
      </c>
      <c r="H154" s="67">
        <v>0</v>
      </c>
      <c r="I154" s="67">
        <v>0</v>
      </c>
      <c r="J154" s="67">
        <v>0</v>
      </c>
      <c r="K154" s="67">
        <v>0</v>
      </c>
      <c r="L154" s="67">
        <v>0</v>
      </c>
      <c r="M154" s="67">
        <v>0</v>
      </c>
      <c r="N154" s="67">
        <v>0</v>
      </c>
      <c r="O154" s="67">
        <v>0</v>
      </c>
      <c r="P154" s="67">
        <v>0</v>
      </c>
      <c r="Q154" s="67">
        <v>0</v>
      </c>
      <c r="R154" s="67">
        <v>0</v>
      </c>
      <c r="S154" s="67">
        <v>0</v>
      </c>
      <c r="T154" s="67">
        <v>0</v>
      </c>
      <c r="U154" s="67">
        <v>0</v>
      </c>
      <c r="V154" s="67">
        <v>0</v>
      </c>
      <c r="W154" s="67">
        <v>0</v>
      </c>
      <c r="X154" s="67">
        <v>0</v>
      </c>
      <c r="Y154" s="67">
        <v>0</v>
      </c>
      <c r="Z154" s="67">
        <v>0</v>
      </c>
      <c r="AA154" s="67">
        <v>0</v>
      </c>
      <c r="AB154" s="67">
        <v>0</v>
      </c>
      <c r="AC154" s="67">
        <v>0</v>
      </c>
      <c r="AD154" s="63" t="s">
        <v>128</v>
      </c>
    </row>
    <row r="155" spans="1:30" ht="15" customHeight="1">
      <c r="A155" s="62" t="s">
        <v>999</v>
      </c>
      <c r="B155" s="65" t="s">
        <v>110</v>
      </c>
      <c r="C155" s="67">
        <v>10.847291999999999</v>
      </c>
      <c r="D155" s="67">
        <v>6.3310789999999999</v>
      </c>
      <c r="E155" s="67">
        <v>2.3510390000000001</v>
      </c>
      <c r="F155" s="67">
        <v>2.2285349999999999</v>
      </c>
      <c r="G155" s="67">
        <v>2.0712459999999999</v>
      </c>
      <c r="H155" s="67">
        <v>1.87537</v>
      </c>
      <c r="I155" s="67">
        <v>0</v>
      </c>
      <c r="J155" s="67">
        <v>0</v>
      </c>
      <c r="K155" s="67">
        <v>0</v>
      </c>
      <c r="L155" s="67">
        <v>0</v>
      </c>
      <c r="M155" s="67">
        <v>0</v>
      </c>
      <c r="N155" s="67">
        <v>0</v>
      </c>
      <c r="O155" s="67">
        <v>0</v>
      </c>
      <c r="P155" s="67">
        <v>0</v>
      </c>
      <c r="Q155" s="67">
        <v>0</v>
      </c>
      <c r="R155" s="67">
        <v>0</v>
      </c>
      <c r="S155" s="67">
        <v>0</v>
      </c>
      <c r="T155" s="67">
        <v>0</v>
      </c>
      <c r="U155" s="67">
        <v>0</v>
      </c>
      <c r="V155" s="67">
        <v>0</v>
      </c>
      <c r="W155" s="67">
        <v>0</v>
      </c>
      <c r="X155" s="67">
        <v>0</v>
      </c>
      <c r="Y155" s="67">
        <v>0</v>
      </c>
      <c r="Z155" s="67">
        <v>0</v>
      </c>
      <c r="AA155" s="67">
        <v>0</v>
      </c>
      <c r="AB155" s="67">
        <v>0</v>
      </c>
      <c r="AC155" s="67">
        <v>0</v>
      </c>
      <c r="AD155" s="63" t="s">
        <v>128</v>
      </c>
    </row>
    <row r="156" spans="1:30" ht="15" customHeight="1">
      <c r="A156" s="62" t="s">
        <v>998</v>
      </c>
      <c r="B156" s="65" t="s">
        <v>117</v>
      </c>
      <c r="C156" s="67">
        <v>320.97976699999998</v>
      </c>
      <c r="D156" s="67">
        <v>228.60313400000001</v>
      </c>
      <c r="E156" s="67">
        <v>143.92472799999999</v>
      </c>
      <c r="F156" s="67">
        <v>85.380584999999996</v>
      </c>
      <c r="G156" s="67">
        <v>16.344631</v>
      </c>
      <c r="H156" s="67">
        <v>14.164215</v>
      </c>
      <c r="I156" s="67">
        <v>8.1464580000000009</v>
      </c>
      <c r="J156" s="67">
        <v>5.2748350000000004</v>
      </c>
      <c r="K156" s="67">
        <v>2.322686</v>
      </c>
      <c r="L156" s="67">
        <v>0</v>
      </c>
      <c r="M156" s="67">
        <v>0</v>
      </c>
      <c r="N156" s="67">
        <v>0</v>
      </c>
      <c r="O156" s="67">
        <v>0</v>
      </c>
      <c r="P156" s="67">
        <v>0</v>
      </c>
      <c r="Q156" s="67">
        <v>0</v>
      </c>
      <c r="R156" s="67">
        <v>0</v>
      </c>
      <c r="S156" s="67">
        <v>0</v>
      </c>
      <c r="T156" s="67">
        <v>0</v>
      </c>
      <c r="U156" s="67">
        <v>0</v>
      </c>
      <c r="V156" s="67">
        <v>0</v>
      </c>
      <c r="W156" s="67">
        <v>0</v>
      </c>
      <c r="X156" s="67">
        <v>0</v>
      </c>
      <c r="Y156" s="67">
        <v>0</v>
      </c>
      <c r="Z156" s="67">
        <v>0</v>
      </c>
      <c r="AA156" s="67">
        <v>0</v>
      </c>
      <c r="AB156" s="67">
        <v>0</v>
      </c>
      <c r="AC156" s="67">
        <v>0</v>
      </c>
      <c r="AD156" s="63" t="s">
        <v>128</v>
      </c>
    </row>
    <row r="157" spans="1:30" ht="15" customHeight="1">
      <c r="A157" s="62" t="s">
        <v>997</v>
      </c>
      <c r="B157" s="65" t="s">
        <v>108</v>
      </c>
      <c r="C157" s="67">
        <v>265.89794899999998</v>
      </c>
      <c r="D157" s="67">
        <v>204.197281</v>
      </c>
      <c r="E157" s="67">
        <v>138.91133099999999</v>
      </c>
      <c r="F157" s="67">
        <v>81.610954000000007</v>
      </c>
      <c r="G157" s="67">
        <v>12.882384</v>
      </c>
      <c r="H157" s="67">
        <v>10.903499999999999</v>
      </c>
      <c r="I157" s="67">
        <v>8.1464580000000009</v>
      </c>
      <c r="J157" s="67">
        <v>5.2748350000000004</v>
      </c>
      <c r="K157" s="67">
        <v>2.322686</v>
      </c>
      <c r="L157" s="67">
        <v>0</v>
      </c>
      <c r="M157" s="67">
        <v>0</v>
      </c>
      <c r="N157" s="67">
        <v>0</v>
      </c>
      <c r="O157" s="67">
        <v>0</v>
      </c>
      <c r="P157" s="67">
        <v>0</v>
      </c>
      <c r="Q157" s="67">
        <v>0</v>
      </c>
      <c r="R157" s="67">
        <v>0</v>
      </c>
      <c r="S157" s="67">
        <v>0</v>
      </c>
      <c r="T157" s="67">
        <v>0</v>
      </c>
      <c r="U157" s="67">
        <v>0</v>
      </c>
      <c r="V157" s="67">
        <v>0</v>
      </c>
      <c r="W157" s="67">
        <v>0</v>
      </c>
      <c r="X157" s="67">
        <v>0</v>
      </c>
      <c r="Y157" s="67">
        <v>0</v>
      </c>
      <c r="Z157" s="67">
        <v>0</v>
      </c>
      <c r="AA157" s="67">
        <v>0</v>
      </c>
      <c r="AB157" s="67">
        <v>0</v>
      </c>
      <c r="AC157" s="67">
        <v>0</v>
      </c>
      <c r="AD157" s="63" t="s">
        <v>128</v>
      </c>
    </row>
    <row r="158" spans="1:30" ht="15" customHeight="1">
      <c r="A158" s="62" t="s">
        <v>996</v>
      </c>
      <c r="B158" s="65" t="s">
        <v>109</v>
      </c>
      <c r="C158" s="67">
        <v>9.4217019999999998</v>
      </c>
      <c r="D158" s="67">
        <v>1.8336159999999999</v>
      </c>
      <c r="E158" s="67">
        <v>1.315156</v>
      </c>
      <c r="F158" s="67">
        <v>0.16268199999999999</v>
      </c>
      <c r="G158" s="67">
        <v>0</v>
      </c>
      <c r="H158" s="67">
        <v>0</v>
      </c>
      <c r="I158" s="67">
        <v>0</v>
      </c>
      <c r="J158" s="67">
        <v>0</v>
      </c>
      <c r="K158" s="67">
        <v>0</v>
      </c>
      <c r="L158" s="67">
        <v>0</v>
      </c>
      <c r="M158" s="67">
        <v>0</v>
      </c>
      <c r="N158" s="67">
        <v>0</v>
      </c>
      <c r="O158" s="67">
        <v>0</v>
      </c>
      <c r="P158" s="67">
        <v>0</v>
      </c>
      <c r="Q158" s="67">
        <v>0</v>
      </c>
      <c r="R158" s="67">
        <v>0</v>
      </c>
      <c r="S158" s="67">
        <v>0</v>
      </c>
      <c r="T158" s="67">
        <v>0</v>
      </c>
      <c r="U158" s="67">
        <v>0</v>
      </c>
      <c r="V158" s="67">
        <v>0</v>
      </c>
      <c r="W158" s="67">
        <v>0</v>
      </c>
      <c r="X158" s="67">
        <v>0</v>
      </c>
      <c r="Y158" s="67">
        <v>0</v>
      </c>
      <c r="Z158" s="67">
        <v>0</v>
      </c>
      <c r="AA158" s="67">
        <v>0</v>
      </c>
      <c r="AB158" s="67">
        <v>0</v>
      </c>
      <c r="AC158" s="67">
        <v>0</v>
      </c>
      <c r="AD158" s="63" t="s">
        <v>128</v>
      </c>
    </row>
    <row r="159" spans="1:30" ht="15" customHeight="1">
      <c r="A159" s="62" t="s">
        <v>995</v>
      </c>
      <c r="B159" s="65" t="s">
        <v>110</v>
      </c>
      <c r="C159" s="67">
        <v>45.660125999999998</v>
      </c>
      <c r="D159" s="67">
        <v>22.572234999999999</v>
      </c>
      <c r="E159" s="67">
        <v>3.6982360000000001</v>
      </c>
      <c r="F159" s="67">
        <v>3.6069490000000002</v>
      </c>
      <c r="G159" s="67">
        <v>3.4622459999999999</v>
      </c>
      <c r="H159" s="67">
        <v>3.2607149999999998</v>
      </c>
      <c r="I159" s="67">
        <v>0</v>
      </c>
      <c r="J159" s="67">
        <v>0</v>
      </c>
      <c r="K159" s="67">
        <v>0</v>
      </c>
      <c r="L159" s="67">
        <v>0</v>
      </c>
      <c r="M159" s="67">
        <v>0</v>
      </c>
      <c r="N159" s="67">
        <v>0</v>
      </c>
      <c r="O159" s="67">
        <v>0</v>
      </c>
      <c r="P159" s="67">
        <v>0</v>
      </c>
      <c r="Q159" s="67">
        <v>0</v>
      </c>
      <c r="R159" s="67">
        <v>0</v>
      </c>
      <c r="S159" s="67">
        <v>0</v>
      </c>
      <c r="T159" s="67">
        <v>0</v>
      </c>
      <c r="U159" s="67">
        <v>0</v>
      </c>
      <c r="V159" s="67">
        <v>0</v>
      </c>
      <c r="W159" s="67">
        <v>0</v>
      </c>
      <c r="X159" s="67">
        <v>0</v>
      </c>
      <c r="Y159" s="67">
        <v>0</v>
      </c>
      <c r="Z159" s="67">
        <v>0</v>
      </c>
      <c r="AA159" s="67">
        <v>0</v>
      </c>
      <c r="AB159" s="67">
        <v>0</v>
      </c>
      <c r="AC159" s="67">
        <v>0</v>
      </c>
      <c r="AD159" s="63" t="s">
        <v>128</v>
      </c>
    </row>
    <row r="160" spans="1:30" ht="15" customHeight="1">
      <c r="A160" s="62" t="s">
        <v>994</v>
      </c>
      <c r="B160" s="65" t="s">
        <v>118</v>
      </c>
      <c r="C160" s="67">
        <v>27.903676999999998</v>
      </c>
      <c r="D160" s="67">
        <v>26.763763000000001</v>
      </c>
      <c r="E160" s="67">
        <v>24.207491000000001</v>
      </c>
      <c r="F160" s="67">
        <v>23.326664000000001</v>
      </c>
      <c r="G160" s="67">
        <v>19.767607000000002</v>
      </c>
      <c r="H160" s="67">
        <v>19.066196000000001</v>
      </c>
      <c r="I160" s="67">
        <v>16.146687</v>
      </c>
      <c r="J160" s="67">
        <v>15.521750000000001</v>
      </c>
      <c r="K160" s="67">
        <v>14.455835</v>
      </c>
      <c r="L160" s="67">
        <v>12.159381</v>
      </c>
      <c r="M160" s="67">
        <v>11.204558</v>
      </c>
      <c r="N160" s="67">
        <v>10.349918000000001</v>
      </c>
      <c r="O160" s="67">
        <v>9.5957299999999996</v>
      </c>
      <c r="P160" s="67">
        <v>7.9394010000000002</v>
      </c>
      <c r="Q160" s="67">
        <v>7.3760329999999996</v>
      </c>
      <c r="R160" s="67">
        <v>6.8989919999999998</v>
      </c>
      <c r="S160" s="67">
        <v>6.5004600000000003</v>
      </c>
      <c r="T160" s="67">
        <v>5.1719480000000004</v>
      </c>
      <c r="U160" s="67">
        <v>4.9047419999999997</v>
      </c>
      <c r="V160" s="67">
        <v>3.690277</v>
      </c>
      <c r="W160" s="67">
        <v>3.5204149999999998</v>
      </c>
      <c r="X160" s="67">
        <v>1.387659</v>
      </c>
      <c r="Y160" s="67">
        <v>1.2852760000000001</v>
      </c>
      <c r="Z160" s="67">
        <v>1.207365</v>
      </c>
      <c r="AA160" s="67">
        <v>1.1481650000000001</v>
      </c>
      <c r="AB160" s="67">
        <v>1.1050770000000001</v>
      </c>
      <c r="AC160" s="67">
        <v>1.059911</v>
      </c>
      <c r="AD160" s="63">
        <v>-0.12116200000000001</v>
      </c>
    </row>
    <row r="161" spans="1:30" ht="15" customHeight="1">
      <c r="A161" s="62" t="s">
        <v>993</v>
      </c>
      <c r="B161" s="65" t="s">
        <v>108</v>
      </c>
      <c r="C161" s="67">
        <v>18.655515999999999</v>
      </c>
      <c r="D161" s="67">
        <v>18.246441000000001</v>
      </c>
      <c r="E161" s="67">
        <v>18</v>
      </c>
      <c r="F161" s="67">
        <v>17.893312000000002</v>
      </c>
      <c r="G161" s="67">
        <v>17.519445000000001</v>
      </c>
      <c r="H161" s="67">
        <v>16.818034999999998</v>
      </c>
      <c r="I161" s="67">
        <v>16.146687</v>
      </c>
      <c r="J161" s="67">
        <v>15.521750000000001</v>
      </c>
      <c r="K161" s="67">
        <v>14.455835</v>
      </c>
      <c r="L161" s="67">
        <v>12.159381</v>
      </c>
      <c r="M161" s="67">
        <v>11.204558</v>
      </c>
      <c r="N161" s="67">
        <v>10.349918000000001</v>
      </c>
      <c r="O161" s="67">
        <v>9.5957299999999996</v>
      </c>
      <c r="P161" s="67">
        <v>7.9394010000000002</v>
      </c>
      <c r="Q161" s="67">
        <v>7.3760329999999996</v>
      </c>
      <c r="R161" s="67">
        <v>6.8989919999999998</v>
      </c>
      <c r="S161" s="67">
        <v>6.5004600000000003</v>
      </c>
      <c r="T161" s="67">
        <v>5.1719480000000004</v>
      </c>
      <c r="U161" s="67">
        <v>4.9047419999999997</v>
      </c>
      <c r="V161" s="67">
        <v>3.690277</v>
      </c>
      <c r="W161" s="67">
        <v>3.5204149999999998</v>
      </c>
      <c r="X161" s="67">
        <v>1.387659</v>
      </c>
      <c r="Y161" s="67">
        <v>1.2852760000000001</v>
      </c>
      <c r="Z161" s="67">
        <v>1.207365</v>
      </c>
      <c r="AA161" s="67">
        <v>1.1481650000000001</v>
      </c>
      <c r="AB161" s="67">
        <v>1.1050770000000001</v>
      </c>
      <c r="AC161" s="67">
        <v>1.059911</v>
      </c>
      <c r="AD161" s="63">
        <v>-0.10759199999999999</v>
      </c>
    </row>
    <row r="162" spans="1:30" ht="15" customHeight="1">
      <c r="A162" s="62" t="s">
        <v>992</v>
      </c>
      <c r="B162" s="65" t="s">
        <v>109</v>
      </c>
      <c r="C162" s="67">
        <v>7</v>
      </c>
      <c r="D162" s="67">
        <v>6.2691619999999997</v>
      </c>
      <c r="E162" s="67">
        <v>3.95933</v>
      </c>
      <c r="F162" s="67">
        <v>3.1851889999999998</v>
      </c>
      <c r="G162" s="67">
        <v>0</v>
      </c>
      <c r="H162" s="67">
        <v>0</v>
      </c>
      <c r="I162" s="67">
        <v>0</v>
      </c>
      <c r="J162" s="67">
        <v>0</v>
      </c>
      <c r="K162" s="67">
        <v>0</v>
      </c>
      <c r="L162" s="67">
        <v>0</v>
      </c>
      <c r="M162" s="67">
        <v>0</v>
      </c>
      <c r="N162" s="67">
        <v>0</v>
      </c>
      <c r="O162" s="67">
        <v>0</v>
      </c>
      <c r="P162" s="67">
        <v>0</v>
      </c>
      <c r="Q162" s="67">
        <v>0</v>
      </c>
      <c r="R162" s="67">
        <v>0</v>
      </c>
      <c r="S162" s="67">
        <v>0</v>
      </c>
      <c r="T162" s="67">
        <v>0</v>
      </c>
      <c r="U162" s="67">
        <v>0</v>
      </c>
      <c r="V162" s="67">
        <v>0</v>
      </c>
      <c r="W162" s="67">
        <v>0</v>
      </c>
      <c r="X162" s="67">
        <v>0</v>
      </c>
      <c r="Y162" s="67">
        <v>0</v>
      </c>
      <c r="Z162" s="67">
        <v>0</v>
      </c>
      <c r="AA162" s="67">
        <v>0</v>
      </c>
      <c r="AB162" s="67">
        <v>0</v>
      </c>
      <c r="AC162" s="67">
        <v>0</v>
      </c>
      <c r="AD162" s="63" t="s">
        <v>128</v>
      </c>
    </row>
    <row r="163" spans="1:30" ht="15" customHeight="1">
      <c r="A163" s="62" t="s">
        <v>991</v>
      </c>
      <c r="B163" s="65" t="s">
        <v>110</v>
      </c>
      <c r="C163" s="67">
        <v>2.2481610000000001</v>
      </c>
      <c r="D163" s="67">
        <v>2.2481610000000001</v>
      </c>
      <c r="E163" s="67">
        <v>2.2481610000000001</v>
      </c>
      <c r="F163" s="67">
        <v>2.2481610000000001</v>
      </c>
      <c r="G163" s="67">
        <v>2.2481610000000001</v>
      </c>
      <c r="H163" s="67">
        <v>2.2481610000000001</v>
      </c>
      <c r="I163" s="67">
        <v>0</v>
      </c>
      <c r="J163" s="67">
        <v>0</v>
      </c>
      <c r="K163" s="67">
        <v>0</v>
      </c>
      <c r="L163" s="67">
        <v>0</v>
      </c>
      <c r="M163" s="67">
        <v>0</v>
      </c>
      <c r="N163" s="67">
        <v>0</v>
      </c>
      <c r="O163" s="67">
        <v>0</v>
      </c>
      <c r="P163" s="67">
        <v>0</v>
      </c>
      <c r="Q163" s="67">
        <v>0</v>
      </c>
      <c r="R163" s="67">
        <v>0</v>
      </c>
      <c r="S163" s="67">
        <v>0</v>
      </c>
      <c r="T163" s="67">
        <v>0</v>
      </c>
      <c r="U163" s="67">
        <v>0</v>
      </c>
      <c r="V163" s="67">
        <v>0</v>
      </c>
      <c r="W163" s="67">
        <v>0</v>
      </c>
      <c r="X163" s="67">
        <v>0</v>
      </c>
      <c r="Y163" s="67">
        <v>0</v>
      </c>
      <c r="Z163" s="67">
        <v>0</v>
      </c>
      <c r="AA163" s="67">
        <v>0</v>
      </c>
      <c r="AB163" s="67">
        <v>0</v>
      </c>
      <c r="AC163" s="67">
        <v>0</v>
      </c>
      <c r="AD163" s="63" t="s">
        <v>128</v>
      </c>
    </row>
    <row r="164" spans="1:30" ht="15" customHeight="1">
      <c r="A164" s="62" t="s">
        <v>990</v>
      </c>
      <c r="B164" s="65" t="s">
        <v>119</v>
      </c>
      <c r="C164" s="67">
        <v>11.665664</v>
      </c>
      <c r="D164" s="67">
        <v>11.175782999999999</v>
      </c>
      <c r="E164" s="67">
        <v>10.181181</v>
      </c>
      <c r="F164" s="67">
        <v>9.893141</v>
      </c>
      <c r="G164" s="67">
        <v>7.9250800000000003</v>
      </c>
      <c r="H164" s="67">
        <v>7.8881690000000004</v>
      </c>
      <c r="I164" s="67">
        <v>7.8275560000000004</v>
      </c>
      <c r="J164" s="67">
        <v>7.7335779999999996</v>
      </c>
      <c r="K164" s="67">
        <v>6.9728190000000003</v>
      </c>
      <c r="L164" s="67">
        <v>6</v>
      </c>
      <c r="M164" s="67">
        <v>6</v>
      </c>
      <c r="N164" s="67">
        <v>6</v>
      </c>
      <c r="O164" s="67">
        <v>6</v>
      </c>
      <c r="P164" s="67">
        <v>6</v>
      </c>
      <c r="Q164" s="67">
        <v>6</v>
      </c>
      <c r="R164" s="67">
        <v>6</v>
      </c>
      <c r="S164" s="67">
        <v>6</v>
      </c>
      <c r="T164" s="67">
        <v>6</v>
      </c>
      <c r="U164" s="67">
        <v>6</v>
      </c>
      <c r="V164" s="67">
        <v>6</v>
      </c>
      <c r="W164" s="67">
        <v>5.8968179999999997</v>
      </c>
      <c r="X164" s="67">
        <v>5.5830659999999996</v>
      </c>
      <c r="Y164" s="67">
        <v>5.141273</v>
      </c>
      <c r="Z164" s="67">
        <v>5</v>
      </c>
      <c r="AA164" s="67">
        <v>5</v>
      </c>
      <c r="AB164" s="67">
        <v>5</v>
      </c>
      <c r="AC164" s="67">
        <v>5</v>
      </c>
      <c r="AD164" s="63">
        <v>-3.1660000000000001E-2</v>
      </c>
    </row>
    <row r="165" spans="1:30" ht="15" customHeight="1">
      <c r="A165" s="62" t="s">
        <v>989</v>
      </c>
      <c r="B165" s="65" t="s">
        <v>108</v>
      </c>
      <c r="C165" s="67">
        <v>7.9939999999999998</v>
      </c>
      <c r="D165" s="67">
        <v>7.9852420000000004</v>
      </c>
      <c r="E165" s="67">
        <v>7.9718229999999997</v>
      </c>
      <c r="F165" s="67">
        <v>7.9523270000000004</v>
      </c>
      <c r="G165" s="67">
        <v>7.9250800000000003</v>
      </c>
      <c r="H165" s="67">
        <v>7.8881690000000004</v>
      </c>
      <c r="I165" s="67">
        <v>7.8275560000000004</v>
      </c>
      <c r="J165" s="67">
        <v>7.7335779999999996</v>
      </c>
      <c r="K165" s="67">
        <v>6.9728190000000003</v>
      </c>
      <c r="L165" s="67">
        <v>6</v>
      </c>
      <c r="M165" s="67">
        <v>6</v>
      </c>
      <c r="N165" s="67">
        <v>6</v>
      </c>
      <c r="O165" s="67">
        <v>6</v>
      </c>
      <c r="P165" s="67">
        <v>6</v>
      </c>
      <c r="Q165" s="67">
        <v>6</v>
      </c>
      <c r="R165" s="67">
        <v>6</v>
      </c>
      <c r="S165" s="67">
        <v>6</v>
      </c>
      <c r="T165" s="67">
        <v>6</v>
      </c>
      <c r="U165" s="67">
        <v>6</v>
      </c>
      <c r="V165" s="67">
        <v>6</v>
      </c>
      <c r="W165" s="67">
        <v>5.8968179999999997</v>
      </c>
      <c r="X165" s="67">
        <v>5.5830659999999996</v>
      </c>
      <c r="Y165" s="67">
        <v>5.141273</v>
      </c>
      <c r="Z165" s="67">
        <v>5</v>
      </c>
      <c r="AA165" s="67">
        <v>5</v>
      </c>
      <c r="AB165" s="67">
        <v>5</v>
      </c>
      <c r="AC165" s="67">
        <v>5</v>
      </c>
      <c r="AD165" s="63">
        <v>-1.8551999999999999E-2</v>
      </c>
    </row>
    <row r="166" spans="1:30" ht="15" customHeight="1">
      <c r="A166" s="62" t="s">
        <v>988</v>
      </c>
      <c r="B166" s="65" t="s">
        <v>109</v>
      </c>
      <c r="C166" s="67">
        <v>3.6716639999999998</v>
      </c>
      <c r="D166" s="67">
        <v>3.1905420000000002</v>
      </c>
      <c r="E166" s="67">
        <v>2.2093569999999998</v>
      </c>
      <c r="F166" s="67">
        <v>1.940814</v>
      </c>
      <c r="G166" s="67">
        <v>0</v>
      </c>
      <c r="H166" s="67">
        <v>0</v>
      </c>
      <c r="I166" s="67">
        <v>0</v>
      </c>
      <c r="J166" s="67">
        <v>0</v>
      </c>
      <c r="K166" s="67">
        <v>0</v>
      </c>
      <c r="L166" s="67">
        <v>0</v>
      </c>
      <c r="M166" s="67">
        <v>0</v>
      </c>
      <c r="N166" s="67">
        <v>0</v>
      </c>
      <c r="O166" s="67">
        <v>0</v>
      </c>
      <c r="P166" s="67">
        <v>0</v>
      </c>
      <c r="Q166" s="67">
        <v>0</v>
      </c>
      <c r="R166" s="67">
        <v>0</v>
      </c>
      <c r="S166" s="67">
        <v>0</v>
      </c>
      <c r="T166" s="67">
        <v>0</v>
      </c>
      <c r="U166" s="67">
        <v>0</v>
      </c>
      <c r="V166" s="67">
        <v>0</v>
      </c>
      <c r="W166" s="67">
        <v>0</v>
      </c>
      <c r="X166" s="67">
        <v>0</v>
      </c>
      <c r="Y166" s="67">
        <v>0</v>
      </c>
      <c r="Z166" s="67">
        <v>0</v>
      </c>
      <c r="AA166" s="67">
        <v>0</v>
      </c>
      <c r="AB166" s="67">
        <v>0</v>
      </c>
      <c r="AC166" s="67">
        <v>0</v>
      </c>
      <c r="AD166" s="63" t="s">
        <v>128</v>
      </c>
    </row>
    <row r="167" spans="1:30" ht="15" customHeight="1">
      <c r="A167" s="62" t="s">
        <v>987</v>
      </c>
      <c r="B167" s="65" t="s">
        <v>110</v>
      </c>
      <c r="C167" s="67">
        <v>0</v>
      </c>
      <c r="D167" s="67">
        <v>0</v>
      </c>
      <c r="E167" s="67">
        <v>0</v>
      </c>
      <c r="F167" s="67">
        <v>0</v>
      </c>
      <c r="G167" s="67">
        <v>0</v>
      </c>
      <c r="H167" s="67">
        <v>0</v>
      </c>
      <c r="I167" s="67">
        <v>0</v>
      </c>
      <c r="J167" s="67">
        <v>0</v>
      </c>
      <c r="K167" s="67">
        <v>0</v>
      </c>
      <c r="L167" s="67">
        <v>0</v>
      </c>
      <c r="M167" s="67">
        <v>0</v>
      </c>
      <c r="N167" s="67">
        <v>0</v>
      </c>
      <c r="O167" s="67">
        <v>0</v>
      </c>
      <c r="P167" s="67">
        <v>0</v>
      </c>
      <c r="Q167" s="67">
        <v>0</v>
      </c>
      <c r="R167" s="67">
        <v>0</v>
      </c>
      <c r="S167" s="67">
        <v>0</v>
      </c>
      <c r="T167" s="67">
        <v>0</v>
      </c>
      <c r="U167" s="67">
        <v>0</v>
      </c>
      <c r="V167" s="67">
        <v>0</v>
      </c>
      <c r="W167" s="67">
        <v>0</v>
      </c>
      <c r="X167" s="67">
        <v>0</v>
      </c>
      <c r="Y167" s="67">
        <v>0</v>
      </c>
      <c r="Z167" s="67">
        <v>0</v>
      </c>
      <c r="AA167" s="67">
        <v>0</v>
      </c>
      <c r="AB167" s="67">
        <v>0</v>
      </c>
      <c r="AC167" s="67">
        <v>0</v>
      </c>
      <c r="AD167" s="63" t="s">
        <v>128</v>
      </c>
    </row>
    <row r="168" spans="1:30" ht="15" customHeight="1">
      <c r="A168" s="62" t="s">
        <v>986</v>
      </c>
      <c r="B168" s="65" t="s">
        <v>120</v>
      </c>
      <c r="C168" s="67">
        <v>161.158188</v>
      </c>
      <c r="D168" s="67">
        <v>141.275757</v>
      </c>
      <c r="E168" s="67">
        <v>114.64373000000001</v>
      </c>
      <c r="F168" s="67">
        <v>86.696624999999997</v>
      </c>
      <c r="G168" s="67">
        <v>82.234581000000006</v>
      </c>
      <c r="H168" s="67">
        <v>77.127007000000006</v>
      </c>
      <c r="I168" s="67">
        <v>68.660820000000001</v>
      </c>
      <c r="J168" s="67">
        <v>62.663657999999998</v>
      </c>
      <c r="K168" s="67">
        <v>56.565944999999999</v>
      </c>
      <c r="L168" s="67">
        <v>50.078735000000002</v>
      </c>
      <c r="M168" s="67">
        <v>43.220390000000002</v>
      </c>
      <c r="N168" s="67">
        <v>35.903927000000003</v>
      </c>
      <c r="O168" s="67">
        <v>29.121694999999999</v>
      </c>
      <c r="P168" s="67">
        <v>23.808477</v>
      </c>
      <c r="Q168" s="67">
        <v>20.531803</v>
      </c>
      <c r="R168" s="67">
        <v>18.334484</v>
      </c>
      <c r="S168" s="67">
        <v>14.004367</v>
      </c>
      <c r="T168" s="67">
        <v>8.4158310000000007</v>
      </c>
      <c r="U168" s="67">
        <v>6.9755719999999997</v>
      </c>
      <c r="V168" s="67">
        <v>4.483695</v>
      </c>
      <c r="W168" s="67">
        <v>2</v>
      </c>
      <c r="X168" s="67">
        <v>2</v>
      </c>
      <c r="Y168" s="67">
        <v>2</v>
      </c>
      <c r="Z168" s="67">
        <v>2</v>
      </c>
      <c r="AA168" s="67">
        <v>2</v>
      </c>
      <c r="AB168" s="67">
        <v>2</v>
      </c>
      <c r="AC168" s="67">
        <v>2</v>
      </c>
      <c r="AD168" s="63">
        <v>-0.15659000000000001</v>
      </c>
    </row>
    <row r="169" spans="1:30" ht="15" customHeight="1">
      <c r="A169" s="62" t="s">
        <v>985</v>
      </c>
      <c r="B169" s="65" t="s">
        <v>108</v>
      </c>
      <c r="C169" s="67">
        <v>96.830001999999993</v>
      </c>
      <c r="D169" s="67">
        <v>93.141898999999995</v>
      </c>
      <c r="E169" s="67">
        <v>88.458968999999996</v>
      </c>
      <c r="F169" s="67">
        <v>83.472481000000002</v>
      </c>
      <c r="G169" s="67">
        <v>79.15522</v>
      </c>
      <c r="H169" s="67">
        <v>74.242683</v>
      </c>
      <c r="I169" s="67">
        <v>68.660820000000001</v>
      </c>
      <c r="J169" s="67">
        <v>62.663657999999998</v>
      </c>
      <c r="K169" s="67">
        <v>56.565944999999999</v>
      </c>
      <c r="L169" s="67">
        <v>50.078735000000002</v>
      </c>
      <c r="M169" s="67">
        <v>43.220390000000002</v>
      </c>
      <c r="N169" s="67">
        <v>35.903927000000003</v>
      </c>
      <c r="O169" s="67">
        <v>29.121694999999999</v>
      </c>
      <c r="P169" s="67">
        <v>23.808477</v>
      </c>
      <c r="Q169" s="67">
        <v>20.531803</v>
      </c>
      <c r="R169" s="67">
        <v>18.334484</v>
      </c>
      <c r="S169" s="67">
        <v>14.004367</v>
      </c>
      <c r="T169" s="67">
        <v>8.4158310000000007</v>
      </c>
      <c r="U169" s="67">
        <v>6.9755719999999997</v>
      </c>
      <c r="V169" s="67">
        <v>4.483695</v>
      </c>
      <c r="W169" s="67">
        <v>2</v>
      </c>
      <c r="X169" s="67">
        <v>2</v>
      </c>
      <c r="Y169" s="67">
        <v>2</v>
      </c>
      <c r="Z169" s="67">
        <v>2</v>
      </c>
      <c r="AA169" s="67">
        <v>2</v>
      </c>
      <c r="AB169" s="67">
        <v>2</v>
      </c>
      <c r="AC169" s="67">
        <v>2</v>
      </c>
      <c r="AD169" s="63">
        <v>-0.14241899999999999</v>
      </c>
    </row>
    <row r="170" spans="1:30" ht="15" customHeight="1">
      <c r="A170" s="62" t="s">
        <v>984</v>
      </c>
      <c r="B170" s="65" t="s">
        <v>109</v>
      </c>
      <c r="C170" s="67">
        <v>25.637632</v>
      </c>
      <c r="D170" s="67">
        <v>24.020609</v>
      </c>
      <c r="E170" s="67">
        <v>22.126961000000001</v>
      </c>
      <c r="F170" s="67">
        <v>0</v>
      </c>
      <c r="G170" s="67">
        <v>0</v>
      </c>
      <c r="H170" s="67">
        <v>0</v>
      </c>
      <c r="I170" s="67">
        <v>0</v>
      </c>
      <c r="J170" s="67">
        <v>0</v>
      </c>
      <c r="K170" s="67">
        <v>0</v>
      </c>
      <c r="L170" s="67">
        <v>0</v>
      </c>
      <c r="M170" s="67">
        <v>0</v>
      </c>
      <c r="N170" s="67">
        <v>0</v>
      </c>
      <c r="O170" s="67">
        <v>0</v>
      </c>
      <c r="P170" s="67">
        <v>0</v>
      </c>
      <c r="Q170" s="67">
        <v>0</v>
      </c>
      <c r="R170" s="67">
        <v>0</v>
      </c>
      <c r="S170" s="67">
        <v>0</v>
      </c>
      <c r="T170" s="67">
        <v>0</v>
      </c>
      <c r="U170" s="67">
        <v>0</v>
      </c>
      <c r="V170" s="67">
        <v>0</v>
      </c>
      <c r="W170" s="67">
        <v>0</v>
      </c>
      <c r="X170" s="67">
        <v>0</v>
      </c>
      <c r="Y170" s="67">
        <v>0</v>
      </c>
      <c r="Z170" s="67">
        <v>0</v>
      </c>
      <c r="AA170" s="67">
        <v>0</v>
      </c>
      <c r="AB170" s="67">
        <v>0</v>
      </c>
      <c r="AC170" s="67">
        <v>0</v>
      </c>
      <c r="AD170" s="63" t="s">
        <v>128</v>
      </c>
    </row>
    <row r="171" spans="1:30" ht="15" customHeight="1">
      <c r="A171" s="62" t="s">
        <v>983</v>
      </c>
      <c r="B171" s="65" t="s">
        <v>110</v>
      </c>
      <c r="C171" s="67">
        <v>38.690556000000001</v>
      </c>
      <c r="D171" s="67">
        <v>24.113247000000001</v>
      </c>
      <c r="E171" s="67">
        <v>4.0578019999999997</v>
      </c>
      <c r="F171" s="67">
        <v>3.2241439999999999</v>
      </c>
      <c r="G171" s="67">
        <v>3.079361</v>
      </c>
      <c r="H171" s="67">
        <v>2.8843260000000002</v>
      </c>
      <c r="I171" s="67">
        <v>0</v>
      </c>
      <c r="J171" s="67">
        <v>0</v>
      </c>
      <c r="K171" s="67">
        <v>0</v>
      </c>
      <c r="L171" s="67">
        <v>0</v>
      </c>
      <c r="M171" s="67">
        <v>0</v>
      </c>
      <c r="N171" s="67">
        <v>0</v>
      </c>
      <c r="O171" s="67">
        <v>0</v>
      </c>
      <c r="P171" s="67">
        <v>0</v>
      </c>
      <c r="Q171" s="67">
        <v>0</v>
      </c>
      <c r="R171" s="67">
        <v>0</v>
      </c>
      <c r="S171" s="67">
        <v>0</v>
      </c>
      <c r="T171" s="67">
        <v>0</v>
      </c>
      <c r="U171" s="67">
        <v>0</v>
      </c>
      <c r="V171" s="67">
        <v>0</v>
      </c>
      <c r="W171" s="67">
        <v>0</v>
      </c>
      <c r="X171" s="67">
        <v>0</v>
      </c>
      <c r="Y171" s="67">
        <v>0</v>
      </c>
      <c r="Z171" s="67">
        <v>0</v>
      </c>
      <c r="AA171" s="67">
        <v>0</v>
      </c>
      <c r="AB171" s="67">
        <v>0</v>
      </c>
      <c r="AC171" s="67">
        <v>0</v>
      </c>
      <c r="AD171" s="63" t="s">
        <v>128</v>
      </c>
    </row>
    <row r="172" spans="1:30" ht="15" customHeight="1">
      <c r="A172" s="62" t="s">
        <v>982</v>
      </c>
      <c r="B172" s="65" t="s">
        <v>121</v>
      </c>
      <c r="C172" s="67">
        <v>34.655299999999997</v>
      </c>
      <c r="D172" s="67">
        <v>31.870922</v>
      </c>
      <c r="E172" s="67">
        <v>25.10791</v>
      </c>
      <c r="F172" s="67">
        <v>19.847373999999999</v>
      </c>
      <c r="G172" s="67">
        <v>16.864763</v>
      </c>
      <c r="H172" s="67">
        <v>15.70579</v>
      </c>
      <c r="I172" s="67">
        <v>13.288614000000001</v>
      </c>
      <c r="J172" s="67">
        <v>12.108435999999999</v>
      </c>
      <c r="K172" s="67">
        <v>11.241623000000001</v>
      </c>
      <c r="L172" s="67">
        <v>9.9202340000000007</v>
      </c>
      <c r="M172" s="67">
        <v>9.3185660000000006</v>
      </c>
      <c r="N172" s="67">
        <v>8.742604</v>
      </c>
      <c r="O172" s="67">
        <v>7.7516360000000004</v>
      </c>
      <c r="P172" s="67">
        <v>6.4910680000000003</v>
      </c>
      <c r="Q172" s="67">
        <v>6.0905570000000004</v>
      </c>
      <c r="R172" s="67">
        <v>6.0624840000000004</v>
      </c>
      <c r="S172" s="67">
        <v>6.0424899999999999</v>
      </c>
      <c r="T172" s="67">
        <v>6.0284680000000002</v>
      </c>
      <c r="U172" s="67">
        <v>6</v>
      </c>
      <c r="V172" s="67">
        <v>6</v>
      </c>
      <c r="W172" s="67">
        <v>6</v>
      </c>
      <c r="X172" s="67">
        <v>6</v>
      </c>
      <c r="Y172" s="67">
        <v>6</v>
      </c>
      <c r="Z172" s="67">
        <v>5.804697</v>
      </c>
      <c r="AA172" s="67">
        <v>5.0109839999999997</v>
      </c>
      <c r="AB172" s="67">
        <v>5</v>
      </c>
      <c r="AC172" s="67">
        <v>4.6779400000000004</v>
      </c>
      <c r="AD172" s="63">
        <v>-7.3882000000000003E-2</v>
      </c>
    </row>
    <row r="173" spans="1:30" ht="15" customHeight="1">
      <c r="A173" s="62" t="s">
        <v>981</v>
      </c>
      <c r="B173" s="65" t="s">
        <v>108</v>
      </c>
      <c r="C173" s="67">
        <v>18.825001</v>
      </c>
      <c r="D173" s="67">
        <v>17.644842000000001</v>
      </c>
      <c r="E173" s="67">
        <v>16.681595000000002</v>
      </c>
      <c r="F173" s="67">
        <v>16.360600000000002</v>
      </c>
      <c r="G173" s="67">
        <v>15.779398</v>
      </c>
      <c r="H173" s="67">
        <v>14.663262</v>
      </c>
      <c r="I173" s="67">
        <v>13.288614000000001</v>
      </c>
      <c r="J173" s="67">
        <v>12.108435999999999</v>
      </c>
      <c r="K173" s="67">
        <v>11.241623000000001</v>
      </c>
      <c r="L173" s="67">
        <v>9.9202340000000007</v>
      </c>
      <c r="M173" s="67">
        <v>9.3185660000000006</v>
      </c>
      <c r="N173" s="67">
        <v>8.742604</v>
      </c>
      <c r="O173" s="67">
        <v>7.7516360000000004</v>
      </c>
      <c r="P173" s="67">
        <v>6.4910680000000003</v>
      </c>
      <c r="Q173" s="67">
        <v>6.0905570000000004</v>
      </c>
      <c r="R173" s="67">
        <v>6.0624840000000004</v>
      </c>
      <c r="S173" s="67">
        <v>6.0424899999999999</v>
      </c>
      <c r="T173" s="67">
        <v>6.0284680000000002</v>
      </c>
      <c r="U173" s="67">
        <v>6</v>
      </c>
      <c r="V173" s="67">
        <v>6</v>
      </c>
      <c r="W173" s="67">
        <v>6</v>
      </c>
      <c r="X173" s="67">
        <v>6</v>
      </c>
      <c r="Y173" s="67">
        <v>6</v>
      </c>
      <c r="Z173" s="67">
        <v>5.804697</v>
      </c>
      <c r="AA173" s="67">
        <v>5.0109839999999997</v>
      </c>
      <c r="AB173" s="67">
        <v>5</v>
      </c>
      <c r="AC173" s="67">
        <v>4.6779400000000004</v>
      </c>
      <c r="AD173" s="63">
        <v>-5.1718E-2</v>
      </c>
    </row>
    <row r="174" spans="1:30" ht="15" customHeight="1">
      <c r="A174" s="62" t="s">
        <v>980</v>
      </c>
      <c r="B174" s="65" t="s">
        <v>109</v>
      </c>
      <c r="C174" s="67">
        <v>7.8452999999999999</v>
      </c>
      <c r="D174" s="67">
        <v>7.5651200000000003</v>
      </c>
      <c r="E174" s="67">
        <v>6.1147070000000001</v>
      </c>
      <c r="F174" s="67">
        <v>2.3667050000000001</v>
      </c>
      <c r="G174" s="67">
        <v>0</v>
      </c>
      <c r="H174" s="67">
        <v>0</v>
      </c>
      <c r="I174" s="67">
        <v>0</v>
      </c>
      <c r="J174" s="67">
        <v>0</v>
      </c>
      <c r="K174" s="67">
        <v>0</v>
      </c>
      <c r="L174" s="67">
        <v>0</v>
      </c>
      <c r="M174" s="67">
        <v>0</v>
      </c>
      <c r="N174" s="67">
        <v>0</v>
      </c>
      <c r="O174" s="67">
        <v>0</v>
      </c>
      <c r="P174" s="67">
        <v>0</v>
      </c>
      <c r="Q174" s="67">
        <v>0</v>
      </c>
      <c r="R174" s="67">
        <v>0</v>
      </c>
      <c r="S174" s="67">
        <v>0</v>
      </c>
      <c r="T174" s="67">
        <v>0</v>
      </c>
      <c r="U174" s="67">
        <v>0</v>
      </c>
      <c r="V174" s="67">
        <v>0</v>
      </c>
      <c r="W174" s="67">
        <v>0</v>
      </c>
      <c r="X174" s="67">
        <v>0</v>
      </c>
      <c r="Y174" s="67">
        <v>0</v>
      </c>
      <c r="Z174" s="67">
        <v>0</v>
      </c>
      <c r="AA174" s="67">
        <v>0</v>
      </c>
      <c r="AB174" s="67">
        <v>0</v>
      </c>
      <c r="AC174" s="67">
        <v>0</v>
      </c>
      <c r="AD174" s="63" t="s">
        <v>128</v>
      </c>
    </row>
    <row r="175" spans="1:30" ht="15" customHeight="1">
      <c r="A175" s="62" t="s">
        <v>979</v>
      </c>
      <c r="B175" s="65" t="s">
        <v>110</v>
      </c>
      <c r="C175" s="67">
        <v>7.9850000000000003</v>
      </c>
      <c r="D175" s="67">
        <v>6.6609619999999996</v>
      </c>
      <c r="E175" s="67">
        <v>2.3116080000000001</v>
      </c>
      <c r="F175" s="67">
        <v>1.1200699999999999</v>
      </c>
      <c r="G175" s="67">
        <v>1.0853649999999999</v>
      </c>
      <c r="H175" s="67">
        <v>1.042527</v>
      </c>
      <c r="I175" s="67">
        <v>0</v>
      </c>
      <c r="J175" s="67">
        <v>0</v>
      </c>
      <c r="K175" s="67">
        <v>0</v>
      </c>
      <c r="L175" s="67">
        <v>0</v>
      </c>
      <c r="M175" s="67">
        <v>0</v>
      </c>
      <c r="N175" s="67">
        <v>0</v>
      </c>
      <c r="O175" s="67">
        <v>0</v>
      </c>
      <c r="P175" s="67">
        <v>0</v>
      </c>
      <c r="Q175" s="67">
        <v>0</v>
      </c>
      <c r="R175" s="67">
        <v>0</v>
      </c>
      <c r="S175" s="67">
        <v>0</v>
      </c>
      <c r="T175" s="67">
        <v>0</v>
      </c>
      <c r="U175" s="67">
        <v>0</v>
      </c>
      <c r="V175" s="67">
        <v>0</v>
      </c>
      <c r="W175" s="67">
        <v>0</v>
      </c>
      <c r="X175" s="67">
        <v>0</v>
      </c>
      <c r="Y175" s="67">
        <v>0</v>
      </c>
      <c r="Z175" s="67">
        <v>0</v>
      </c>
      <c r="AA175" s="67">
        <v>0</v>
      </c>
      <c r="AB175" s="67">
        <v>0</v>
      </c>
      <c r="AC175" s="67">
        <v>0</v>
      </c>
      <c r="AD175" s="63" t="s">
        <v>128</v>
      </c>
    </row>
    <row r="176" spans="1:30" ht="15" customHeight="1">
      <c r="A176" s="62" t="s">
        <v>978</v>
      </c>
      <c r="B176" s="65" t="s">
        <v>122</v>
      </c>
      <c r="C176" s="67">
        <v>21.761697999999999</v>
      </c>
      <c r="D176" s="67">
        <v>18.561274999999998</v>
      </c>
      <c r="E176" s="67">
        <v>18.073059000000001</v>
      </c>
      <c r="F176" s="67">
        <v>8.6234210000000004</v>
      </c>
      <c r="G176" s="67">
        <v>6.7527780000000002</v>
      </c>
      <c r="H176" s="67">
        <v>6.4358630000000003</v>
      </c>
      <c r="I176" s="67">
        <v>6.4358630000000003</v>
      </c>
      <c r="J176" s="67">
        <v>3.4835410000000002</v>
      </c>
      <c r="K176" s="67">
        <v>3.1676340000000001</v>
      </c>
      <c r="L176" s="67">
        <v>2.4131260000000001</v>
      </c>
      <c r="M176" s="67">
        <v>1.661198</v>
      </c>
      <c r="N176" s="67">
        <v>1.187181</v>
      </c>
      <c r="O176" s="67">
        <v>0.80484</v>
      </c>
      <c r="P176" s="67">
        <v>0.590673</v>
      </c>
      <c r="Q176" s="67">
        <v>0.454818</v>
      </c>
      <c r="R176" s="67">
        <v>0.34566200000000002</v>
      </c>
      <c r="S176" s="67">
        <v>0.25924599999999998</v>
      </c>
      <c r="T176" s="67">
        <v>0.19184200000000001</v>
      </c>
      <c r="U176" s="67">
        <v>0.140045</v>
      </c>
      <c r="V176" s="67">
        <v>0.100832</v>
      </c>
      <c r="W176" s="67">
        <v>7.1591000000000002E-2</v>
      </c>
      <c r="X176" s="67">
        <v>5.0113999999999999E-2</v>
      </c>
      <c r="Y176" s="67">
        <v>3.4577999999999998E-2</v>
      </c>
      <c r="Z176" s="67">
        <v>2.3512999999999999E-2</v>
      </c>
      <c r="AA176" s="67">
        <v>1.5754000000000001E-2</v>
      </c>
      <c r="AB176" s="67">
        <v>0</v>
      </c>
      <c r="AC176" s="67">
        <v>0</v>
      </c>
      <c r="AD176" s="63" t="s">
        <v>128</v>
      </c>
    </row>
    <row r="177" spans="1:30" ht="15" customHeight="1">
      <c r="A177" s="62" t="s">
        <v>977</v>
      </c>
      <c r="B177" s="65" t="s">
        <v>108</v>
      </c>
      <c r="C177" s="67">
        <v>7.1412829999999996</v>
      </c>
      <c r="D177" s="67">
        <v>3.9448219999999998</v>
      </c>
      <c r="E177" s="67">
        <v>3.4835410000000002</v>
      </c>
      <c r="F177" s="67">
        <v>3.4835410000000002</v>
      </c>
      <c r="G177" s="67">
        <v>3.4835410000000002</v>
      </c>
      <c r="H177" s="67">
        <v>3.4835410000000002</v>
      </c>
      <c r="I177" s="67">
        <v>3.4835410000000002</v>
      </c>
      <c r="J177" s="67">
        <v>3.4835410000000002</v>
      </c>
      <c r="K177" s="67">
        <v>3.1676340000000001</v>
      </c>
      <c r="L177" s="67">
        <v>2.4131260000000001</v>
      </c>
      <c r="M177" s="67">
        <v>1.661198</v>
      </c>
      <c r="N177" s="67">
        <v>1.187181</v>
      </c>
      <c r="O177" s="67">
        <v>0.80484</v>
      </c>
      <c r="P177" s="67">
        <v>0.590673</v>
      </c>
      <c r="Q177" s="67">
        <v>0.454818</v>
      </c>
      <c r="R177" s="67">
        <v>0.34566200000000002</v>
      </c>
      <c r="S177" s="67">
        <v>0.25924599999999998</v>
      </c>
      <c r="T177" s="67">
        <v>0.19184200000000001</v>
      </c>
      <c r="U177" s="67">
        <v>0.140045</v>
      </c>
      <c r="V177" s="67">
        <v>0.100832</v>
      </c>
      <c r="W177" s="67">
        <v>7.1591000000000002E-2</v>
      </c>
      <c r="X177" s="67">
        <v>5.0113999999999999E-2</v>
      </c>
      <c r="Y177" s="67">
        <v>3.4577999999999998E-2</v>
      </c>
      <c r="Z177" s="67">
        <v>2.3512999999999999E-2</v>
      </c>
      <c r="AA177" s="67">
        <v>1.5754000000000001E-2</v>
      </c>
      <c r="AB177" s="67">
        <v>0</v>
      </c>
      <c r="AC177" s="67">
        <v>0</v>
      </c>
      <c r="AD177" s="63" t="s">
        <v>128</v>
      </c>
    </row>
    <row r="178" spans="1:30" ht="15" customHeight="1">
      <c r="A178" s="62" t="s">
        <v>976</v>
      </c>
      <c r="B178" s="65" t="s">
        <v>109</v>
      </c>
      <c r="C178" s="67">
        <v>10.996708</v>
      </c>
      <c r="D178" s="67">
        <v>10.992746</v>
      </c>
      <c r="E178" s="67">
        <v>10.987928</v>
      </c>
      <c r="F178" s="67">
        <v>1.649321</v>
      </c>
      <c r="G178" s="67">
        <v>0</v>
      </c>
      <c r="H178" s="67">
        <v>0</v>
      </c>
      <c r="I178" s="67">
        <v>0</v>
      </c>
      <c r="J178" s="67">
        <v>0</v>
      </c>
      <c r="K178" s="67">
        <v>0</v>
      </c>
      <c r="L178" s="67">
        <v>0</v>
      </c>
      <c r="M178" s="67">
        <v>0</v>
      </c>
      <c r="N178" s="67">
        <v>0</v>
      </c>
      <c r="O178" s="67">
        <v>0</v>
      </c>
      <c r="P178" s="67">
        <v>0</v>
      </c>
      <c r="Q178" s="67">
        <v>0</v>
      </c>
      <c r="R178" s="67">
        <v>0</v>
      </c>
      <c r="S178" s="67">
        <v>0</v>
      </c>
      <c r="T178" s="67">
        <v>0</v>
      </c>
      <c r="U178" s="67">
        <v>0</v>
      </c>
      <c r="V178" s="67">
        <v>0</v>
      </c>
      <c r="W178" s="67">
        <v>0</v>
      </c>
      <c r="X178" s="67">
        <v>0</v>
      </c>
      <c r="Y178" s="67">
        <v>0</v>
      </c>
      <c r="Z178" s="67">
        <v>0</v>
      </c>
      <c r="AA178" s="67">
        <v>0</v>
      </c>
      <c r="AB178" s="67">
        <v>0</v>
      </c>
      <c r="AC178" s="67">
        <v>0</v>
      </c>
      <c r="AD178" s="63" t="s">
        <v>128</v>
      </c>
    </row>
    <row r="179" spans="1:30" ht="15" customHeight="1">
      <c r="A179" s="62" t="s">
        <v>975</v>
      </c>
      <c r="B179" s="65" t="s">
        <v>110</v>
      </c>
      <c r="C179" s="67">
        <v>3.623707</v>
      </c>
      <c r="D179" s="67">
        <v>3.623707</v>
      </c>
      <c r="E179" s="67">
        <v>3.6015890000000002</v>
      </c>
      <c r="F179" s="67">
        <v>3.4905590000000002</v>
      </c>
      <c r="G179" s="67">
        <v>3.2692369999999999</v>
      </c>
      <c r="H179" s="67">
        <v>2.952321</v>
      </c>
      <c r="I179" s="67">
        <v>2.952321</v>
      </c>
      <c r="J179" s="67">
        <v>0</v>
      </c>
      <c r="K179" s="67">
        <v>0</v>
      </c>
      <c r="L179" s="67">
        <v>0</v>
      </c>
      <c r="M179" s="67">
        <v>0</v>
      </c>
      <c r="N179" s="67">
        <v>0</v>
      </c>
      <c r="O179" s="67">
        <v>0</v>
      </c>
      <c r="P179" s="67">
        <v>0</v>
      </c>
      <c r="Q179" s="67">
        <v>0</v>
      </c>
      <c r="R179" s="67">
        <v>0</v>
      </c>
      <c r="S179" s="67">
        <v>0</v>
      </c>
      <c r="T179" s="67">
        <v>0</v>
      </c>
      <c r="U179" s="67">
        <v>0</v>
      </c>
      <c r="V179" s="67">
        <v>0</v>
      </c>
      <c r="W179" s="67">
        <v>0</v>
      </c>
      <c r="X179" s="67">
        <v>0</v>
      </c>
      <c r="Y179" s="67">
        <v>0</v>
      </c>
      <c r="Z179" s="67">
        <v>0</v>
      </c>
      <c r="AA179" s="67">
        <v>0</v>
      </c>
      <c r="AB179" s="67">
        <v>0</v>
      </c>
      <c r="AC179" s="67">
        <v>0</v>
      </c>
      <c r="AD179" s="63" t="s">
        <v>128</v>
      </c>
    </row>
    <row r="180" spans="1:30" ht="15" customHeight="1">
      <c r="A180" s="62" t="s">
        <v>974</v>
      </c>
      <c r="B180" s="61" t="s">
        <v>125</v>
      </c>
      <c r="C180" s="73">
        <v>2264.0585940000001</v>
      </c>
      <c r="D180" s="73">
        <v>2044.049683</v>
      </c>
      <c r="E180" s="73">
        <v>1780.305664</v>
      </c>
      <c r="F180" s="73">
        <v>1418.0551760000001</v>
      </c>
      <c r="G180" s="73">
        <v>1077.8616939999999</v>
      </c>
      <c r="H180" s="73">
        <v>842.48419200000001</v>
      </c>
      <c r="I180" s="73">
        <v>610.87896699999999</v>
      </c>
      <c r="J180" s="73">
        <v>569.29199200000005</v>
      </c>
      <c r="K180" s="73">
        <v>525.73699999999997</v>
      </c>
      <c r="L180" s="73">
        <v>479.73190299999999</v>
      </c>
      <c r="M180" s="73">
        <v>435.35580399999998</v>
      </c>
      <c r="N180" s="73">
        <v>387.45986900000003</v>
      </c>
      <c r="O180" s="73">
        <v>340.17129499999999</v>
      </c>
      <c r="P180" s="73">
        <v>290.43426499999998</v>
      </c>
      <c r="Q180" s="73">
        <v>247.32124300000001</v>
      </c>
      <c r="R180" s="73">
        <v>215.65370200000001</v>
      </c>
      <c r="S180" s="73">
        <v>179.791382</v>
      </c>
      <c r="T180" s="73">
        <v>137.98519899999999</v>
      </c>
      <c r="U180" s="73">
        <v>109.971436</v>
      </c>
      <c r="V180" s="73">
        <v>89.494308000000004</v>
      </c>
      <c r="W180" s="73">
        <v>75.282714999999996</v>
      </c>
      <c r="X180" s="73">
        <v>65.140884</v>
      </c>
      <c r="Y180" s="73">
        <v>59.124671999999997</v>
      </c>
      <c r="Z180" s="73">
        <v>55.021782000000002</v>
      </c>
      <c r="AA180" s="73">
        <v>49.817107999999998</v>
      </c>
      <c r="AB180" s="73">
        <v>47.225380000000001</v>
      </c>
      <c r="AC180" s="73">
        <v>44.170943999999999</v>
      </c>
      <c r="AD180" s="59">
        <v>-0.14219999999999999</v>
      </c>
    </row>
    <row r="183" spans="1:30" ht="15" customHeight="1">
      <c r="B183" s="61" t="s">
        <v>284</v>
      </c>
    </row>
    <row r="184" spans="1:30" ht="15" customHeight="1">
      <c r="A184" s="62" t="s">
        <v>973</v>
      </c>
      <c r="B184" s="65" t="s">
        <v>107</v>
      </c>
      <c r="C184" s="67">
        <v>906.73699999999997</v>
      </c>
      <c r="D184" s="67">
        <v>886.98730499999999</v>
      </c>
      <c r="E184" s="67">
        <v>867.68542500000001</v>
      </c>
      <c r="F184" s="67">
        <v>848.38366699999995</v>
      </c>
      <c r="G184" s="67">
        <v>844.31103499999995</v>
      </c>
      <c r="H184" s="67">
        <v>845.55737299999998</v>
      </c>
      <c r="I184" s="67">
        <v>845.63659700000005</v>
      </c>
      <c r="J184" s="67">
        <v>845.81848100000002</v>
      </c>
      <c r="K184" s="67">
        <v>842.44372599999997</v>
      </c>
      <c r="L184" s="67">
        <v>843.83404499999995</v>
      </c>
      <c r="M184" s="67">
        <v>844.58593800000006</v>
      </c>
      <c r="N184" s="67">
        <v>846.42425500000002</v>
      </c>
      <c r="O184" s="67">
        <v>846.26843299999996</v>
      </c>
      <c r="P184" s="67">
        <v>847.13867200000004</v>
      </c>
      <c r="Q184" s="67">
        <v>841.01709000000005</v>
      </c>
      <c r="R184" s="67">
        <v>838.90618900000004</v>
      </c>
      <c r="S184" s="67">
        <v>839.817139</v>
      </c>
      <c r="T184" s="67">
        <v>841.694031</v>
      </c>
      <c r="U184" s="67">
        <v>841.60675000000003</v>
      </c>
      <c r="V184" s="67">
        <v>844.49597200000005</v>
      </c>
      <c r="W184" s="67">
        <v>845.390625</v>
      </c>
      <c r="X184" s="67">
        <v>845.22576900000001</v>
      </c>
      <c r="Y184" s="67">
        <v>846.13946499999997</v>
      </c>
      <c r="Z184" s="67">
        <v>848.93707300000005</v>
      </c>
      <c r="AA184" s="67">
        <v>851.67974900000002</v>
      </c>
      <c r="AB184" s="67">
        <v>852.469604</v>
      </c>
      <c r="AC184" s="67">
        <v>853.532104</v>
      </c>
      <c r="AD184" s="63">
        <v>-1.537E-3</v>
      </c>
    </row>
    <row r="185" spans="1:30" ht="15" customHeight="1">
      <c r="A185" s="62" t="s">
        <v>972</v>
      </c>
      <c r="B185" s="65" t="s">
        <v>111</v>
      </c>
      <c r="C185" s="67">
        <v>50.139999000000003</v>
      </c>
      <c r="D185" s="67">
        <v>49.282798999999997</v>
      </c>
      <c r="E185" s="67">
        <v>49.428452</v>
      </c>
      <c r="F185" s="67">
        <v>49.577022999999997</v>
      </c>
      <c r="G185" s="67">
        <v>49.641922000000001</v>
      </c>
      <c r="H185" s="67">
        <v>49.456767999999997</v>
      </c>
      <c r="I185" s="67">
        <v>49.384892000000001</v>
      </c>
      <c r="J185" s="67">
        <v>49.545704000000001</v>
      </c>
      <c r="K185" s="67">
        <v>49.709735999999999</v>
      </c>
      <c r="L185" s="67">
        <v>49.877048000000002</v>
      </c>
      <c r="M185" s="67">
        <v>50.047707000000003</v>
      </c>
      <c r="N185" s="67">
        <v>50.221783000000002</v>
      </c>
      <c r="O185" s="67">
        <v>50.399334000000003</v>
      </c>
      <c r="P185" s="67">
        <v>50.580441</v>
      </c>
      <c r="Q185" s="67">
        <v>49.765166999999998</v>
      </c>
      <c r="R185" s="67">
        <v>49.953594000000002</v>
      </c>
      <c r="S185" s="67">
        <v>50.145778999999997</v>
      </c>
      <c r="T185" s="67">
        <v>50.341811999999997</v>
      </c>
      <c r="U185" s="67">
        <v>50.541763000000003</v>
      </c>
      <c r="V185" s="67">
        <v>50.745719999999999</v>
      </c>
      <c r="W185" s="67">
        <v>50.953758000000001</v>
      </c>
      <c r="X185" s="67">
        <v>51.165947000000003</v>
      </c>
      <c r="Y185" s="67">
        <v>51.382384999999999</v>
      </c>
      <c r="Z185" s="67">
        <v>50.603152999999999</v>
      </c>
      <c r="AA185" s="67">
        <v>50.828330999999999</v>
      </c>
      <c r="AB185" s="67">
        <v>51.058014</v>
      </c>
      <c r="AC185" s="67">
        <v>51.292296999999998</v>
      </c>
      <c r="AD185" s="63">
        <v>1.6000000000000001E-3</v>
      </c>
    </row>
    <row r="186" spans="1:30" ht="15" customHeight="1">
      <c r="A186" s="62" t="s">
        <v>971</v>
      </c>
      <c r="B186" s="65" t="s">
        <v>112</v>
      </c>
      <c r="C186" s="67">
        <v>34.159999999999997</v>
      </c>
      <c r="D186" s="67">
        <v>33.333199</v>
      </c>
      <c r="E186" s="67">
        <v>30.243027000000001</v>
      </c>
      <c r="F186" s="67">
        <v>29.257984</v>
      </c>
      <c r="G186" s="67">
        <v>29.431175</v>
      </c>
      <c r="H186" s="67">
        <v>29.376968000000002</v>
      </c>
      <c r="I186" s="67">
        <v>29.501747000000002</v>
      </c>
      <c r="J186" s="67">
        <v>29.685538999999999</v>
      </c>
      <c r="K186" s="67">
        <v>29.873000999999999</v>
      </c>
      <c r="L186" s="67">
        <v>30.037189000000001</v>
      </c>
      <c r="M186" s="67">
        <v>30.206164999999999</v>
      </c>
      <c r="N186" s="67">
        <v>30.405104000000001</v>
      </c>
      <c r="O186" s="67">
        <v>30.590965000000001</v>
      </c>
      <c r="P186" s="67">
        <v>29.796088999999998</v>
      </c>
      <c r="Q186" s="67">
        <v>30.001812000000001</v>
      </c>
      <c r="R186" s="67">
        <v>30.170057</v>
      </c>
      <c r="S186" s="67">
        <v>30.213588999999999</v>
      </c>
      <c r="T186" s="67">
        <v>30.175892000000001</v>
      </c>
      <c r="U186" s="67">
        <v>30.176445000000001</v>
      </c>
      <c r="V186" s="67">
        <v>30.409538000000001</v>
      </c>
      <c r="W186" s="67">
        <v>30.647285</v>
      </c>
      <c r="X186" s="67">
        <v>30.889790000000001</v>
      </c>
      <c r="Y186" s="67">
        <v>31.137149999999998</v>
      </c>
      <c r="Z186" s="67">
        <v>31.389454000000001</v>
      </c>
      <c r="AA186" s="67">
        <v>31.646805000000001</v>
      </c>
      <c r="AB186" s="67">
        <v>31.791354999999999</v>
      </c>
      <c r="AC186" s="67">
        <v>31.836147</v>
      </c>
      <c r="AD186" s="63">
        <v>-1.836E-3</v>
      </c>
    </row>
    <row r="187" spans="1:30" ht="15" customHeight="1">
      <c r="A187" s="62" t="s">
        <v>970</v>
      </c>
      <c r="B187" s="65" t="s">
        <v>113</v>
      </c>
      <c r="C187" s="67">
        <v>81.802199999999999</v>
      </c>
      <c r="D187" s="67">
        <v>80.410408000000004</v>
      </c>
      <c r="E187" s="67">
        <v>79.539000999999999</v>
      </c>
      <c r="F187" s="67">
        <v>74.435623000000007</v>
      </c>
      <c r="G187" s="67">
        <v>74.942038999999994</v>
      </c>
      <c r="H187" s="67">
        <v>75.351578000000003</v>
      </c>
      <c r="I187" s="67">
        <v>74.848304999999996</v>
      </c>
      <c r="J187" s="67">
        <v>74.874138000000002</v>
      </c>
      <c r="K187" s="67">
        <v>74.092415000000003</v>
      </c>
      <c r="L187" s="67">
        <v>74.413818000000006</v>
      </c>
      <c r="M187" s="67">
        <v>73.707863000000003</v>
      </c>
      <c r="N187" s="67">
        <v>73.093033000000005</v>
      </c>
      <c r="O187" s="67">
        <v>73.580321999999995</v>
      </c>
      <c r="P187" s="67">
        <v>73.212378999999999</v>
      </c>
      <c r="Q187" s="67">
        <v>72.898505999999998</v>
      </c>
      <c r="R187" s="67">
        <v>72.598365999999999</v>
      </c>
      <c r="S187" s="67">
        <v>73.312209999999993</v>
      </c>
      <c r="T187" s="67">
        <v>74.040329</v>
      </c>
      <c r="U187" s="67">
        <v>74.783028000000002</v>
      </c>
      <c r="V187" s="67">
        <v>75.540558000000004</v>
      </c>
      <c r="W187" s="67">
        <v>76.313254999999998</v>
      </c>
      <c r="X187" s="67">
        <v>77.101401999999993</v>
      </c>
      <c r="Y187" s="67">
        <v>77.905311999999995</v>
      </c>
      <c r="Z187" s="67">
        <v>78.725296</v>
      </c>
      <c r="AA187" s="67">
        <v>79.561690999999996</v>
      </c>
      <c r="AB187" s="67">
        <v>80.414803000000006</v>
      </c>
      <c r="AC187" s="67">
        <v>81.284981000000002</v>
      </c>
      <c r="AD187" s="63">
        <v>4.3300000000000001E-4</v>
      </c>
    </row>
    <row r="188" spans="1:30" ht="15" customHeight="1">
      <c r="A188" s="62" t="s">
        <v>969</v>
      </c>
      <c r="B188" s="65" t="s">
        <v>114</v>
      </c>
      <c r="C188" s="67">
        <v>393.98495500000001</v>
      </c>
      <c r="D188" s="67">
        <v>397.02310199999999</v>
      </c>
      <c r="E188" s="67">
        <v>399.02957199999997</v>
      </c>
      <c r="F188" s="67">
        <v>400.98840300000001</v>
      </c>
      <c r="G188" s="67">
        <v>404.15716600000002</v>
      </c>
      <c r="H188" s="67">
        <v>406.998199</v>
      </c>
      <c r="I188" s="67">
        <v>409.86331200000001</v>
      </c>
      <c r="J188" s="67">
        <v>412.32076999999998</v>
      </c>
      <c r="K188" s="67">
        <v>412.22668499999997</v>
      </c>
      <c r="L188" s="67">
        <v>412.21087599999998</v>
      </c>
      <c r="M188" s="67">
        <v>412.42910799999999</v>
      </c>
      <c r="N188" s="67">
        <v>410.68441799999999</v>
      </c>
      <c r="O188" s="67">
        <v>408.81097399999999</v>
      </c>
      <c r="P188" s="67">
        <v>405.65783699999997</v>
      </c>
      <c r="Q188" s="67">
        <v>401.37487800000002</v>
      </c>
      <c r="R188" s="67">
        <v>394.487122</v>
      </c>
      <c r="S188" s="67">
        <v>387.816101</v>
      </c>
      <c r="T188" s="67">
        <v>381.85449199999999</v>
      </c>
      <c r="U188" s="67">
        <v>378.896545</v>
      </c>
      <c r="V188" s="67">
        <v>375.03573599999999</v>
      </c>
      <c r="W188" s="67">
        <v>374.29394500000001</v>
      </c>
      <c r="X188" s="67">
        <v>372.61077899999998</v>
      </c>
      <c r="Y188" s="67">
        <v>370.86325099999999</v>
      </c>
      <c r="Z188" s="67">
        <v>369.937073</v>
      </c>
      <c r="AA188" s="67">
        <v>371.699524</v>
      </c>
      <c r="AB188" s="67">
        <v>371.00347900000003</v>
      </c>
      <c r="AC188" s="67">
        <v>372.80777</v>
      </c>
      <c r="AD188" s="63">
        <v>-2.5140000000000002E-3</v>
      </c>
    </row>
    <row r="189" spans="1:30" ht="15" customHeight="1">
      <c r="A189" s="62" t="s">
        <v>968</v>
      </c>
      <c r="B189" s="65" t="s">
        <v>115</v>
      </c>
      <c r="C189" s="67">
        <v>79.139999000000003</v>
      </c>
      <c r="D189" s="67">
        <v>76.952797000000004</v>
      </c>
      <c r="E189" s="67">
        <v>73.979645000000005</v>
      </c>
      <c r="F189" s="67">
        <v>74.030868999999996</v>
      </c>
      <c r="G189" s="67">
        <v>73.857253999999998</v>
      </c>
      <c r="H189" s="67">
        <v>72.477478000000005</v>
      </c>
      <c r="I189" s="67">
        <v>71.562354999999997</v>
      </c>
      <c r="J189" s="67">
        <v>71.720123000000001</v>
      </c>
      <c r="K189" s="67">
        <v>71.861343000000005</v>
      </c>
      <c r="L189" s="67">
        <v>71.025481999999997</v>
      </c>
      <c r="M189" s="67">
        <v>71.192909</v>
      </c>
      <c r="N189" s="67">
        <v>70.324264999999997</v>
      </c>
      <c r="O189" s="67">
        <v>70.498458999999997</v>
      </c>
      <c r="P189" s="67">
        <v>69.662773000000001</v>
      </c>
      <c r="Q189" s="67">
        <v>68.843986999999998</v>
      </c>
      <c r="R189" s="67">
        <v>69.028846999999999</v>
      </c>
      <c r="S189" s="67">
        <v>69.124923999999993</v>
      </c>
      <c r="T189" s="67">
        <v>69.102981999999997</v>
      </c>
      <c r="U189" s="67">
        <v>67.829704000000007</v>
      </c>
      <c r="V189" s="67">
        <v>67.434143000000006</v>
      </c>
      <c r="W189" s="67">
        <v>67.071128999999999</v>
      </c>
      <c r="X189" s="67">
        <v>66.830139000000003</v>
      </c>
      <c r="Y189" s="67">
        <v>66.693770999999998</v>
      </c>
      <c r="Z189" s="67">
        <v>66.651268000000002</v>
      </c>
      <c r="AA189" s="67">
        <v>66.697845000000001</v>
      </c>
      <c r="AB189" s="67">
        <v>65.834473000000003</v>
      </c>
      <c r="AC189" s="67">
        <v>66.070144999999997</v>
      </c>
      <c r="AD189" s="63">
        <v>-6.0800000000000003E-3</v>
      </c>
    </row>
    <row r="190" spans="1:30" ht="15" customHeight="1">
      <c r="A190" s="62" t="s">
        <v>967</v>
      </c>
      <c r="B190" s="65" t="s">
        <v>116</v>
      </c>
      <c r="C190" s="67">
        <v>90.340003999999993</v>
      </c>
      <c r="D190" s="67">
        <v>91.376793000000006</v>
      </c>
      <c r="E190" s="67">
        <v>92.770920000000004</v>
      </c>
      <c r="F190" s="67">
        <v>94.192939999999993</v>
      </c>
      <c r="G190" s="67">
        <v>95.535042000000004</v>
      </c>
      <c r="H190" s="67">
        <v>97.014495999999994</v>
      </c>
      <c r="I190" s="67">
        <v>94.186333000000005</v>
      </c>
      <c r="J190" s="67">
        <v>96.062790000000007</v>
      </c>
      <c r="K190" s="67">
        <v>97.483001999999999</v>
      </c>
      <c r="L190" s="67">
        <v>99.084434999999999</v>
      </c>
      <c r="M190" s="67">
        <v>100.646011</v>
      </c>
      <c r="N190" s="67">
        <v>102.312141</v>
      </c>
      <c r="O190" s="67">
        <v>103.994049</v>
      </c>
      <c r="P190" s="67">
        <v>104.727509</v>
      </c>
      <c r="Q190" s="67">
        <v>105.495605</v>
      </c>
      <c r="R190" s="67">
        <v>107.299072</v>
      </c>
      <c r="S190" s="67">
        <v>109.138603</v>
      </c>
      <c r="T190" s="67">
        <v>111.014923</v>
      </c>
      <c r="U190" s="67">
        <v>112.926315</v>
      </c>
      <c r="V190" s="67">
        <v>114.85739100000001</v>
      </c>
      <c r="W190" s="67">
        <v>116.84854900000001</v>
      </c>
      <c r="X190" s="67">
        <v>118.879532</v>
      </c>
      <c r="Y190" s="67">
        <v>120.951172</v>
      </c>
      <c r="Z190" s="67">
        <v>123.064217</v>
      </c>
      <c r="AA190" s="67">
        <v>125.219505</v>
      </c>
      <c r="AB190" s="67">
        <v>126.41793800000001</v>
      </c>
      <c r="AC190" s="67">
        <v>128.66029399999999</v>
      </c>
      <c r="AD190" s="63">
        <v>1.3781E-2</v>
      </c>
    </row>
    <row r="191" spans="1:30" ht="15" customHeight="1">
      <c r="A191" s="62" t="s">
        <v>966</v>
      </c>
      <c r="B191" s="65" t="s">
        <v>117</v>
      </c>
      <c r="C191" s="67">
        <v>52.480003000000004</v>
      </c>
      <c r="D191" s="67">
        <v>52.639603000000001</v>
      </c>
      <c r="E191" s="67">
        <v>53.138992000000002</v>
      </c>
      <c r="F191" s="67">
        <v>53.648369000000002</v>
      </c>
      <c r="G191" s="67">
        <v>53.951163999999999</v>
      </c>
      <c r="H191" s="67">
        <v>54.432358000000001</v>
      </c>
      <c r="I191" s="67">
        <v>54.905127999999998</v>
      </c>
      <c r="J191" s="67">
        <v>55.402298000000002</v>
      </c>
      <c r="K191" s="67">
        <v>55.074123</v>
      </c>
      <c r="L191" s="67">
        <v>54.503754000000001</v>
      </c>
      <c r="M191" s="67">
        <v>55.088870999999997</v>
      </c>
      <c r="N191" s="67">
        <v>54.685692000000003</v>
      </c>
      <c r="O191" s="67">
        <v>55.294455999999997</v>
      </c>
      <c r="P191" s="67">
        <v>55.915374999999997</v>
      </c>
      <c r="Q191" s="67">
        <v>56.548729000000002</v>
      </c>
      <c r="R191" s="67">
        <v>56.194740000000003</v>
      </c>
      <c r="S191" s="67">
        <v>56.853682999999997</v>
      </c>
      <c r="T191" s="67">
        <v>57.525798999999999</v>
      </c>
      <c r="U191" s="67">
        <v>58.211360999999997</v>
      </c>
      <c r="V191" s="67">
        <v>58.910637000000001</v>
      </c>
      <c r="W191" s="67">
        <v>59.623877999999998</v>
      </c>
      <c r="X191" s="67">
        <v>60.351405999999997</v>
      </c>
      <c r="Y191" s="67">
        <v>61.093471999999998</v>
      </c>
      <c r="Z191" s="67">
        <v>61.850388000000002</v>
      </c>
      <c r="AA191" s="67">
        <v>62.622433000000001</v>
      </c>
      <c r="AB191" s="67">
        <v>63.409927000000003</v>
      </c>
      <c r="AC191" s="67">
        <v>64.213165000000004</v>
      </c>
      <c r="AD191" s="63">
        <v>7.9810000000000002E-3</v>
      </c>
    </row>
    <row r="192" spans="1:30" ht="15" customHeight="1">
      <c r="A192" s="62" t="s">
        <v>965</v>
      </c>
      <c r="B192" s="65" t="s">
        <v>118</v>
      </c>
      <c r="C192" s="67">
        <v>143.64755199999999</v>
      </c>
      <c r="D192" s="67">
        <v>145.2724</v>
      </c>
      <c r="E192" s="67">
        <v>146.957855</v>
      </c>
      <c r="F192" s="67">
        <v>148.67701700000001</v>
      </c>
      <c r="G192" s="67">
        <v>150.430542</v>
      </c>
      <c r="H192" s="67">
        <v>152.219177</v>
      </c>
      <c r="I192" s="67">
        <v>154.04351800000001</v>
      </c>
      <c r="J192" s="67">
        <v>155.90441899999999</v>
      </c>
      <c r="K192" s="67">
        <v>157.18618799999999</v>
      </c>
      <c r="L192" s="67">
        <v>162.76303100000001</v>
      </c>
      <c r="M192" s="67">
        <v>168.82504299999999</v>
      </c>
      <c r="N192" s="67">
        <v>174.963684</v>
      </c>
      <c r="O192" s="67">
        <v>181.54051200000001</v>
      </c>
      <c r="P192" s="67">
        <v>188.465317</v>
      </c>
      <c r="Q192" s="67">
        <v>195.47796600000001</v>
      </c>
      <c r="R192" s="67">
        <v>202.75820899999999</v>
      </c>
      <c r="S192" s="67">
        <v>210.00233499999999</v>
      </c>
      <c r="T192" s="67">
        <v>217.623581</v>
      </c>
      <c r="U192" s="67">
        <v>225.06474299999999</v>
      </c>
      <c r="V192" s="67">
        <v>231.97112999999999</v>
      </c>
      <c r="W192" s="67">
        <v>238.870544</v>
      </c>
      <c r="X192" s="67">
        <v>245.55062899999999</v>
      </c>
      <c r="Y192" s="67">
        <v>251.891434</v>
      </c>
      <c r="Z192" s="67">
        <v>258.04098499999998</v>
      </c>
      <c r="AA192" s="67">
        <v>262.66626000000002</v>
      </c>
      <c r="AB192" s="67">
        <v>268.18469199999998</v>
      </c>
      <c r="AC192" s="67">
        <v>274.87875400000001</v>
      </c>
      <c r="AD192" s="63">
        <v>2.5836999999999999E-2</v>
      </c>
    </row>
    <row r="193" spans="1:30" ht="15" customHeight="1">
      <c r="A193" s="62" t="s">
        <v>964</v>
      </c>
      <c r="B193" s="65" t="s">
        <v>119</v>
      </c>
      <c r="C193" s="67">
        <v>60.16</v>
      </c>
      <c r="D193" s="67">
        <v>61.343204</v>
      </c>
      <c r="E193" s="67">
        <v>62.550060000000002</v>
      </c>
      <c r="F193" s="67">
        <v>63.781075000000001</v>
      </c>
      <c r="G193" s="67">
        <v>65.036681999999999</v>
      </c>
      <c r="H193" s="67">
        <v>66.317413000000002</v>
      </c>
      <c r="I193" s="67">
        <v>67.623778999999999</v>
      </c>
      <c r="J193" s="67">
        <v>68.956237999999999</v>
      </c>
      <c r="K193" s="67">
        <v>70.22139</v>
      </c>
      <c r="L193" s="67">
        <v>71.580505000000002</v>
      </c>
      <c r="M193" s="67">
        <v>72.994545000000002</v>
      </c>
      <c r="N193" s="67">
        <v>74.436852000000002</v>
      </c>
      <c r="O193" s="67">
        <v>75.908019999999993</v>
      </c>
      <c r="P193" s="67">
        <v>77.408607000000003</v>
      </c>
      <c r="Q193" s="67">
        <v>78.939200999999997</v>
      </c>
      <c r="R193" s="67">
        <v>80.500420000000005</v>
      </c>
      <c r="S193" s="67">
        <v>82.092849999999999</v>
      </c>
      <c r="T193" s="67">
        <v>83.717124999999996</v>
      </c>
      <c r="U193" s="67">
        <v>85.373878000000005</v>
      </c>
      <c r="V193" s="67">
        <v>87.109122999999997</v>
      </c>
      <c r="W193" s="67">
        <v>88.938744</v>
      </c>
      <c r="X193" s="67">
        <v>90.797256000000004</v>
      </c>
      <c r="Y193" s="67">
        <v>92.684212000000002</v>
      </c>
      <c r="Z193" s="67">
        <v>94.597915999999998</v>
      </c>
      <c r="AA193" s="67">
        <v>96.539062000000001</v>
      </c>
      <c r="AB193" s="67">
        <v>98.523017999999993</v>
      </c>
      <c r="AC193" s="67">
        <v>100.549362</v>
      </c>
      <c r="AD193" s="63">
        <v>1.9963000000000002E-2</v>
      </c>
    </row>
    <row r="194" spans="1:30" ht="15" customHeight="1">
      <c r="A194" s="62" t="s">
        <v>963</v>
      </c>
      <c r="B194" s="65" t="s">
        <v>120</v>
      </c>
      <c r="C194" s="67">
        <v>93.959998999999996</v>
      </c>
      <c r="D194" s="67">
        <v>94.939200999999997</v>
      </c>
      <c r="E194" s="67">
        <v>95.713577000000001</v>
      </c>
      <c r="F194" s="67">
        <v>95.009704999999997</v>
      </c>
      <c r="G194" s="67">
        <v>87.450989000000007</v>
      </c>
      <c r="H194" s="67">
        <v>88.510918000000004</v>
      </c>
      <c r="I194" s="67">
        <v>89.592026000000004</v>
      </c>
      <c r="J194" s="67">
        <v>90.694777999999999</v>
      </c>
      <c r="K194" s="67">
        <v>91.819564999999997</v>
      </c>
      <c r="L194" s="67">
        <v>92.918464999999998</v>
      </c>
      <c r="M194" s="67">
        <v>94.088699000000005</v>
      </c>
      <c r="N194" s="67">
        <v>95.265288999999996</v>
      </c>
      <c r="O194" s="67">
        <v>96.453072000000006</v>
      </c>
      <c r="P194" s="67">
        <v>97.694946000000002</v>
      </c>
      <c r="Q194" s="67">
        <v>98.961631999999994</v>
      </c>
      <c r="R194" s="67">
        <v>100.701904</v>
      </c>
      <c r="S194" s="67">
        <v>102.017014</v>
      </c>
      <c r="T194" s="67">
        <v>103.36125199999999</v>
      </c>
      <c r="U194" s="67">
        <v>104.657799</v>
      </c>
      <c r="V194" s="67">
        <v>105.993492</v>
      </c>
      <c r="W194" s="67">
        <v>107.41922</v>
      </c>
      <c r="X194" s="67">
        <v>107.87426000000001</v>
      </c>
      <c r="Y194" s="67">
        <v>109.358414</v>
      </c>
      <c r="Z194" s="67">
        <v>110.872238</v>
      </c>
      <c r="AA194" s="67">
        <v>110.416336</v>
      </c>
      <c r="AB194" s="67">
        <v>111.99131</v>
      </c>
      <c r="AC194" s="67">
        <v>113.59779399999999</v>
      </c>
      <c r="AD194" s="63">
        <v>7.2030000000000002E-3</v>
      </c>
    </row>
    <row r="195" spans="1:30" ht="15" customHeight="1">
      <c r="A195" s="62" t="s">
        <v>962</v>
      </c>
      <c r="B195" s="65" t="s">
        <v>121</v>
      </c>
      <c r="C195" s="67">
        <v>20</v>
      </c>
      <c r="D195" s="67">
        <v>20</v>
      </c>
      <c r="E195" s="67">
        <v>20</v>
      </c>
      <c r="F195" s="67">
        <v>20</v>
      </c>
      <c r="G195" s="67">
        <v>20</v>
      </c>
      <c r="H195" s="67">
        <v>20</v>
      </c>
      <c r="I195" s="67">
        <v>20</v>
      </c>
      <c r="J195" s="67">
        <v>20</v>
      </c>
      <c r="K195" s="67">
        <v>20</v>
      </c>
      <c r="L195" s="67">
        <v>20</v>
      </c>
      <c r="M195" s="67">
        <v>19.999998000000001</v>
      </c>
      <c r="N195" s="67">
        <v>19.999998000000001</v>
      </c>
      <c r="O195" s="67">
        <v>20</v>
      </c>
      <c r="P195" s="67">
        <v>19.991904999999999</v>
      </c>
      <c r="Q195" s="67">
        <v>21.485315</v>
      </c>
      <c r="R195" s="67">
        <v>23.058388000000001</v>
      </c>
      <c r="S195" s="67">
        <v>26.601420999999998</v>
      </c>
      <c r="T195" s="67">
        <v>30.050934000000002</v>
      </c>
      <c r="U195" s="67">
        <v>33.611317</v>
      </c>
      <c r="V195" s="67">
        <v>37.416389000000002</v>
      </c>
      <c r="W195" s="67">
        <v>41.413581999999998</v>
      </c>
      <c r="X195" s="67">
        <v>45.542941999999996</v>
      </c>
      <c r="Y195" s="67">
        <v>49.919204999999998</v>
      </c>
      <c r="Z195" s="67">
        <v>54.835548000000003</v>
      </c>
      <c r="AA195" s="67">
        <v>59.815437000000003</v>
      </c>
      <c r="AB195" s="67">
        <v>65.356903000000003</v>
      </c>
      <c r="AC195" s="67">
        <v>71.151802000000004</v>
      </c>
      <c r="AD195" s="63">
        <v>5.2074000000000002E-2</v>
      </c>
    </row>
    <row r="196" spans="1:30" ht="15" customHeight="1">
      <c r="A196" s="62" t="s">
        <v>961</v>
      </c>
      <c r="B196" s="65" t="s">
        <v>122</v>
      </c>
      <c r="C196" s="67">
        <v>23</v>
      </c>
      <c r="D196" s="67">
        <v>23</v>
      </c>
      <c r="E196" s="67">
        <v>23</v>
      </c>
      <c r="F196" s="67">
        <v>23</v>
      </c>
      <c r="G196" s="67">
        <v>23</v>
      </c>
      <c r="H196" s="67">
        <v>23</v>
      </c>
      <c r="I196" s="67">
        <v>23</v>
      </c>
      <c r="J196" s="67">
        <v>22.999998000000001</v>
      </c>
      <c r="K196" s="67">
        <v>23</v>
      </c>
      <c r="L196" s="67">
        <v>23</v>
      </c>
      <c r="M196" s="67">
        <v>22.999998000000001</v>
      </c>
      <c r="N196" s="67">
        <v>23</v>
      </c>
      <c r="O196" s="67">
        <v>23</v>
      </c>
      <c r="P196" s="67">
        <v>23</v>
      </c>
      <c r="Q196" s="67">
        <v>23</v>
      </c>
      <c r="R196" s="67">
        <v>23</v>
      </c>
      <c r="S196" s="67">
        <v>23.014931000000001</v>
      </c>
      <c r="T196" s="67">
        <v>23.243193000000002</v>
      </c>
      <c r="U196" s="67">
        <v>23.473611999999999</v>
      </c>
      <c r="V196" s="67">
        <v>23.708667999999999</v>
      </c>
      <c r="W196" s="67">
        <v>23.942810000000001</v>
      </c>
      <c r="X196" s="67">
        <v>24.177026999999999</v>
      </c>
      <c r="Y196" s="67">
        <v>24.410229000000001</v>
      </c>
      <c r="Z196" s="67">
        <v>24.641694999999999</v>
      </c>
      <c r="AA196" s="67">
        <v>23.872450000000001</v>
      </c>
      <c r="AB196" s="67">
        <v>24.098452000000002</v>
      </c>
      <c r="AC196" s="67">
        <v>24.34075</v>
      </c>
      <c r="AD196" s="63">
        <v>2.2690000000000002E-3</v>
      </c>
    </row>
    <row r="197" spans="1:30" ht="15" customHeight="1" thickBot="1">
      <c r="A197" s="62" t="s">
        <v>960</v>
      </c>
      <c r="B197" s="61" t="s">
        <v>125</v>
      </c>
      <c r="C197" s="73">
        <v>2029.5516359999999</v>
      </c>
      <c r="D197" s="73">
        <v>2012.5610349999999</v>
      </c>
      <c r="E197" s="73">
        <v>1994.0367429999999</v>
      </c>
      <c r="F197" s="73">
        <v>1974.9829099999999</v>
      </c>
      <c r="G197" s="73">
        <v>1971.7448730000001</v>
      </c>
      <c r="H197" s="73">
        <v>1980.712769</v>
      </c>
      <c r="I197" s="73">
        <v>1984.1480710000001</v>
      </c>
      <c r="J197" s="73">
        <v>1993.985596</v>
      </c>
      <c r="K197" s="73">
        <v>1994.990967</v>
      </c>
      <c r="L197" s="73">
        <v>2005.2485349999999</v>
      </c>
      <c r="M197" s="73">
        <v>2016.8127440000001</v>
      </c>
      <c r="N197" s="73">
        <v>2025.816284</v>
      </c>
      <c r="O197" s="73">
        <v>2036.338501</v>
      </c>
      <c r="P197" s="73">
        <v>2043.251953</v>
      </c>
      <c r="Q197" s="73">
        <v>2043.809814</v>
      </c>
      <c r="R197" s="73">
        <v>2048.656982</v>
      </c>
      <c r="S197" s="73">
        <v>2060.1503910000001</v>
      </c>
      <c r="T197" s="73">
        <v>2073.7463379999999</v>
      </c>
      <c r="U197" s="73">
        <v>2087.1530760000001</v>
      </c>
      <c r="V197" s="73">
        <v>2103.6284179999998</v>
      </c>
      <c r="W197" s="73">
        <v>2121.727539</v>
      </c>
      <c r="X197" s="73">
        <v>2136.9968260000001</v>
      </c>
      <c r="Y197" s="73">
        <v>2154.429443</v>
      </c>
      <c r="Z197" s="73">
        <v>2174.14624</v>
      </c>
      <c r="AA197" s="73">
        <v>2193.2653810000002</v>
      </c>
      <c r="AB197" s="73">
        <v>2210.553711</v>
      </c>
      <c r="AC197" s="73">
        <v>2234.2153320000002</v>
      </c>
      <c r="AD197" s="59">
        <v>4.1879999999999999E-3</v>
      </c>
    </row>
    <row r="198" spans="1:30" ht="15" customHeight="1">
      <c r="B198" s="104" t="s">
        <v>285</v>
      </c>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row>
    <row r="199" spans="1:30" ht="15" customHeight="1">
      <c r="B199" s="58" t="s">
        <v>959</v>
      </c>
    </row>
  </sheetData>
  <mergeCells count="1">
    <mergeCell ref="B198:AD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89"/>
  <sheetViews>
    <sheetView workbookViewId="0">
      <pane xSplit="2" ySplit="1" topLeftCell="C59" activePane="bottomRight" state="frozen"/>
      <selection pane="topRight" activeCell="C1" sqref="C1"/>
      <selection pane="bottomLeft" activeCell="A2" sqref="A2"/>
      <selection pane="bottomRight" activeCell="K83" sqref="K83"/>
    </sheetView>
  </sheetViews>
  <sheetFormatPr defaultRowHeight="15" customHeight="1"/>
  <cols>
    <col min="1" max="1" width="20.85546875" style="57" hidden="1" customWidth="1"/>
    <col min="2" max="2" width="45.7109375" style="57" customWidth="1"/>
    <col min="3" max="16384" width="9.140625" style="57"/>
  </cols>
  <sheetData>
    <row r="1" spans="1:30" ht="15" customHeight="1" thickBot="1">
      <c r="B1" s="70" t="s">
        <v>610</v>
      </c>
      <c r="C1" s="68">
        <v>2014</v>
      </c>
      <c r="D1" s="68">
        <v>2015</v>
      </c>
      <c r="E1" s="68">
        <v>2016</v>
      </c>
      <c r="F1" s="68">
        <v>2017</v>
      </c>
      <c r="G1" s="68">
        <v>2018</v>
      </c>
      <c r="H1" s="68">
        <v>2019</v>
      </c>
      <c r="I1" s="68">
        <v>2020</v>
      </c>
      <c r="J1" s="68">
        <v>2021</v>
      </c>
      <c r="K1" s="68">
        <v>2022</v>
      </c>
      <c r="L1" s="68">
        <v>2023</v>
      </c>
      <c r="M1" s="68">
        <v>2024</v>
      </c>
      <c r="N1" s="68">
        <v>2025</v>
      </c>
      <c r="O1" s="68">
        <v>2026</v>
      </c>
      <c r="P1" s="68">
        <v>2027</v>
      </c>
      <c r="Q1" s="68">
        <v>2028</v>
      </c>
      <c r="R1" s="68">
        <v>2029</v>
      </c>
      <c r="S1" s="68">
        <v>2030</v>
      </c>
      <c r="T1" s="68">
        <v>2031</v>
      </c>
      <c r="U1" s="68">
        <v>2032</v>
      </c>
      <c r="V1" s="68">
        <v>2033</v>
      </c>
      <c r="W1" s="68">
        <v>2034</v>
      </c>
      <c r="X1" s="68">
        <v>2035</v>
      </c>
      <c r="Y1" s="68">
        <v>2036</v>
      </c>
      <c r="Z1" s="68">
        <v>2037</v>
      </c>
      <c r="AA1" s="68">
        <v>2038</v>
      </c>
      <c r="AB1" s="68">
        <v>2039</v>
      </c>
      <c r="AC1" s="68">
        <v>2040</v>
      </c>
    </row>
    <row r="2" spans="1:30" ht="15" customHeight="1" thickTop="1"/>
    <row r="3" spans="1:30" ht="15" customHeight="1">
      <c r="C3" s="72" t="s">
        <v>609</v>
      </c>
      <c r="D3" s="72" t="s">
        <v>608</v>
      </c>
      <c r="E3" s="72"/>
      <c r="F3" s="72"/>
      <c r="G3" s="72"/>
    </row>
    <row r="4" spans="1:30" ht="15" customHeight="1">
      <c r="C4" s="72" t="s">
        <v>607</v>
      </c>
      <c r="D4" s="72" t="s">
        <v>606</v>
      </c>
      <c r="E4" s="72"/>
      <c r="F4" s="72"/>
      <c r="G4" s="72" t="s">
        <v>605</v>
      </c>
    </row>
    <row r="5" spans="1:30" ht="15" customHeight="1">
      <c r="C5" s="72" t="s">
        <v>604</v>
      </c>
      <c r="D5" s="72" t="s">
        <v>603</v>
      </c>
      <c r="E5" s="72"/>
      <c r="F5" s="72"/>
      <c r="G5" s="72"/>
    </row>
    <row r="6" spans="1:30" ht="15" customHeight="1">
      <c r="C6" s="72" t="s">
        <v>602</v>
      </c>
      <c r="D6" s="72"/>
      <c r="E6" s="72" t="s">
        <v>601</v>
      </c>
      <c r="F6" s="72"/>
      <c r="G6" s="72"/>
    </row>
    <row r="10" spans="1:30" ht="15" customHeight="1">
      <c r="A10" s="62" t="s">
        <v>1265</v>
      </c>
      <c r="B10" s="71" t="s">
        <v>488</v>
      </c>
    </row>
    <row r="11" spans="1:30" ht="15" customHeight="1">
      <c r="B11" s="70" t="s">
        <v>4</v>
      </c>
    </row>
    <row r="12" spans="1:30" ht="15" customHeight="1">
      <c r="B12" s="70" t="s">
        <v>4</v>
      </c>
      <c r="C12" s="69" t="s">
        <v>4</v>
      </c>
      <c r="D12" s="69" t="s">
        <v>4</v>
      </c>
      <c r="E12" s="69" t="s">
        <v>4</v>
      </c>
      <c r="F12" s="69" t="s">
        <v>4</v>
      </c>
      <c r="G12" s="69" t="s">
        <v>4</v>
      </c>
      <c r="H12" s="69" t="s">
        <v>4</v>
      </c>
      <c r="I12" s="69" t="s">
        <v>4</v>
      </c>
      <c r="J12" s="69" t="s">
        <v>4</v>
      </c>
      <c r="K12" s="69" t="s">
        <v>4</v>
      </c>
      <c r="L12" s="69" t="s">
        <v>4</v>
      </c>
      <c r="M12" s="69" t="s">
        <v>4</v>
      </c>
      <c r="N12" s="69" t="s">
        <v>4</v>
      </c>
      <c r="O12" s="69" t="s">
        <v>4</v>
      </c>
      <c r="P12" s="69" t="s">
        <v>4</v>
      </c>
      <c r="Q12" s="69" t="s">
        <v>4</v>
      </c>
      <c r="R12" s="69" t="s">
        <v>4</v>
      </c>
      <c r="S12" s="69" t="s">
        <v>4</v>
      </c>
      <c r="T12" s="69" t="s">
        <v>4</v>
      </c>
      <c r="U12" s="69" t="s">
        <v>4</v>
      </c>
      <c r="V12" s="69" t="s">
        <v>4</v>
      </c>
      <c r="W12" s="69" t="s">
        <v>4</v>
      </c>
      <c r="X12" s="69" t="s">
        <v>4</v>
      </c>
      <c r="Y12" s="69" t="s">
        <v>4</v>
      </c>
      <c r="Z12" s="69" t="s">
        <v>4</v>
      </c>
      <c r="AA12" s="69" t="s">
        <v>4</v>
      </c>
      <c r="AB12" s="69" t="s">
        <v>4</v>
      </c>
      <c r="AC12" s="69" t="s">
        <v>4</v>
      </c>
      <c r="AD12" s="69" t="s">
        <v>599</v>
      </c>
    </row>
    <row r="13" spans="1:30" ht="15" customHeight="1" thickBot="1">
      <c r="B13" s="68" t="s">
        <v>347</v>
      </c>
      <c r="C13" s="68">
        <v>2014</v>
      </c>
      <c r="D13" s="68">
        <v>2015</v>
      </c>
      <c r="E13" s="68">
        <v>2016</v>
      </c>
      <c r="F13" s="68">
        <v>2017</v>
      </c>
      <c r="G13" s="68">
        <v>2018</v>
      </c>
      <c r="H13" s="68">
        <v>2019</v>
      </c>
      <c r="I13" s="68">
        <v>2020</v>
      </c>
      <c r="J13" s="68">
        <v>2021</v>
      </c>
      <c r="K13" s="68">
        <v>2022</v>
      </c>
      <c r="L13" s="68">
        <v>2023</v>
      </c>
      <c r="M13" s="68">
        <v>2024</v>
      </c>
      <c r="N13" s="68">
        <v>2025</v>
      </c>
      <c r="O13" s="68">
        <v>2026</v>
      </c>
      <c r="P13" s="68">
        <v>2027</v>
      </c>
      <c r="Q13" s="68">
        <v>2028</v>
      </c>
      <c r="R13" s="68">
        <v>2029</v>
      </c>
      <c r="S13" s="68">
        <v>2030</v>
      </c>
      <c r="T13" s="68">
        <v>2031</v>
      </c>
      <c r="U13" s="68">
        <v>2032</v>
      </c>
      <c r="V13" s="68">
        <v>2033</v>
      </c>
      <c r="W13" s="68">
        <v>2034</v>
      </c>
      <c r="X13" s="68">
        <v>2035</v>
      </c>
      <c r="Y13" s="68">
        <v>2036</v>
      </c>
      <c r="Z13" s="68">
        <v>2037</v>
      </c>
      <c r="AA13" s="68">
        <v>2038</v>
      </c>
      <c r="AB13" s="68">
        <v>2039</v>
      </c>
      <c r="AC13" s="68">
        <v>2040</v>
      </c>
      <c r="AD13" s="68">
        <v>2040</v>
      </c>
    </row>
    <row r="14" spans="1:30" ht="15" customHeight="1" thickTop="1"/>
    <row r="15" spans="1:30" ht="15" customHeight="1">
      <c r="B15" s="61" t="s">
        <v>348</v>
      </c>
    </row>
    <row r="17" spans="1:30" ht="15" customHeight="1">
      <c r="B17" s="61" t="s">
        <v>349</v>
      </c>
    </row>
    <row r="18" spans="1:30" ht="15" customHeight="1">
      <c r="B18" s="61" t="s">
        <v>350</v>
      </c>
    </row>
    <row r="19" spans="1:30" ht="15" customHeight="1">
      <c r="A19" s="62" t="s">
        <v>1264</v>
      </c>
      <c r="B19" s="65" t="s">
        <v>351</v>
      </c>
      <c r="C19" s="66">
        <v>34.463501000000001</v>
      </c>
      <c r="D19" s="66">
        <v>35.789608000000001</v>
      </c>
      <c r="E19" s="66">
        <v>36.270111</v>
      </c>
      <c r="F19" s="66">
        <v>36.482402999999998</v>
      </c>
      <c r="G19" s="66">
        <v>37.110827999999998</v>
      </c>
      <c r="H19" s="66">
        <v>38.094028000000002</v>
      </c>
      <c r="I19" s="66">
        <v>39.076397</v>
      </c>
      <c r="J19" s="66">
        <v>40.125644999999999</v>
      </c>
      <c r="K19" s="66">
        <v>41.192901999999997</v>
      </c>
      <c r="L19" s="66">
        <v>42.543053</v>
      </c>
      <c r="M19" s="66">
        <v>43.606425999999999</v>
      </c>
      <c r="N19" s="66">
        <v>44.522243000000003</v>
      </c>
      <c r="O19" s="66">
        <v>45.297432000000001</v>
      </c>
      <c r="P19" s="66">
        <v>46.006092000000002</v>
      </c>
      <c r="Q19" s="66">
        <v>46.751682000000002</v>
      </c>
      <c r="R19" s="66">
        <v>47.636761</v>
      </c>
      <c r="S19" s="66">
        <v>48.630001</v>
      </c>
      <c r="T19" s="66">
        <v>49.722172</v>
      </c>
      <c r="U19" s="66">
        <v>50.821041000000001</v>
      </c>
      <c r="V19" s="66">
        <v>51.997188999999999</v>
      </c>
      <c r="W19" s="66">
        <v>53.217869</v>
      </c>
      <c r="X19" s="66">
        <v>54.414509000000002</v>
      </c>
      <c r="Y19" s="66">
        <v>55.557372999999998</v>
      </c>
      <c r="Z19" s="66">
        <v>56.718445000000003</v>
      </c>
      <c r="AA19" s="66">
        <v>57.905780999999998</v>
      </c>
      <c r="AB19" s="66">
        <v>59.014789999999998</v>
      </c>
      <c r="AC19" s="66">
        <v>60.285530000000001</v>
      </c>
      <c r="AD19" s="63">
        <v>2.1076000000000001E-2</v>
      </c>
    </row>
    <row r="20" spans="1:30" ht="15" customHeight="1">
      <c r="A20" s="62" t="s">
        <v>1263</v>
      </c>
      <c r="B20" s="65" t="s">
        <v>352</v>
      </c>
      <c r="C20" s="66">
        <v>13.334206</v>
      </c>
      <c r="D20" s="66">
        <v>13.612886</v>
      </c>
      <c r="E20" s="66">
        <v>13.525493000000001</v>
      </c>
      <c r="F20" s="66">
        <v>13.338221000000001</v>
      </c>
      <c r="G20" s="66">
        <v>13.323226</v>
      </c>
      <c r="H20" s="66">
        <v>13.461394</v>
      </c>
      <c r="I20" s="66">
        <v>13.637608999999999</v>
      </c>
      <c r="J20" s="66">
        <v>13.862271</v>
      </c>
      <c r="K20" s="66">
        <v>14.093945</v>
      </c>
      <c r="L20" s="66">
        <v>14.408868999999999</v>
      </c>
      <c r="M20" s="66">
        <v>14.614007000000001</v>
      </c>
      <c r="N20" s="66">
        <v>14.766961</v>
      </c>
      <c r="O20" s="66">
        <v>14.883998</v>
      </c>
      <c r="P20" s="66">
        <v>14.974478</v>
      </c>
      <c r="Q20" s="66">
        <v>15.068152</v>
      </c>
      <c r="R20" s="66">
        <v>15.219177999999999</v>
      </c>
      <c r="S20" s="66">
        <v>15.408016999999999</v>
      </c>
      <c r="T20" s="66">
        <v>15.611583</v>
      </c>
      <c r="U20" s="66">
        <v>15.842523999999999</v>
      </c>
      <c r="V20" s="66">
        <v>16.112325999999999</v>
      </c>
      <c r="W20" s="66">
        <v>16.381741000000002</v>
      </c>
      <c r="X20" s="66">
        <v>16.630047000000001</v>
      </c>
      <c r="Y20" s="66">
        <v>16.869032000000001</v>
      </c>
      <c r="Z20" s="66">
        <v>17.099212999999999</v>
      </c>
      <c r="AA20" s="66">
        <v>17.348877000000002</v>
      </c>
      <c r="AB20" s="66">
        <v>17.577570000000001</v>
      </c>
      <c r="AC20" s="66">
        <v>17.851254000000001</v>
      </c>
      <c r="AD20" s="63">
        <v>1.0900999999999999E-2</v>
      </c>
    </row>
    <row r="21" spans="1:30" ht="15" customHeight="1">
      <c r="A21" s="62" t="s">
        <v>1262</v>
      </c>
      <c r="B21" s="65" t="s">
        <v>353</v>
      </c>
      <c r="C21" s="66">
        <v>1.874E-3</v>
      </c>
      <c r="D21" s="66">
        <v>4.1240000000000001E-3</v>
      </c>
      <c r="E21" s="66">
        <v>6.6230000000000004E-3</v>
      </c>
      <c r="F21" s="66">
        <v>8.8059999999999996E-3</v>
      </c>
      <c r="G21" s="66">
        <v>1.0885000000000001E-2</v>
      </c>
      <c r="H21" s="66">
        <v>1.3141E-2</v>
      </c>
      <c r="I21" s="66">
        <v>1.5509E-2</v>
      </c>
      <c r="J21" s="66">
        <v>1.8022E-2</v>
      </c>
      <c r="K21" s="66">
        <v>2.0732E-2</v>
      </c>
      <c r="L21" s="66">
        <v>2.3928000000000001E-2</v>
      </c>
      <c r="M21" s="66">
        <v>2.7320000000000001E-2</v>
      </c>
      <c r="N21" s="66">
        <v>3.1E-2</v>
      </c>
      <c r="O21" s="66">
        <v>3.5020000000000003E-2</v>
      </c>
      <c r="P21" s="66">
        <v>3.9487000000000001E-2</v>
      </c>
      <c r="Q21" s="66">
        <v>4.4527999999999998E-2</v>
      </c>
      <c r="R21" s="66">
        <v>5.0292999999999997E-2</v>
      </c>
      <c r="S21" s="66">
        <v>5.6787999999999998E-2</v>
      </c>
      <c r="T21" s="66">
        <v>6.4116000000000006E-2</v>
      </c>
      <c r="U21" s="66">
        <v>7.2319999999999995E-2</v>
      </c>
      <c r="V21" s="66">
        <v>8.1665000000000001E-2</v>
      </c>
      <c r="W21" s="66">
        <v>9.2197000000000001E-2</v>
      </c>
      <c r="X21" s="66">
        <v>0.103934</v>
      </c>
      <c r="Y21" s="66">
        <v>0.116954</v>
      </c>
      <c r="Z21" s="66">
        <v>0.131604</v>
      </c>
      <c r="AA21" s="66">
        <v>0.14824000000000001</v>
      </c>
      <c r="AB21" s="66">
        <v>0.166654</v>
      </c>
      <c r="AC21" s="66">
        <v>0.18782499999999999</v>
      </c>
      <c r="AD21" s="63">
        <v>0.16503399999999999</v>
      </c>
    </row>
    <row r="22" spans="1:30" ht="15" customHeight="1">
      <c r="A22" s="62" t="s">
        <v>1261</v>
      </c>
      <c r="B22" s="65" t="s">
        <v>354</v>
      </c>
      <c r="C22" s="66">
        <v>0</v>
      </c>
      <c r="D22" s="66">
        <v>2.3999999999999998E-3</v>
      </c>
      <c r="E22" s="66">
        <v>4.8380000000000003E-3</v>
      </c>
      <c r="F22" s="66">
        <v>7.0000000000000001E-3</v>
      </c>
      <c r="G22" s="66">
        <v>8.9809999999999994E-3</v>
      </c>
      <c r="H22" s="66">
        <v>1.0855999999999999E-2</v>
      </c>
      <c r="I22" s="66">
        <v>1.2574999999999999E-2</v>
      </c>
      <c r="J22" s="66">
        <v>1.4215E-2</v>
      </c>
      <c r="K22" s="66">
        <v>1.5890000000000001E-2</v>
      </c>
      <c r="L22" s="66">
        <v>1.7774000000000002E-2</v>
      </c>
      <c r="M22" s="66">
        <v>1.9705E-2</v>
      </c>
      <c r="N22" s="66">
        <v>2.1732000000000001E-2</v>
      </c>
      <c r="O22" s="66">
        <v>2.5038000000000001E-2</v>
      </c>
      <c r="P22" s="66">
        <v>2.9748E-2</v>
      </c>
      <c r="Q22" s="66">
        <v>3.7339999999999998E-2</v>
      </c>
      <c r="R22" s="66">
        <v>4.7892999999999998E-2</v>
      </c>
      <c r="S22" s="66">
        <v>6.1154E-2</v>
      </c>
      <c r="T22" s="66">
        <v>7.8181E-2</v>
      </c>
      <c r="U22" s="66">
        <v>0.100136</v>
      </c>
      <c r="V22" s="66">
        <v>0.13156799999999999</v>
      </c>
      <c r="W22" s="66">
        <v>0.17155300000000001</v>
      </c>
      <c r="X22" s="66">
        <v>0.21421799999999999</v>
      </c>
      <c r="Y22" s="66">
        <v>0.26388899999999998</v>
      </c>
      <c r="Z22" s="66">
        <v>0.32158399999999998</v>
      </c>
      <c r="AA22" s="66">
        <v>0.40307399999999999</v>
      </c>
      <c r="AB22" s="66">
        <v>0.49401400000000001</v>
      </c>
      <c r="AC22" s="66">
        <v>0.59180299999999997</v>
      </c>
      <c r="AD22" s="63">
        <v>0.24645700000000001</v>
      </c>
    </row>
    <row r="23" spans="1:30" ht="15" customHeight="1">
      <c r="A23" s="62" t="s">
        <v>1260</v>
      </c>
      <c r="B23" s="65" t="s">
        <v>355</v>
      </c>
      <c r="C23" s="66">
        <v>47.799587000000002</v>
      </c>
      <c r="D23" s="66">
        <v>49.409016000000001</v>
      </c>
      <c r="E23" s="66">
        <v>49.807098000000003</v>
      </c>
      <c r="F23" s="66">
        <v>49.836421999999999</v>
      </c>
      <c r="G23" s="66">
        <v>50.45393</v>
      </c>
      <c r="H23" s="66">
        <v>51.579448999999997</v>
      </c>
      <c r="I23" s="66">
        <v>52.742137999999997</v>
      </c>
      <c r="J23" s="66">
        <v>54.020172000000002</v>
      </c>
      <c r="K23" s="66">
        <v>55.323483000000003</v>
      </c>
      <c r="L23" s="66">
        <v>56.993599000000003</v>
      </c>
      <c r="M23" s="66">
        <v>58.267479000000002</v>
      </c>
      <c r="N23" s="66">
        <v>59.341895999999998</v>
      </c>
      <c r="O23" s="66">
        <v>60.241427999999999</v>
      </c>
      <c r="P23" s="66">
        <v>61.049747000000004</v>
      </c>
      <c r="Q23" s="66">
        <v>61.901600000000002</v>
      </c>
      <c r="R23" s="66">
        <v>62.954135999999998</v>
      </c>
      <c r="S23" s="66">
        <v>64.155815000000004</v>
      </c>
      <c r="T23" s="66">
        <v>65.476035999999993</v>
      </c>
      <c r="U23" s="66">
        <v>66.836005999999998</v>
      </c>
      <c r="V23" s="66">
        <v>68.322654999999997</v>
      </c>
      <c r="W23" s="66">
        <v>69.863418999999993</v>
      </c>
      <c r="X23" s="66">
        <v>71.362808000000001</v>
      </c>
      <c r="Y23" s="66">
        <v>72.807158999999999</v>
      </c>
      <c r="Z23" s="66">
        <v>74.270790000000005</v>
      </c>
      <c r="AA23" s="66">
        <v>75.806022999999996</v>
      </c>
      <c r="AB23" s="66">
        <v>77.252960000000002</v>
      </c>
      <c r="AC23" s="66">
        <v>78.916259999999994</v>
      </c>
      <c r="AD23" s="63">
        <v>1.8907E-2</v>
      </c>
    </row>
    <row r="24" spans="1:30" ht="15" customHeight="1">
      <c r="B24" s="61" t="s">
        <v>356</v>
      </c>
    </row>
    <row r="25" spans="1:30" ht="15" customHeight="1">
      <c r="A25" s="62" t="s">
        <v>1259</v>
      </c>
      <c r="B25" s="65" t="s">
        <v>351</v>
      </c>
      <c r="C25" s="66">
        <v>31.343032999999998</v>
      </c>
      <c r="D25" s="66">
        <v>32.962189000000002</v>
      </c>
      <c r="E25" s="66">
        <v>34.157088999999999</v>
      </c>
      <c r="F25" s="66">
        <v>35.455753000000001</v>
      </c>
      <c r="G25" s="66">
        <v>36.887669000000002</v>
      </c>
      <c r="H25" s="66">
        <v>38.445239999999998</v>
      </c>
      <c r="I25" s="66">
        <v>40.171295000000001</v>
      </c>
      <c r="J25" s="66">
        <v>42.029964</v>
      </c>
      <c r="K25" s="66">
        <v>43.995449000000001</v>
      </c>
      <c r="L25" s="66">
        <v>46.382472999999997</v>
      </c>
      <c r="M25" s="66">
        <v>48.501362</v>
      </c>
      <c r="N25" s="66">
        <v>50.483826000000001</v>
      </c>
      <c r="O25" s="66">
        <v>52.225265999999998</v>
      </c>
      <c r="P25" s="66">
        <v>53.771019000000003</v>
      </c>
      <c r="Q25" s="66">
        <v>55.234459000000001</v>
      </c>
      <c r="R25" s="66">
        <v>56.732101</v>
      </c>
      <c r="S25" s="66">
        <v>58.176098000000003</v>
      </c>
      <c r="T25" s="66">
        <v>59.591537000000002</v>
      </c>
      <c r="U25" s="66">
        <v>60.948784000000003</v>
      </c>
      <c r="V25" s="66">
        <v>62.349544999999999</v>
      </c>
      <c r="W25" s="66">
        <v>63.722427000000003</v>
      </c>
      <c r="X25" s="66">
        <v>65.056381000000002</v>
      </c>
      <c r="Y25" s="66">
        <v>66.321258999999998</v>
      </c>
      <c r="Z25" s="66">
        <v>67.630004999999997</v>
      </c>
      <c r="AA25" s="66">
        <v>68.939948999999999</v>
      </c>
      <c r="AB25" s="66">
        <v>70.127571000000003</v>
      </c>
      <c r="AC25" s="66">
        <v>71.419944999999998</v>
      </c>
      <c r="AD25" s="63">
        <v>3.1412000000000002E-2</v>
      </c>
    </row>
    <row r="26" spans="1:30" ht="15" customHeight="1">
      <c r="A26" s="62" t="s">
        <v>1258</v>
      </c>
      <c r="B26" s="65" t="s">
        <v>352</v>
      </c>
      <c r="C26" s="66">
        <v>14.929684</v>
      </c>
      <c r="D26" s="66">
        <v>14.733048999999999</v>
      </c>
      <c r="E26" s="66">
        <v>14.304349</v>
      </c>
      <c r="F26" s="66">
        <v>13.993566</v>
      </c>
      <c r="G26" s="66">
        <v>13.843567</v>
      </c>
      <c r="H26" s="66">
        <v>13.860760000000001</v>
      </c>
      <c r="I26" s="66">
        <v>14.019166</v>
      </c>
      <c r="J26" s="66">
        <v>14.248006</v>
      </c>
      <c r="K26" s="66">
        <v>14.531001</v>
      </c>
      <c r="L26" s="66">
        <v>14.946327</v>
      </c>
      <c r="M26" s="66">
        <v>15.302258</v>
      </c>
      <c r="N26" s="66">
        <v>15.593541</v>
      </c>
      <c r="O26" s="66">
        <v>15.843318999999999</v>
      </c>
      <c r="P26" s="66">
        <v>16.055653</v>
      </c>
      <c r="Q26" s="66">
        <v>16.275682</v>
      </c>
      <c r="R26" s="66">
        <v>16.532599999999999</v>
      </c>
      <c r="S26" s="66">
        <v>16.777249999999999</v>
      </c>
      <c r="T26" s="66">
        <v>17.016596</v>
      </c>
      <c r="U26" s="66">
        <v>17.262834999999999</v>
      </c>
      <c r="V26" s="66">
        <v>17.526433999999998</v>
      </c>
      <c r="W26" s="66">
        <v>17.790970000000002</v>
      </c>
      <c r="X26" s="66">
        <v>18.052493999999999</v>
      </c>
      <c r="Y26" s="66">
        <v>18.292894</v>
      </c>
      <c r="Z26" s="66">
        <v>18.551663999999999</v>
      </c>
      <c r="AA26" s="66">
        <v>18.816569999999999</v>
      </c>
      <c r="AB26" s="66">
        <v>19.065207999999998</v>
      </c>
      <c r="AC26" s="66">
        <v>19.341491999999999</v>
      </c>
      <c r="AD26" s="63">
        <v>1.0946000000000001E-2</v>
      </c>
    </row>
    <row r="27" spans="1:30" ht="15" customHeight="1">
      <c r="A27" s="62" t="s">
        <v>1257</v>
      </c>
      <c r="B27" s="65" t="s">
        <v>353</v>
      </c>
      <c r="C27" s="66">
        <v>1.4914999999999999E-2</v>
      </c>
      <c r="D27" s="66">
        <v>1.5448999999999999E-2</v>
      </c>
      <c r="E27" s="66">
        <v>1.6445999999999999E-2</v>
      </c>
      <c r="F27" s="66">
        <v>1.7836999999999999E-2</v>
      </c>
      <c r="G27" s="66">
        <v>1.9441E-2</v>
      </c>
      <c r="H27" s="66">
        <v>2.1565000000000001E-2</v>
      </c>
      <c r="I27" s="66">
        <v>2.4032000000000001E-2</v>
      </c>
      <c r="J27" s="66">
        <v>2.6976E-2</v>
      </c>
      <c r="K27" s="66">
        <v>3.0379E-2</v>
      </c>
      <c r="L27" s="66">
        <v>3.4745999999999999E-2</v>
      </c>
      <c r="M27" s="66">
        <v>3.9327000000000001E-2</v>
      </c>
      <c r="N27" s="66">
        <v>4.4634E-2</v>
      </c>
      <c r="O27" s="66">
        <v>5.0375999999999997E-2</v>
      </c>
      <c r="P27" s="66">
        <v>5.6791000000000001E-2</v>
      </c>
      <c r="Q27" s="66">
        <v>6.3990000000000005E-2</v>
      </c>
      <c r="R27" s="66">
        <v>7.2678000000000006E-2</v>
      </c>
      <c r="S27" s="66">
        <v>8.2281999999999994E-2</v>
      </c>
      <c r="T27" s="66">
        <v>9.3937999999999994E-2</v>
      </c>
      <c r="U27" s="66">
        <v>0.106989</v>
      </c>
      <c r="V27" s="66">
        <v>0.122944</v>
      </c>
      <c r="W27" s="66">
        <v>0.140732</v>
      </c>
      <c r="X27" s="66">
        <v>0.161219</v>
      </c>
      <c r="Y27" s="66">
        <v>0.184228</v>
      </c>
      <c r="Z27" s="66">
        <v>0.20999200000000001</v>
      </c>
      <c r="AA27" s="66">
        <v>0.23908199999999999</v>
      </c>
      <c r="AB27" s="66">
        <v>0.27035999999999999</v>
      </c>
      <c r="AC27" s="66">
        <v>0.30501099999999998</v>
      </c>
      <c r="AD27" s="63">
        <v>0.126721</v>
      </c>
    </row>
    <row r="28" spans="1:30" ht="15" customHeight="1">
      <c r="A28" s="62" t="s">
        <v>1256</v>
      </c>
      <c r="B28" s="65" t="s">
        <v>354</v>
      </c>
      <c r="C28" s="66">
        <v>3.6378000000000001E-2</v>
      </c>
      <c r="D28" s="66">
        <v>4.6920000000000003E-2</v>
      </c>
      <c r="E28" s="66">
        <v>5.7369000000000003E-2</v>
      </c>
      <c r="F28" s="66">
        <v>6.7808999999999994E-2</v>
      </c>
      <c r="G28" s="66">
        <v>7.7701000000000006E-2</v>
      </c>
      <c r="H28" s="66">
        <v>8.7274000000000004E-2</v>
      </c>
      <c r="I28" s="66">
        <v>9.6868999999999997E-2</v>
      </c>
      <c r="J28" s="66">
        <v>0.106485</v>
      </c>
      <c r="K28" s="66">
        <v>0.11602800000000001</v>
      </c>
      <c r="L28" s="66">
        <v>0.12636800000000001</v>
      </c>
      <c r="M28" s="66">
        <v>0.13558799999999999</v>
      </c>
      <c r="N28" s="66">
        <v>0.14399700000000001</v>
      </c>
      <c r="O28" s="66">
        <v>0.151311</v>
      </c>
      <c r="P28" s="66">
        <v>0.157633</v>
      </c>
      <c r="Q28" s="66">
        <v>0.163415</v>
      </c>
      <c r="R28" s="66">
        <v>0.169046</v>
      </c>
      <c r="S28" s="66">
        <v>0.17425299999999999</v>
      </c>
      <c r="T28" s="66">
        <v>0.17927699999999999</v>
      </c>
      <c r="U28" s="66">
        <v>0.18407799999999999</v>
      </c>
      <c r="V28" s="66">
        <v>0.18915299999999999</v>
      </c>
      <c r="W28" s="66">
        <v>0.194324</v>
      </c>
      <c r="X28" s="66">
        <v>0.19939100000000001</v>
      </c>
      <c r="Y28" s="66">
        <v>0.20416200000000001</v>
      </c>
      <c r="Z28" s="66">
        <v>0.209041</v>
      </c>
      <c r="AA28" s="66">
        <v>0.21393400000000001</v>
      </c>
      <c r="AB28" s="66">
        <v>0.218552</v>
      </c>
      <c r="AC28" s="66">
        <v>0.223666</v>
      </c>
      <c r="AD28" s="63">
        <v>6.4461000000000004E-2</v>
      </c>
    </row>
    <row r="29" spans="1:30" ht="15" customHeight="1">
      <c r="A29" s="62" t="s">
        <v>1255</v>
      </c>
      <c r="B29" s="65" t="s">
        <v>357</v>
      </c>
      <c r="C29" s="66">
        <v>46.32394</v>
      </c>
      <c r="D29" s="66">
        <v>47.75761</v>
      </c>
      <c r="E29" s="66">
        <v>48.535254999999999</v>
      </c>
      <c r="F29" s="66">
        <v>49.534976999999998</v>
      </c>
      <c r="G29" s="66">
        <v>50.828381</v>
      </c>
      <c r="H29" s="66">
        <v>52.414828999999997</v>
      </c>
      <c r="I29" s="66">
        <v>54.311309999999999</v>
      </c>
      <c r="J29" s="66">
        <v>56.411476</v>
      </c>
      <c r="K29" s="66">
        <v>58.672809999999998</v>
      </c>
      <c r="L29" s="66">
        <v>61.489840999999998</v>
      </c>
      <c r="M29" s="66">
        <v>63.978507999999998</v>
      </c>
      <c r="N29" s="66">
        <v>66.265861999999998</v>
      </c>
      <c r="O29" s="66">
        <v>68.270118999999994</v>
      </c>
      <c r="P29" s="66">
        <v>70.041060999999999</v>
      </c>
      <c r="Q29" s="66">
        <v>71.737457000000006</v>
      </c>
      <c r="R29" s="66">
        <v>73.506287</v>
      </c>
      <c r="S29" s="66">
        <v>75.209891999999996</v>
      </c>
      <c r="T29" s="66">
        <v>76.881247999999999</v>
      </c>
      <c r="U29" s="66">
        <v>78.502669999999995</v>
      </c>
      <c r="V29" s="66">
        <v>80.187950000000001</v>
      </c>
      <c r="W29" s="66">
        <v>81.848350999999994</v>
      </c>
      <c r="X29" s="66">
        <v>83.469382999999993</v>
      </c>
      <c r="Y29" s="66">
        <v>85.002448999999999</v>
      </c>
      <c r="Z29" s="66">
        <v>86.600616000000002</v>
      </c>
      <c r="AA29" s="66">
        <v>88.209609999999998</v>
      </c>
      <c r="AB29" s="66">
        <v>89.681792999999999</v>
      </c>
      <c r="AC29" s="66">
        <v>91.290137999999999</v>
      </c>
      <c r="AD29" s="63">
        <v>2.6255000000000001E-2</v>
      </c>
    </row>
    <row r="30" spans="1:30" ht="15" customHeight="1">
      <c r="B30" s="61" t="s">
        <v>358</v>
      </c>
    </row>
    <row r="31" spans="1:30" ht="15" customHeight="1">
      <c r="A31" s="62" t="s">
        <v>1254</v>
      </c>
      <c r="B31" s="65" t="s">
        <v>351</v>
      </c>
      <c r="C31" s="66">
        <v>173.390198</v>
      </c>
      <c r="D31" s="66">
        <v>180.369629</v>
      </c>
      <c r="E31" s="66">
        <v>184.041718</v>
      </c>
      <c r="F31" s="66">
        <v>187.12799100000001</v>
      </c>
      <c r="G31" s="66">
        <v>190.148224</v>
      </c>
      <c r="H31" s="66">
        <v>192.58192399999999</v>
      </c>
      <c r="I31" s="66">
        <v>194.22125199999999</v>
      </c>
      <c r="J31" s="66">
        <v>195.07707199999999</v>
      </c>
      <c r="K31" s="66">
        <v>195.35896299999999</v>
      </c>
      <c r="L31" s="66">
        <v>196.65669299999999</v>
      </c>
      <c r="M31" s="66">
        <v>197.92004399999999</v>
      </c>
      <c r="N31" s="66">
        <v>199.40872200000001</v>
      </c>
      <c r="O31" s="66">
        <v>200.64447000000001</v>
      </c>
      <c r="P31" s="66">
        <v>201.51532</v>
      </c>
      <c r="Q31" s="66">
        <v>202.302841</v>
      </c>
      <c r="R31" s="66">
        <v>203.490768</v>
      </c>
      <c r="S31" s="66">
        <v>204.71629300000001</v>
      </c>
      <c r="T31" s="66">
        <v>206.023438</v>
      </c>
      <c r="U31" s="66">
        <v>207.202225</v>
      </c>
      <c r="V31" s="66">
        <v>208.620499</v>
      </c>
      <c r="W31" s="66">
        <v>210.116623</v>
      </c>
      <c r="X31" s="66">
        <v>211.33749399999999</v>
      </c>
      <c r="Y31" s="66">
        <v>212.46447800000001</v>
      </c>
      <c r="Z31" s="66">
        <v>213.64260899999999</v>
      </c>
      <c r="AA31" s="66">
        <v>214.761292</v>
      </c>
      <c r="AB31" s="66">
        <v>215.43478400000001</v>
      </c>
      <c r="AC31" s="66">
        <v>216.367752</v>
      </c>
      <c r="AD31" s="63">
        <v>7.3049999999999999E-3</v>
      </c>
    </row>
    <row r="32" spans="1:30" ht="15" customHeight="1">
      <c r="A32" s="62" t="s">
        <v>1253</v>
      </c>
      <c r="B32" s="65" t="s">
        <v>352</v>
      </c>
      <c r="C32" s="66">
        <v>0.56683899999999998</v>
      </c>
      <c r="D32" s="66">
        <v>0.72627900000000001</v>
      </c>
      <c r="E32" s="66">
        <v>0.882552</v>
      </c>
      <c r="F32" s="66">
        <v>1.0372680000000001</v>
      </c>
      <c r="G32" s="66">
        <v>1.1821330000000001</v>
      </c>
      <c r="H32" s="66">
        <v>1.323547</v>
      </c>
      <c r="I32" s="66">
        <v>1.46607</v>
      </c>
      <c r="J32" s="66">
        <v>1.608554</v>
      </c>
      <c r="K32" s="66">
        <v>1.749824</v>
      </c>
      <c r="L32" s="66">
        <v>1.8997630000000001</v>
      </c>
      <c r="M32" s="66">
        <v>2.041868</v>
      </c>
      <c r="N32" s="66">
        <v>2.1715010000000001</v>
      </c>
      <c r="O32" s="66">
        <v>2.2840379999999998</v>
      </c>
      <c r="P32" s="66">
        <v>2.3797760000000001</v>
      </c>
      <c r="Q32" s="66">
        <v>2.4621689999999998</v>
      </c>
      <c r="R32" s="66">
        <v>2.5393439999999998</v>
      </c>
      <c r="S32" s="66">
        <v>2.60853</v>
      </c>
      <c r="T32" s="66">
        <v>2.6714630000000001</v>
      </c>
      <c r="U32" s="66">
        <v>2.7295159999999998</v>
      </c>
      <c r="V32" s="66">
        <v>2.7934459999999999</v>
      </c>
      <c r="W32" s="66">
        <v>2.8534619999999999</v>
      </c>
      <c r="X32" s="66">
        <v>2.902247</v>
      </c>
      <c r="Y32" s="66">
        <v>2.9435899999999999</v>
      </c>
      <c r="Z32" s="66">
        <v>2.9893459999999998</v>
      </c>
      <c r="AA32" s="66">
        <v>3.0363159999999998</v>
      </c>
      <c r="AB32" s="66">
        <v>3.0789490000000002</v>
      </c>
      <c r="AC32" s="66">
        <v>3.126706</v>
      </c>
      <c r="AD32" s="63">
        <v>6.0130000000000003E-2</v>
      </c>
    </row>
    <row r="33" spans="1:30" ht="15" customHeight="1">
      <c r="A33" s="62" t="s">
        <v>1252</v>
      </c>
      <c r="B33" s="65" t="s">
        <v>353</v>
      </c>
      <c r="C33" s="66">
        <v>2.2336999999999999E-2</v>
      </c>
      <c r="D33" s="66">
        <v>2.1770000000000001E-2</v>
      </c>
      <c r="E33" s="66">
        <v>2.1493000000000002E-2</v>
      </c>
      <c r="F33" s="66">
        <v>2.1455999999999999E-2</v>
      </c>
      <c r="G33" s="66">
        <v>2.1281999999999999E-2</v>
      </c>
      <c r="H33" s="66">
        <v>2.1353E-2</v>
      </c>
      <c r="I33" s="66">
        <v>2.1558000000000001E-2</v>
      </c>
      <c r="J33" s="66">
        <v>2.1940999999999999E-2</v>
      </c>
      <c r="K33" s="66">
        <v>2.2474000000000001E-2</v>
      </c>
      <c r="L33" s="66">
        <v>2.3362000000000001E-2</v>
      </c>
      <c r="M33" s="66">
        <v>2.4608999999999999E-2</v>
      </c>
      <c r="N33" s="66">
        <v>2.6311999999999999E-2</v>
      </c>
      <c r="O33" s="66">
        <v>2.8636000000000002E-2</v>
      </c>
      <c r="P33" s="66">
        <v>3.1572999999999997E-2</v>
      </c>
      <c r="Q33" s="66">
        <v>3.5242000000000002E-2</v>
      </c>
      <c r="R33" s="66">
        <v>3.9723000000000001E-2</v>
      </c>
      <c r="S33" s="66">
        <v>4.5310000000000003E-2</v>
      </c>
      <c r="T33" s="66">
        <v>5.2152999999999998E-2</v>
      </c>
      <c r="U33" s="66">
        <v>6.0277999999999998E-2</v>
      </c>
      <c r="V33" s="66">
        <v>7.0280999999999996E-2</v>
      </c>
      <c r="W33" s="66">
        <v>8.2254999999999995E-2</v>
      </c>
      <c r="X33" s="66">
        <v>9.6285999999999997E-2</v>
      </c>
      <c r="Y33" s="66">
        <v>0.11221200000000001</v>
      </c>
      <c r="Z33" s="66">
        <v>0.130108</v>
      </c>
      <c r="AA33" s="66">
        <v>0.149946</v>
      </c>
      <c r="AB33" s="66">
        <v>0.17124400000000001</v>
      </c>
      <c r="AC33" s="66">
        <v>0.19442899999999999</v>
      </c>
      <c r="AD33" s="63">
        <v>9.1531000000000001E-2</v>
      </c>
    </row>
    <row r="34" spans="1:30" ht="15" customHeight="1">
      <c r="A34" s="62" t="s">
        <v>1251</v>
      </c>
      <c r="B34" s="65" t="s">
        <v>354</v>
      </c>
      <c r="C34" s="66">
        <v>1.4099550000000001</v>
      </c>
      <c r="D34" s="66">
        <v>1.526286</v>
      </c>
      <c r="E34" s="66">
        <v>1.5458510000000001</v>
      </c>
      <c r="F34" s="66">
        <v>1.5349120000000001</v>
      </c>
      <c r="G34" s="66">
        <v>1.518005</v>
      </c>
      <c r="H34" s="66">
        <v>1.500013</v>
      </c>
      <c r="I34" s="66">
        <v>1.4834339999999999</v>
      </c>
      <c r="J34" s="66">
        <v>1.470073</v>
      </c>
      <c r="K34" s="66">
        <v>1.4628049999999999</v>
      </c>
      <c r="L34" s="66">
        <v>1.473568</v>
      </c>
      <c r="M34" s="66">
        <v>1.4932129999999999</v>
      </c>
      <c r="N34" s="66">
        <v>1.529426</v>
      </c>
      <c r="O34" s="66">
        <v>1.578838</v>
      </c>
      <c r="P34" s="66">
        <v>1.633327</v>
      </c>
      <c r="Q34" s="66">
        <v>1.747063</v>
      </c>
      <c r="R34" s="66">
        <v>1.9068780000000001</v>
      </c>
      <c r="S34" s="66">
        <v>2.1255510000000002</v>
      </c>
      <c r="T34" s="66">
        <v>2.4775130000000001</v>
      </c>
      <c r="U34" s="66">
        <v>2.9611480000000001</v>
      </c>
      <c r="V34" s="66">
        <v>3.7083569999999999</v>
      </c>
      <c r="W34" s="66">
        <v>4.6609540000000003</v>
      </c>
      <c r="X34" s="66">
        <v>6.135948</v>
      </c>
      <c r="Y34" s="66">
        <v>7.8113109999999999</v>
      </c>
      <c r="Z34" s="66">
        <v>9.8029170000000008</v>
      </c>
      <c r="AA34" s="66">
        <v>12.038859</v>
      </c>
      <c r="AB34" s="66">
        <v>14.412758</v>
      </c>
      <c r="AC34" s="66">
        <v>16.935901999999999</v>
      </c>
      <c r="AD34" s="63">
        <v>0.10105</v>
      </c>
    </row>
    <row r="35" spans="1:30" ht="15" customHeight="1">
      <c r="A35" s="62" t="s">
        <v>1250</v>
      </c>
      <c r="B35" s="65" t="s">
        <v>359</v>
      </c>
      <c r="C35" s="66">
        <v>175.38906900000001</v>
      </c>
      <c r="D35" s="66">
        <v>182.64370700000001</v>
      </c>
      <c r="E35" s="66">
        <v>186.49134799999999</v>
      </c>
      <c r="F35" s="66">
        <v>189.72139000000001</v>
      </c>
      <c r="G35" s="66">
        <v>192.86972</v>
      </c>
      <c r="H35" s="66">
        <v>195.426605</v>
      </c>
      <c r="I35" s="66">
        <v>197.19201699999999</v>
      </c>
      <c r="J35" s="66">
        <v>198.17730700000001</v>
      </c>
      <c r="K35" s="66">
        <v>198.59416200000001</v>
      </c>
      <c r="L35" s="66">
        <v>200.05351300000001</v>
      </c>
      <c r="M35" s="66">
        <v>201.47953799999999</v>
      </c>
      <c r="N35" s="66">
        <v>203.13604699999999</v>
      </c>
      <c r="O35" s="66">
        <v>204.53578200000001</v>
      </c>
      <c r="P35" s="66">
        <v>205.559845</v>
      </c>
      <c r="Q35" s="66">
        <v>206.547134</v>
      </c>
      <c r="R35" s="66">
        <v>207.97642500000001</v>
      </c>
      <c r="S35" s="66">
        <v>209.495453</v>
      </c>
      <c r="T35" s="66">
        <v>211.224594</v>
      </c>
      <c r="U35" s="66">
        <v>212.95306400000001</v>
      </c>
      <c r="V35" s="66">
        <v>215.19248999999999</v>
      </c>
      <c r="W35" s="66">
        <v>217.71313499999999</v>
      </c>
      <c r="X35" s="66">
        <v>220.47155799999999</v>
      </c>
      <c r="Y35" s="66">
        <v>223.33128400000001</v>
      </c>
      <c r="Z35" s="66">
        <v>226.56446800000001</v>
      </c>
      <c r="AA35" s="66">
        <v>229.98620600000001</v>
      </c>
      <c r="AB35" s="66">
        <v>233.09742700000001</v>
      </c>
      <c r="AC35" s="66">
        <v>236.624268</v>
      </c>
      <c r="AD35" s="63">
        <v>1.0411E-2</v>
      </c>
    </row>
    <row r="36" spans="1:30" ht="15" customHeight="1">
      <c r="A36" s="62" t="s">
        <v>1249</v>
      </c>
      <c r="B36" s="61" t="s">
        <v>1248</v>
      </c>
      <c r="C36" s="74">
        <v>269.51242100000002</v>
      </c>
      <c r="D36" s="74">
        <v>279.81036399999999</v>
      </c>
      <c r="E36" s="74">
        <v>284.83377100000001</v>
      </c>
      <c r="F36" s="74">
        <v>289.09197999999998</v>
      </c>
      <c r="G36" s="74">
        <v>294.15158100000002</v>
      </c>
      <c r="H36" s="74">
        <v>299.42071499999997</v>
      </c>
      <c r="I36" s="74">
        <v>304.24539199999998</v>
      </c>
      <c r="J36" s="74">
        <v>308.60855099999998</v>
      </c>
      <c r="K36" s="74">
        <v>312.590149</v>
      </c>
      <c r="L36" s="74">
        <v>318.536652</v>
      </c>
      <c r="M36" s="74">
        <v>323.72558600000002</v>
      </c>
      <c r="N36" s="74">
        <v>328.74273699999998</v>
      </c>
      <c r="O36" s="74">
        <v>333.04714999999999</v>
      </c>
      <c r="P36" s="74">
        <v>336.65042099999999</v>
      </c>
      <c r="Q36" s="74">
        <v>340.18600500000002</v>
      </c>
      <c r="R36" s="74">
        <v>344.43646200000001</v>
      </c>
      <c r="S36" s="74">
        <v>348.86001599999997</v>
      </c>
      <c r="T36" s="74">
        <v>353.58117700000003</v>
      </c>
      <c r="U36" s="74">
        <v>358.290955</v>
      </c>
      <c r="V36" s="74">
        <v>363.70220899999998</v>
      </c>
      <c r="W36" s="74">
        <v>369.42422499999998</v>
      </c>
      <c r="X36" s="74">
        <v>375.302887</v>
      </c>
      <c r="Y36" s="74">
        <v>381.14083900000003</v>
      </c>
      <c r="Z36" s="74">
        <v>387.43551600000001</v>
      </c>
      <c r="AA36" s="74">
        <v>394.00140399999998</v>
      </c>
      <c r="AB36" s="74">
        <v>400.032715</v>
      </c>
      <c r="AC36" s="74">
        <v>406.83139</v>
      </c>
      <c r="AD36" s="59">
        <v>1.5084E-2</v>
      </c>
    </row>
    <row r="38" spans="1:30" ht="15" customHeight="1">
      <c r="B38" s="61" t="s">
        <v>360</v>
      </c>
    </row>
    <row r="39" spans="1:30" ht="15" customHeight="1">
      <c r="B39" s="61" t="s">
        <v>350</v>
      </c>
    </row>
    <row r="40" spans="1:30" ht="15" customHeight="1">
      <c r="A40" s="62" t="s">
        <v>1247</v>
      </c>
      <c r="B40" s="65" t="s">
        <v>351</v>
      </c>
      <c r="C40" s="66">
        <v>347.61456299999998</v>
      </c>
      <c r="D40" s="66">
        <v>359.437836</v>
      </c>
      <c r="E40" s="66">
        <v>361.83843999999999</v>
      </c>
      <c r="F40" s="66">
        <v>361.227081</v>
      </c>
      <c r="G40" s="66">
        <v>363.94543499999997</v>
      </c>
      <c r="H40" s="66">
        <v>370.177795</v>
      </c>
      <c r="I40" s="66">
        <v>376.26077299999997</v>
      </c>
      <c r="J40" s="66">
        <v>383.17806999999999</v>
      </c>
      <c r="K40" s="66">
        <v>390.35876500000001</v>
      </c>
      <c r="L40" s="66">
        <v>400.28555299999999</v>
      </c>
      <c r="M40" s="66">
        <v>407.60021999999998</v>
      </c>
      <c r="N40" s="66">
        <v>413.64413500000001</v>
      </c>
      <c r="O40" s="66">
        <v>418.50103799999999</v>
      </c>
      <c r="P40" s="66">
        <v>422.81140099999999</v>
      </c>
      <c r="Q40" s="66">
        <v>427.57080100000002</v>
      </c>
      <c r="R40" s="66">
        <v>433.736694</v>
      </c>
      <c r="S40" s="66">
        <v>441.11962899999997</v>
      </c>
      <c r="T40" s="66">
        <v>449.55569500000001</v>
      </c>
      <c r="U40" s="66">
        <v>458.13052399999998</v>
      </c>
      <c r="V40" s="66">
        <v>467.46579000000003</v>
      </c>
      <c r="W40" s="66">
        <v>477.30856299999999</v>
      </c>
      <c r="X40" s="66">
        <v>487.02478000000002</v>
      </c>
      <c r="Y40" s="66">
        <v>496.34637500000002</v>
      </c>
      <c r="Z40" s="66">
        <v>505.90930200000003</v>
      </c>
      <c r="AA40" s="66">
        <v>515.77960199999995</v>
      </c>
      <c r="AB40" s="66">
        <v>525.03808600000002</v>
      </c>
      <c r="AC40" s="66">
        <v>535.80255099999999</v>
      </c>
      <c r="AD40" s="63">
        <v>1.6097E-2</v>
      </c>
    </row>
    <row r="41" spans="1:30" ht="15" customHeight="1">
      <c r="A41" s="62" t="s">
        <v>1246</v>
      </c>
      <c r="B41" s="65" t="s">
        <v>352</v>
      </c>
      <c r="C41" s="66">
        <v>176.96649199999999</v>
      </c>
      <c r="D41" s="66">
        <v>179.15003999999999</v>
      </c>
      <c r="E41" s="66">
        <v>176.50885</v>
      </c>
      <c r="F41" s="66">
        <v>172.55157500000001</v>
      </c>
      <c r="G41" s="66">
        <v>170.83029199999999</v>
      </c>
      <c r="H41" s="66">
        <v>171.14639299999999</v>
      </c>
      <c r="I41" s="66">
        <v>171.97242700000001</v>
      </c>
      <c r="J41" s="66">
        <v>173.43272400000001</v>
      </c>
      <c r="K41" s="66">
        <v>175.01109299999999</v>
      </c>
      <c r="L41" s="66">
        <v>177.65411399999999</v>
      </c>
      <c r="M41" s="66">
        <v>178.966171</v>
      </c>
      <c r="N41" s="66">
        <v>179.69586200000001</v>
      </c>
      <c r="O41" s="66">
        <v>180.057129</v>
      </c>
      <c r="P41" s="66">
        <v>180.160706</v>
      </c>
      <c r="Q41" s="66">
        <v>180.361557</v>
      </c>
      <c r="R41" s="66">
        <v>181.319717</v>
      </c>
      <c r="S41" s="66">
        <v>182.85498000000001</v>
      </c>
      <c r="T41" s="66">
        <v>184.624664</v>
      </c>
      <c r="U41" s="66">
        <v>186.79594399999999</v>
      </c>
      <c r="V41" s="66">
        <v>189.46357699999999</v>
      </c>
      <c r="W41" s="66">
        <v>192.15429700000001</v>
      </c>
      <c r="X41" s="66">
        <v>194.59922800000001</v>
      </c>
      <c r="Y41" s="66">
        <v>196.95910599999999</v>
      </c>
      <c r="Z41" s="66">
        <v>199.21270799999999</v>
      </c>
      <c r="AA41" s="66">
        <v>201.70446799999999</v>
      </c>
      <c r="AB41" s="66">
        <v>203.95236199999999</v>
      </c>
      <c r="AC41" s="66">
        <v>206.72099299999999</v>
      </c>
      <c r="AD41" s="63">
        <v>5.7419999999999997E-3</v>
      </c>
    </row>
    <row r="42" spans="1:30" ht="15" customHeight="1">
      <c r="A42" s="62" t="s">
        <v>1245</v>
      </c>
      <c r="B42" s="65" t="s">
        <v>353</v>
      </c>
      <c r="C42" s="66">
        <v>2.8291E-2</v>
      </c>
      <c r="D42" s="66">
        <v>5.5925999999999997E-2</v>
      </c>
      <c r="E42" s="66">
        <v>8.6434999999999998E-2</v>
      </c>
      <c r="F42" s="66">
        <v>0.11285299999999999</v>
      </c>
      <c r="G42" s="66">
        <v>0.13780100000000001</v>
      </c>
      <c r="H42" s="66">
        <v>0.165019</v>
      </c>
      <c r="I42" s="66">
        <v>0.19323000000000001</v>
      </c>
      <c r="J42" s="66">
        <v>0.222662</v>
      </c>
      <c r="K42" s="66">
        <v>0.25389499999999998</v>
      </c>
      <c r="L42" s="66">
        <v>0.290578</v>
      </c>
      <c r="M42" s="66">
        <v>0.32916899999999999</v>
      </c>
      <c r="N42" s="66">
        <v>0.37078499999999998</v>
      </c>
      <c r="O42" s="66">
        <v>0.41612900000000003</v>
      </c>
      <c r="P42" s="66">
        <v>0.46651399999999998</v>
      </c>
      <c r="Q42" s="66">
        <v>0.52351800000000004</v>
      </c>
      <c r="R42" s="66">
        <v>0.58891000000000004</v>
      </c>
      <c r="S42" s="66">
        <v>0.66264599999999996</v>
      </c>
      <c r="T42" s="66">
        <v>0.74598500000000001</v>
      </c>
      <c r="U42" s="66">
        <v>0.839418</v>
      </c>
      <c r="V42" s="66">
        <v>0.94597399999999998</v>
      </c>
      <c r="W42" s="66">
        <v>1.0661020000000001</v>
      </c>
      <c r="X42" s="66">
        <v>1.1997169999999999</v>
      </c>
      <c r="Y42" s="66">
        <v>1.3478300000000001</v>
      </c>
      <c r="Z42" s="66">
        <v>1.5143439999999999</v>
      </c>
      <c r="AA42" s="66">
        <v>1.7031909999999999</v>
      </c>
      <c r="AB42" s="66">
        <v>1.911767</v>
      </c>
      <c r="AC42" s="66">
        <v>2.1510030000000002</v>
      </c>
      <c r="AD42" s="63">
        <v>0.15718099999999999</v>
      </c>
    </row>
    <row r="43" spans="1:30" ht="15" customHeight="1">
      <c r="A43" s="62" t="s">
        <v>1244</v>
      </c>
      <c r="B43" s="65" t="s">
        <v>354</v>
      </c>
      <c r="C43" s="66">
        <v>0</v>
      </c>
      <c r="D43" s="66">
        <v>3.2238999999999997E-2</v>
      </c>
      <c r="E43" s="66">
        <v>6.4446000000000003E-2</v>
      </c>
      <c r="F43" s="66">
        <v>9.2702999999999994E-2</v>
      </c>
      <c r="G43" s="66">
        <v>0.11801300000000001</v>
      </c>
      <c r="H43" s="66">
        <v>0.141927</v>
      </c>
      <c r="I43" s="66">
        <v>0.16329299999999999</v>
      </c>
      <c r="J43" s="66">
        <v>0.183167</v>
      </c>
      <c r="K43" s="66">
        <v>0.20295099999999999</v>
      </c>
      <c r="L43" s="66">
        <v>0.22478100000000001</v>
      </c>
      <c r="M43" s="66">
        <v>0.246669</v>
      </c>
      <c r="N43" s="66">
        <v>0.26975500000000002</v>
      </c>
      <c r="O43" s="66">
        <v>0.30776700000000001</v>
      </c>
      <c r="P43" s="66">
        <v>0.36255700000000002</v>
      </c>
      <c r="Q43" s="66">
        <v>0.45113799999999998</v>
      </c>
      <c r="R43" s="66">
        <v>0.57502399999999998</v>
      </c>
      <c r="S43" s="66">
        <v>0.73053699999999999</v>
      </c>
      <c r="T43" s="66">
        <v>0.93098499999999995</v>
      </c>
      <c r="U43" s="66">
        <v>1.1890430000000001</v>
      </c>
      <c r="V43" s="66">
        <v>1.559733</v>
      </c>
      <c r="W43" s="66">
        <v>2.0303640000000001</v>
      </c>
      <c r="X43" s="66">
        <v>2.5337779999999999</v>
      </c>
      <c r="Y43" s="66">
        <v>3.118465</v>
      </c>
      <c r="Z43" s="66">
        <v>3.7992689999999998</v>
      </c>
      <c r="AA43" s="66">
        <v>4.7588749999999997</v>
      </c>
      <c r="AB43" s="66">
        <v>5.8322729999999998</v>
      </c>
      <c r="AC43" s="66">
        <v>6.9839710000000004</v>
      </c>
      <c r="AD43" s="63">
        <v>0.24002100000000001</v>
      </c>
    </row>
    <row r="44" spans="1:30" ht="15" customHeight="1">
      <c r="A44" s="62" t="s">
        <v>1243</v>
      </c>
      <c r="B44" s="65" t="s">
        <v>355</v>
      </c>
      <c r="C44" s="66">
        <v>524.609375</v>
      </c>
      <c r="D44" s="66">
        <v>538.67584199999999</v>
      </c>
      <c r="E44" s="66">
        <v>538.49816899999996</v>
      </c>
      <c r="F44" s="66">
        <v>533.98431400000004</v>
      </c>
      <c r="G44" s="66">
        <v>535.03155500000003</v>
      </c>
      <c r="H44" s="66">
        <v>541.63104199999998</v>
      </c>
      <c r="I44" s="66">
        <v>548.58978300000001</v>
      </c>
      <c r="J44" s="66">
        <v>557.01672399999995</v>
      </c>
      <c r="K44" s="66">
        <v>565.82696499999997</v>
      </c>
      <c r="L44" s="66">
        <v>578.45507799999996</v>
      </c>
      <c r="M44" s="66">
        <v>587.14245600000004</v>
      </c>
      <c r="N44" s="66">
        <v>593.980591</v>
      </c>
      <c r="O44" s="66">
        <v>599.282104</v>
      </c>
      <c r="P44" s="66">
        <v>603.80120799999997</v>
      </c>
      <c r="Q44" s="66">
        <v>608.90686000000005</v>
      </c>
      <c r="R44" s="66">
        <v>616.22033699999997</v>
      </c>
      <c r="S44" s="66">
        <v>625.36792000000003</v>
      </c>
      <c r="T44" s="66">
        <v>635.85723900000005</v>
      </c>
      <c r="U44" s="66">
        <v>646.95495600000004</v>
      </c>
      <c r="V44" s="66">
        <v>659.43505900000002</v>
      </c>
      <c r="W44" s="66">
        <v>672.55938700000002</v>
      </c>
      <c r="X44" s="66">
        <v>685.35754399999996</v>
      </c>
      <c r="Y44" s="66">
        <v>697.77166699999998</v>
      </c>
      <c r="Z44" s="66">
        <v>710.43554700000004</v>
      </c>
      <c r="AA44" s="66">
        <v>723.94604500000003</v>
      </c>
      <c r="AB44" s="66">
        <v>736.73449700000003</v>
      </c>
      <c r="AC44" s="66">
        <v>751.65838599999995</v>
      </c>
      <c r="AD44" s="63">
        <v>1.3416000000000001E-2</v>
      </c>
    </row>
    <row r="45" spans="1:30" ht="15" customHeight="1">
      <c r="B45" s="61" t="s">
        <v>356</v>
      </c>
    </row>
    <row r="46" spans="1:30" ht="15" customHeight="1">
      <c r="A46" s="62" t="s">
        <v>1242</v>
      </c>
      <c r="B46" s="65" t="s">
        <v>351</v>
      </c>
      <c r="C46" s="66">
        <v>507.065247</v>
      </c>
      <c r="D46" s="66">
        <v>530.40728799999999</v>
      </c>
      <c r="E46" s="66">
        <v>546.02520800000002</v>
      </c>
      <c r="F46" s="66">
        <v>562.69946300000004</v>
      </c>
      <c r="G46" s="66">
        <v>581.27929700000004</v>
      </c>
      <c r="H46" s="66">
        <v>602.34539800000005</v>
      </c>
      <c r="I46" s="66">
        <v>626.39031999999997</v>
      </c>
      <c r="J46" s="66">
        <v>652.84167500000001</v>
      </c>
      <c r="K46" s="66">
        <v>681.03979500000003</v>
      </c>
      <c r="L46" s="66">
        <v>715.756531</v>
      </c>
      <c r="M46" s="66">
        <v>746.35986300000002</v>
      </c>
      <c r="N46" s="66">
        <v>774.88830600000006</v>
      </c>
      <c r="O46" s="66">
        <v>799.82519500000001</v>
      </c>
      <c r="P46" s="66">
        <v>821.85040300000003</v>
      </c>
      <c r="Q46" s="66">
        <v>842.67944299999999</v>
      </c>
      <c r="R46" s="66">
        <v>864.13061500000003</v>
      </c>
      <c r="S46" s="66">
        <v>884.86474599999997</v>
      </c>
      <c r="T46" s="66">
        <v>905.26190199999996</v>
      </c>
      <c r="U46" s="66">
        <v>924.87243699999999</v>
      </c>
      <c r="V46" s="66">
        <v>945.21099900000002</v>
      </c>
      <c r="W46" s="66">
        <v>965.18768299999999</v>
      </c>
      <c r="X46" s="66">
        <v>984.63452099999995</v>
      </c>
      <c r="Y46" s="66">
        <v>1003.110229</v>
      </c>
      <c r="Z46" s="66">
        <v>1022.303223</v>
      </c>
      <c r="AA46" s="66">
        <v>1041.557861</v>
      </c>
      <c r="AB46" s="66">
        <v>1058.942871</v>
      </c>
      <c r="AC46" s="66">
        <v>1077.9189449999999</v>
      </c>
      <c r="AD46" s="63">
        <v>2.8771999999999999E-2</v>
      </c>
    </row>
    <row r="47" spans="1:30" ht="15" customHeight="1">
      <c r="A47" s="62" t="s">
        <v>1241</v>
      </c>
      <c r="B47" s="65" t="s">
        <v>352</v>
      </c>
      <c r="C47" s="66">
        <v>293.85961900000001</v>
      </c>
      <c r="D47" s="66">
        <v>290.25628699999999</v>
      </c>
      <c r="E47" s="66">
        <v>281.85586499999999</v>
      </c>
      <c r="F47" s="66">
        <v>275.486694</v>
      </c>
      <c r="G47" s="66">
        <v>272.14810199999999</v>
      </c>
      <c r="H47" s="66">
        <v>272.084564</v>
      </c>
      <c r="I47" s="66">
        <v>274.66699199999999</v>
      </c>
      <c r="J47" s="66">
        <v>278.57440200000002</v>
      </c>
      <c r="K47" s="66">
        <v>283.56195100000002</v>
      </c>
      <c r="L47" s="66">
        <v>291.13992300000001</v>
      </c>
      <c r="M47" s="66">
        <v>297.57449300000002</v>
      </c>
      <c r="N47" s="66">
        <v>302.74835200000001</v>
      </c>
      <c r="O47" s="66">
        <v>307.16015599999997</v>
      </c>
      <c r="P47" s="66">
        <v>310.87008700000001</v>
      </c>
      <c r="Q47" s="66">
        <v>314.77270499999997</v>
      </c>
      <c r="R47" s="66">
        <v>319.41851800000001</v>
      </c>
      <c r="S47" s="66">
        <v>323.82928500000003</v>
      </c>
      <c r="T47" s="66">
        <v>328.14798000000002</v>
      </c>
      <c r="U47" s="66">
        <v>332.60812399999998</v>
      </c>
      <c r="V47" s="66">
        <v>337.41125499999998</v>
      </c>
      <c r="W47" s="66">
        <v>342.22662400000002</v>
      </c>
      <c r="X47" s="66">
        <v>346.91900600000002</v>
      </c>
      <c r="Y47" s="66">
        <v>351.16305499999999</v>
      </c>
      <c r="Z47" s="66">
        <v>355.702271</v>
      </c>
      <c r="AA47" s="66">
        <v>360.27169800000001</v>
      </c>
      <c r="AB47" s="66">
        <v>364.42483499999997</v>
      </c>
      <c r="AC47" s="66">
        <v>368.974762</v>
      </c>
      <c r="AD47" s="63">
        <v>9.6450000000000008E-3</v>
      </c>
    </row>
    <row r="48" spans="1:30" ht="15" customHeight="1">
      <c r="A48" s="62" t="s">
        <v>1240</v>
      </c>
      <c r="B48" s="65" t="s">
        <v>353</v>
      </c>
      <c r="C48" s="66">
        <v>0.281447</v>
      </c>
      <c r="D48" s="66">
        <v>0.291684</v>
      </c>
      <c r="E48" s="66">
        <v>0.310562</v>
      </c>
      <c r="F48" s="66">
        <v>0.33654899999999999</v>
      </c>
      <c r="G48" s="66">
        <v>0.36619200000000002</v>
      </c>
      <c r="H48" s="66">
        <v>0.40521099999999999</v>
      </c>
      <c r="I48" s="66">
        <v>0.45098500000000002</v>
      </c>
      <c r="J48" s="66">
        <v>0.50461299999999998</v>
      </c>
      <c r="K48" s="66">
        <v>0.56602600000000003</v>
      </c>
      <c r="L48" s="66">
        <v>0.644339</v>
      </c>
      <c r="M48" s="66">
        <v>0.72580800000000001</v>
      </c>
      <c r="N48" s="66">
        <v>0.81972699999999998</v>
      </c>
      <c r="O48" s="66">
        <v>0.92137800000000003</v>
      </c>
      <c r="P48" s="66">
        <v>1.0350109999999999</v>
      </c>
      <c r="Q48" s="66">
        <v>1.1627130000000001</v>
      </c>
      <c r="R48" s="66">
        <v>1.3171390000000001</v>
      </c>
      <c r="S48" s="66">
        <v>1.488035</v>
      </c>
      <c r="T48" s="66">
        <v>1.695808</v>
      </c>
      <c r="U48" s="66">
        <v>1.9287270000000001</v>
      </c>
      <c r="V48" s="66">
        <v>2.2139890000000002</v>
      </c>
      <c r="W48" s="66">
        <v>2.5322339999999999</v>
      </c>
      <c r="X48" s="66">
        <v>2.8981859999999999</v>
      </c>
      <c r="Y48" s="66">
        <v>3.3090980000000001</v>
      </c>
      <c r="Z48" s="66">
        <v>3.7688470000000001</v>
      </c>
      <c r="AA48" s="66">
        <v>4.287172</v>
      </c>
      <c r="AB48" s="66">
        <v>4.8431899999999999</v>
      </c>
      <c r="AC48" s="66">
        <v>5.4573689999999999</v>
      </c>
      <c r="AD48" s="63">
        <v>0.124302</v>
      </c>
    </row>
    <row r="49" spans="1:30" ht="15" customHeight="1">
      <c r="A49" s="62" t="s">
        <v>1239</v>
      </c>
      <c r="B49" s="65" t="s">
        <v>354</v>
      </c>
      <c r="C49" s="66">
        <v>0.73501300000000003</v>
      </c>
      <c r="D49" s="66">
        <v>0.93704399999999999</v>
      </c>
      <c r="E49" s="66">
        <v>1.133561</v>
      </c>
      <c r="F49" s="66">
        <v>1.326802</v>
      </c>
      <c r="G49" s="66">
        <v>1.5083040000000001</v>
      </c>
      <c r="H49" s="66">
        <v>1.6847939999999999</v>
      </c>
      <c r="I49" s="66">
        <v>1.8624879999999999</v>
      </c>
      <c r="J49" s="66">
        <v>2.0411130000000002</v>
      </c>
      <c r="K49" s="66">
        <v>2.2179570000000002</v>
      </c>
      <c r="L49" s="66">
        <v>2.410304</v>
      </c>
      <c r="M49" s="66">
        <v>2.5816050000000001</v>
      </c>
      <c r="N49" s="66">
        <v>2.7388279999999998</v>
      </c>
      <c r="O49" s="66">
        <v>2.8753989999999998</v>
      </c>
      <c r="P49" s="66">
        <v>2.9932400000000001</v>
      </c>
      <c r="Q49" s="66">
        <v>3.1009519999999999</v>
      </c>
      <c r="R49" s="66">
        <v>3.2056849999999999</v>
      </c>
      <c r="S49" s="66">
        <v>3.302181</v>
      </c>
      <c r="T49" s="66">
        <v>3.3951410000000002</v>
      </c>
      <c r="U49" s="66">
        <v>3.4838800000000001</v>
      </c>
      <c r="V49" s="66">
        <v>3.5777670000000001</v>
      </c>
      <c r="W49" s="66">
        <v>3.6733850000000001</v>
      </c>
      <c r="X49" s="66">
        <v>3.7670159999999999</v>
      </c>
      <c r="Y49" s="66">
        <v>3.8549720000000001</v>
      </c>
      <c r="Z49" s="66">
        <v>3.9450910000000001</v>
      </c>
      <c r="AA49" s="66">
        <v>4.0355359999999996</v>
      </c>
      <c r="AB49" s="66">
        <v>4.1209879999999997</v>
      </c>
      <c r="AC49" s="66">
        <v>4.2159219999999999</v>
      </c>
      <c r="AD49" s="63">
        <v>6.2002000000000002E-2</v>
      </c>
    </row>
    <row r="50" spans="1:30" ht="15" customHeight="1">
      <c r="A50" s="62" t="s">
        <v>1238</v>
      </c>
      <c r="B50" s="65" t="s">
        <v>357</v>
      </c>
      <c r="C50" s="66">
        <v>801.94140600000003</v>
      </c>
      <c r="D50" s="66">
        <v>821.89269999999999</v>
      </c>
      <c r="E50" s="66">
        <v>829.32525599999997</v>
      </c>
      <c r="F50" s="66">
        <v>839.84948699999995</v>
      </c>
      <c r="G50" s="66">
        <v>855.30175799999995</v>
      </c>
      <c r="H50" s="66">
        <v>876.51995799999997</v>
      </c>
      <c r="I50" s="66">
        <v>903.37085000000002</v>
      </c>
      <c r="J50" s="66">
        <v>933.96179199999995</v>
      </c>
      <c r="K50" s="66">
        <v>967.38543700000002</v>
      </c>
      <c r="L50" s="66">
        <v>1009.950989</v>
      </c>
      <c r="M50" s="66">
        <v>1047.2416989999999</v>
      </c>
      <c r="N50" s="66">
        <v>1081.1954350000001</v>
      </c>
      <c r="O50" s="66">
        <v>1110.7821039999999</v>
      </c>
      <c r="P50" s="66">
        <v>1136.748779</v>
      </c>
      <c r="Q50" s="66">
        <v>1161.7155760000001</v>
      </c>
      <c r="R50" s="66">
        <v>1188.071533</v>
      </c>
      <c r="S50" s="66">
        <v>1213.4842530000001</v>
      </c>
      <c r="T50" s="66">
        <v>1238.501221</v>
      </c>
      <c r="U50" s="66">
        <v>1262.893433</v>
      </c>
      <c r="V50" s="66">
        <v>1288.414307</v>
      </c>
      <c r="W50" s="66">
        <v>1313.6195070000001</v>
      </c>
      <c r="X50" s="66">
        <v>1338.218018</v>
      </c>
      <c r="Y50" s="66">
        <v>1361.4377440000001</v>
      </c>
      <c r="Z50" s="66">
        <v>1385.7196039999999</v>
      </c>
      <c r="AA50" s="66">
        <v>1410.1523440000001</v>
      </c>
      <c r="AB50" s="66">
        <v>1432.3316649999999</v>
      </c>
      <c r="AC50" s="66">
        <v>1456.5670170000001</v>
      </c>
      <c r="AD50" s="63">
        <v>2.3153E-2</v>
      </c>
    </row>
    <row r="51" spans="1:30" ht="15" customHeight="1">
      <c r="B51" s="61" t="s">
        <v>358</v>
      </c>
    </row>
    <row r="52" spans="1:30" ht="15" customHeight="1">
      <c r="A52" s="62" t="s">
        <v>1237</v>
      </c>
      <c r="B52" s="65" t="s">
        <v>351</v>
      </c>
      <c r="C52" s="66">
        <v>4016.5910640000002</v>
      </c>
      <c r="D52" s="66">
        <v>4153.4277339999999</v>
      </c>
      <c r="E52" s="66">
        <v>4199.123047</v>
      </c>
      <c r="F52" s="66">
        <v>4220.4692379999997</v>
      </c>
      <c r="G52" s="66">
        <v>4238.109375</v>
      </c>
      <c r="H52" s="66">
        <v>4247.9335940000001</v>
      </c>
      <c r="I52" s="66">
        <v>4243.4702150000003</v>
      </c>
      <c r="J52" s="66">
        <v>4225.3129879999997</v>
      </c>
      <c r="K52" s="66">
        <v>4199.8110349999997</v>
      </c>
      <c r="L52" s="66">
        <v>4199.4072269999997</v>
      </c>
      <c r="M52" s="66">
        <v>4200.4643550000001</v>
      </c>
      <c r="N52" s="66">
        <v>4206.8168949999999</v>
      </c>
      <c r="O52" s="66">
        <v>4210.2485349999997</v>
      </c>
      <c r="P52" s="66">
        <v>4207.6132809999999</v>
      </c>
      <c r="Q52" s="66">
        <v>4204.7944340000004</v>
      </c>
      <c r="R52" s="66">
        <v>4212.3525390000004</v>
      </c>
      <c r="S52" s="66">
        <v>4222.8168949999999</v>
      </c>
      <c r="T52" s="66">
        <v>4237.2109380000002</v>
      </c>
      <c r="U52" s="66">
        <v>4250.7998049999997</v>
      </c>
      <c r="V52" s="66">
        <v>4271.0585940000001</v>
      </c>
      <c r="W52" s="66">
        <v>4293.5922849999997</v>
      </c>
      <c r="X52" s="66">
        <v>4311.0341799999997</v>
      </c>
      <c r="Y52" s="66">
        <v>4326.8012699999999</v>
      </c>
      <c r="Z52" s="66">
        <v>4343.5815430000002</v>
      </c>
      <c r="AA52" s="66">
        <v>4358.8686520000001</v>
      </c>
      <c r="AB52" s="66">
        <v>4364.6147460000002</v>
      </c>
      <c r="AC52" s="66">
        <v>4375.439453</v>
      </c>
      <c r="AD52" s="63">
        <v>2.085E-3</v>
      </c>
    </row>
    <row r="53" spans="1:30" ht="15" customHeight="1">
      <c r="A53" s="62" t="s">
        <v>1236</v>
      </c>
      <c r="B53" s="65" t="s">
        <v>352</v>
      </c>
      <c r="C53" s="66">
        <v>13.374560000000001</v>
      </c>
      <c r="D53" s="66">
        <v>16.775041999999999</v>
      </c>
      <c r="E53" s="66">
        <v>20.075016000000002</v>
      </c>
      <c r="F53" s="66">
        <v>23.332395999999999</v>
      </c>
      <c r="G53" s="66">
        <v>26.319268999999998</v>
      </c>
      <c r="H53" s="66">
        <v>29.25177</v>
      </c>
      <c r="I53" s="66">
        <v>32.208824</v>
      </c>
      <c r="J53" s="66">
        <v>35.161118000000002</v>
      </c>
      <c r="K53" s="66">
        <v>38.098854000000003</v>
      </c>
      <c r="L53" s="66">
        <v>41.232613000000001</v>
      </c>
      <c r="M53" s="66">
        <v>44.197163000000003</v>
      </c>
      <c r="N53" s="66">
        <v>46.892620000000001</v>
      </c>
      <c r="O53" s="66">
        <v>49.225098000000003</v>
      </c>
      <c r="P53" s="66">
        <v>51.202530000000003</v>
      </c>
      <c r="Q53" s="66">
        <v>52.897655</v>
      </c>
      <c r="R53" s="66">
        <v>54.485526999999998</v>
      </c>
      <c r="S53" s="66">
        <v>55.909709999999997</v>
      </c>
      <c r="T53" s="66">
        <v>57.206135000000003</v>
      </c>
      <c r="U53" s="66">
        <v>58.405597999999998</v>
      </c>
      <c r="V53" s="66">
        <v>59.740608000000002</v>
      </c>
      <c r="W53" s="66">
        <v>60.996422000000003</v>
      </c>
      <c r="X53" s="66">
        <v>61.976157999999998</v>
      </c>
      <c r="Y53" s="66">
        <v>62.779083</v>
      </c>
      <c r="Z53" s="66">
        <v>63.659264</v>
      </c>
      <c r="AA53" s="66">
        <v>64.532180999999994</v>
      </c>
      <c r="AB53" s="66">
        <v>65.264983999999998</v>
      </c>
      <c r="AC53" s="66">
        <v>66.089400999999995</v>
      </c>
      <c r="AD53" s="63">
        <v>5.6376000000000002E-2</v>
      </c>
    </row>
    <row r="54" spans="1:30" ht="15" customHeight="1">
      <c r="A54" s="62" t="s">
        <v>1235</v>
      </c>
      <c r="B54" s="65" t="s">
        <v>353</v>
      </c>
      <c r="C54" s="66">
        <v>0.48471700000000001</v>
      </c>
      <c r="D54" s="66">
        <v>0.47483599999999998</v>
      </c>
      <c r="E54" s="66">
        <v>0.47227000000000002</v>
      </c>
      <c r="F54" s="66">
        <v>0.47511399999999998</v>
      </c>
      <c r="G54" s="66">
        <v>0.47369899999999998</v>
      </c>
      <c r="H54" s="66">
        <v>0.47753200000000001</v>
      </c>
      <c r="I54" s="66">
        <v>0.48395700000000003</v>
      </c>
      <c r="J54" s="66">
        <v>0.49395299999999998</v>
      </c>
      <c r="K54" s="66">
        <v>0.50705299999999998</v>
      </c>
      <c r="L54" s="66">
        <v>0.52790300000000001</v>
      </c>
      <c r="M54" s="66">
        <v>0.556589</v>
      </c>
      <c r="N54" s="66">
        <v>0.59556600000000004</v>
      </c>
      <c r="O54" s="66">
        <v>0.64843799999999996</v>
      </c>
      <c r="P54" s="66">
        <v>0.71525899999999998</v>
      </c>
      <c r="Q54" s="66">
        <v>0.79873400000000006</v>
      </c>
      <c r="R54" s="66">
        <v>0.90091500000000002</v>
      </c>
      <c r="S54" s="66">
        <v>1.028049</v>
      </c>
      <c r="T54" s="66">
        <v>1.1833819999999999</v>
      </c>
      <c r="U54" s="66">
        <v>1.3677919999999999</v>
      </c>
      <c r="V54" s="66">
        <v>1.594665</v>
      </c>
      <c r="W54" s="66">
        <v>1.866074</v>
      </c>
      <c r="X54" s="66">
        <v>2.180291</v>
      </c>
      <c r="Y54" s="66">
        <v>2.534726</v>
      </c>
      <c r="Z54" s="66">
        <v>2.92977</v>
      </c>
      <c r="AA54" s="66">
        <v>3.361885</v>
      </c>
      <c r="AB54" s="66">
        <v>3.818133</v>
      </c>
      <c r="AC54" s="66">
        <v>4.3047639999999996</v>
      </c>
      <c r="AD54" s="63">
        <v>9.2185000000000003E-2</v>
      </c>
    </row>
    <row r="55" spans="1:30" ht="15" customHeight="1">
      <c r="A55" s="62" t="s">
        <v>1234</v>
      </c>
      <c r="B55" s="65" t="s">
        <v>354</v>
      </c>
      <c r="C55" s="66">
        <v>31.502611000000002</v>
      </c>
      <c r="D55" s="66">
        <v>33.882781999999999</v>
      </c>
      <c r="E55" s="66">
        <v>34.059283999999998</v>
      </c>
      <c r="F55" s="66">
        <v>33.508578999999997</v>
      </c>
      <c r="G55" s="66">
        <v>32.820895999999998</v>
      </c>
      <c r="H55" s="66">
        <v>32.145344000000001</v>
      </c>
      <c r="I55" s="66">
        <v>31.531441000000001</v>
      </c>
      <c r="J55" s="66">
        <v>31.015324</v>
      </c>
      <c r="K55" s="66">
        <v>30.65333</v>
      </c>
      <c r="L55" s="66">
        <v>30.676971000000002</v>
      </c>
      <c r="M55" s="66">
        <v>30.881311</v>
      </c>
      <c r="N55" s="66">
        <v>31.415157000000001</v>
      </c>
      <c r="O55" s="66">
        <v>32.209159999999997</v>
      </c>
      <c r="P55" s="66">
        <v>33.104022999999998</v>
      </c>
      <c r="Q55" s="66">
        <v>35.160449999999997</v>
      </c>
      <c r="R55" s="66">
        <v>38.128483000000003</v>
      </c>
      <c r="S55" s="66">
        <v>42.265644000000002</v>
      </c>
      <c r="T55" s="66">
        <v>49.031384000000003</v>
      </c>
      <c r="U55" s="66">
        <v>58.395980999999999</v>
      </c>
      <c r="V55" s="66">
        <v>72.927986000000004</v>
      </c>
      <c r="W55" s="66">
        <v>91.476166000000006</v>
      </c>
      <c r="X55" s="66">
        <v>120.224785</v>
      </c>
      <c r="Y55" s="66">
        <v>152.888229</v>
      </c>
      <c r="Z55" s="66">
        <v>191.72811899999999</v>
      </c>
      <c r="AA55" s="66">
        <v>235.34059099999999</v>
      </c>
      <c r="AB55" s="66">
        <v>281.64837599999998</v>
      </c>
      <c r="AC55" s="66">
        <v>330.87338299999999</v>
      </c>
      <c r="AD55" s="63">
        <v>9.5436999999999994E-2</v>
      </c>
    </row>
    <row r="56" spans="1:30" ht="15" customHeight="1">
      <c r="A56" s="62" t="s">
        <v>1233</v>
      </c>
      <c r="B56" s="65" t="s">
        <v>359</v>
      </c>
      <c r="C56" s="66">
        <v>4061.953125</v>
      </c>
      <c r="D56" s="66">
        <v>4204.5590819999998</v>
      </c>
      <c r="E56" s="66">
        <v>4253.7309569999998</v>
      </c>
      <c r="F56" s="66">
        <v>4277.7861329999996</v>
      </c>
      <c r="G56" s="66">
        <v>4297.7236329999996</v>
      </c>
      <c r="H56" s="66">
        <v>4309.8100590000004</v>
      </c>
      <c r="I56" s="66">
        <v>4307.6953119999998</v>
      </c>
      <c r="J56" s="66">
        <v>4291.9838870000003</v>
      </c>
      <c r="K56" s="66">
        <v>4269.0703119999998</v>
      </c>
      <c r="L56" s="66">
        <v>4271.8442379999997</v>
      </c>
      <c r="M56" s="66">
        <v>4276.0996089999999</v>
      </c>
      <c r="N56" s="66">
        <v>4285.7197269999997</v>
      </c>
      <c r="O56" s="66">
        <v>4292.330078</v>
      </c>
      <c r="P56" s="66">
        <v>4292.6362300000001</v>
      </c>
      <c r="Q56" s="66">
        <v>4293.6523440000001</v>
      </c>
      <c r="R56" s="66">
        <v>4305.8666990000002</v>
      </c>
      <c r="S56" s="66">
        <v>4322.0209960000002</v>
      </c>
      <c r="T56" s="66">
        <v>4344.6323240000002</v>
      </c>
      <c r="U56" s="66">
        <v>4368.9697269999997</v>
      </c>
      <c r="V56" s="66">
        <v>4405.3217770000001</v>
      </c>
      <c r="W56" s="66">
        <v>4447.9321289999998</v>
      </c>
      <c r="X56" s="66">
        <v>4495.4140619999998</v>
      </c>
      <c r="Y56" s="66">
        <v>4545.001953</v>
      </c>
      <c r="Z56" s="66">
        <v>4601.8994140000004</v>
      </c>
      <c r="AA56" s="66">
        <v>4662.1025390000004</v>
      </c>
      <c r="AB56" s="66">
        <v>4715.3466799999997</v>
      </c>
      <c r="AC56" s="66">
        <v>4776.7070309999999</v>
      </c>
      <c r="AD56" s="63">
        <v>5.1159999999999999E-3</v>
      </c>
    </row>
    <row r="57" spans="1:30" ht="15" customHeight="1">
      <c r="B57" s="61" t="s">
        <v>361</v>
      </c>
    </row>
    <row r="58" spans="1:30" ht="15" customHeight="1">
      <c r="A58" s="62" t="s">
        <v>1232</v>
      </c>
      <c r="B58" s="65" t="s">
        <v>351</v>
      </c>
      <c r="C58" s="66">
        <v>4871.2709960000002</v>
      </c>
      <c r="D58" s="66">
        <v>5043.2729490000002</v>
      </c>
      <c r="E58" s="66">
        <v>5106.9868159999996</v>
      </c>
      <c r="F58" s="66">
        <v>5144.3955079999996</v>
      </c>
      <c r="G58" s="66">
        <v>5183.3339839999999</v>
      </c>
      <c r="H58" s="66">
        <v>5220.4565430000002</v>
      </c>
      <c r="I58" s="66">
        <v>5246.1210940000001</v>
      </c>
      <c r="J58" s="66">
        <v>5261.3330079999996</v>
      </c>
      <c r="K58" s="66">
        <v>5271.2099609999996</v>
      </c>
      <c r="L58" s="66">
        <v>5315.4492190000001</v>
      </c>
      <c r="M58" s="66">
        <v>5354.4243159999996</v>
      </c>
      <c r="N58" s="66">
        <v>5395.3491210000002</v>
      </c>
      <c r="O58" s="66">
        <v>5428.5747069999998</v>
      </c>
      <c r="P58" s="66">
        <v>5452.2753910000001</v>
      </c>
      <c r="Q58" s="66">
        <v>5475.044922</v>
      </c>
      <c r="R58" s="66">
        <v>5510.2197269999997</v>
      </c>
      <c r="S58" s="66">
        <v>5548.8012699999999</v>
      </c>
      <c r="T58" s="66">
        <v>5592.0283200000003</v>
      </c>
      <c r="U58" s="66">
        <v>5633.8027339999999</v>
      </c>
      <c r="V58" s="66">
        <v>5683.7353519999997</v>
      </c>
      <c r="W58" s="66">
        <v>5736.0883789999998</v>
      </c>
      <c r="X58" s="66">
        <v>5782.6933589999999</v>
      </c>
      <c r="Y58" s="66">
        <v>5826.2578119999998</v>
      </c>
      <c r="Z58" s="66">
        <v>5871.7939450000003</v>
      </c>
      <c r="AA58" s="66">
        <v>5916.2060549999997</v>
      </c>
      <c r="AB58" s="66">
        <v>5948.595703</v>
      </c>
      <c r="AC58" s="66">
        <v>5989.1611329999996</v>
      </c>
      <c r="AD58" s="63">
        <v>6.8999999999999999E-3</v>
      </c>
    </row>
    <row r="59" spans="1:30" ht="15" customHeight="1">
      <c r="A59" s="62" t="s">
        <v>1231</v>
      </c>
      <c r="B59" s="65" t="s">
        <v>352</v>
      </c>
      <c r="C59" s="66">
        <v>484.20068400000002</v>
      </c>
      <c r="D59" s="66">
        <v>486.18136600000003</v>
      </c>
      <c r="E59" s="66">
        <v>478.439728</v>
      </c>
      <c r="F59" s="66">
        <v>471.37066700000003</v>
      </c>
      <c r="G59" s="66">
        <v>469.29766799999999</v>
      </c>
      <c r="H59" s="66">
        <v>472.48272700000001</v>
      </c>
      <c r="I59" s="66">
        <v>478.84823599999999</v>
      </c>
      <c r="J59" s="66">
        <v>487.16824300000002</v>
      </c>
      <c r="K59" s="66">
        <v>496.67190599999998</v>
      </c>
      <c r="L59" s="66">
        <v>510.02664199999998</v>
      </c>
      <c r="M59" s="66">
        <v>520.73779300000001</v>
      </c>
      <c r="N59" s="66">
        <v>529.33685300000002</v>
      </c>
      <c r="O59" s="66">
        <v>536.44238299999995</v>
      </c>
      <c r="P59" s="66">
        <v>542.23333700000001</v>
      </c>
      <c r="Q59" s="66">
        <v>548.03192100000001</v>
      </c>
      <c r="R59" s="66">
        <v>555.22375499999998</v>
      </c>
      <c r="S59" s="66">
        <v>562.59399399999995</v>
      </c>
      <c r="T59" s="66">
        <v>569.97875999999997</v>
      </c>
      <c r="U59" s="66">
        <v>577.80969200000004</v>
      </c>
      <c r="V59" s="66">
        <v>586.61547900000005</v>
      </c>
      <c r="W59" s="66">
        <v>595.37731900000006</v>
      </c>
      <c r="X59" s="66">
        <v>603.49438499999997</v>
      </c>
      <c r="Y59" s="66">
        <v>610.90124500000002</v>
      </c>
      <c r="Z59" s="66">
        <v>618.57421899999997</v>
      </c>
      <c r="AA59" s="66">
        <v>626.50830099999996</v>
      </c>
      <c r="AB59" s="66">
        <v>633.64221199999997</v>
      </c>
      <c r="AC59" s="66">
        <v>641.78515600000003</v>
      </c>
      <c r="AD59" s="63">
        <v>1.1169E-2</v>
      </c>
    </row>
    <row r="60" spans="1:30" ht="15" customHeight="1">
      <c r="A60" s="62" t="s">
        <v>1230</v>
      </c>
      <c r="B60" s="65" t="s">
        <v>353</v>
      </c>
      <c r="C60" s="66">
        <v>0.79445500000000002</v>
      </c>
      <c r="D60" s="66">
        <v>0.82244600000000001</v>
      </c>
      <c r="E60" s="66">
        <v>0.86926800000000004</v>
      </c>
      <c r="F60" s="66">
        <v>0.924516</v>
      </c>
      <c r="G60" s="66">
        <v>0.97769099999999998</v>
      </c>
      <c r="H60" s="66">
        <v>1.047763</v>
      </c>
      <c r="I60" s="66">
        <v>1.128172</v>
      </c>
      <c r="J60" s="66">
        <v>1.221228</v>
      </c>
      <c r="K60" s="66">
        <v>1.326975</v>
      </c>
      <c r="L60" s="66">
        <v>1.46282</v>
      </c>
      <c r="M60" s="66">
        <v>1.6115649999999999</v>
      </c>
      <c r="N60" s="66">
        <v>1.7860780000000001</v>
      </c>
      <c r="O60" s="66">
        <v>1.985946</v>
      </c>
      <c r="P60" s="66">
        <v>2.2167840000000001</v>
      </c>
      <c r="Q60" s="66">
        <v>2.4849649999999999</v>
      </c>
      <c r="R60" s="66">
        <v>2.8069639999999998</v>
      </c>
      <c r="S60" s="66">
        <v>3.1787299999999998</v>
      </c>
      <c r="T60" s="66">
        <v>3.625175</v>
      </c>
      <c r="U60" s="66">
        <v>4.1359370000000002</v>
      </c>
      <c r="V60" s="66">
        <v>4.7546280000000003</v>
      </c>
      <c r="W60" s="66">
        <v>5.46441</v>
      </c>
      <c r="X60" s="66">
        <v>6.2781940000000001</v>
      </c>
      <c r="Y60" s="66">
        <v>7.1916529999999996</v>
      </c>
      <c r="Z60" s="66">
        <v>8.212961</v>
      </c>
      <c r="AA60" s="66">
        <v>9.3522479999999995</v>
      </c>
      <c r="AB60" s="66">
        <v>10.573090000000001</v>
      </c>
      <c r="AC60" s="66">
        <v>11.913136</v>
      </c>
      <c r="AD60" s="63">
        <v>0.11285000000000001</v>
      </c>
    </row>
    <row r="61" spans="1:30" ht="15" customHeight="1">
      <c r="A61" s="62" t="s">
        <v>1229</v>
      </c>
      <c r="B61" s="65" t="s">
        <v>354</v>
      </c>
      <c r="C61" s="66">
        <v>32.237625000000001</v>
      </c>
      <c r="D61" s="66">
        <v>34.852061999999997</v>
      </c>
      <c r="E61" s="66">
        <v>35.257289999999998</v>
      </c>
      <c r="F61" s="66">
        <v>34.928085000000003</v>
      </c>
      <c r="G61" s="66">
        <v>34.447212</v>
      </c>
      <c r="H61" s="66">
        <v>33.972065000000001</v>
      </c>
      <c r="I61" s="66">
        <v>33.557220000000001</v>
      </c>
      <c r="J61" s="66">
        <v>33.239604999999997</v>
      </c>
      <c r="K61" s="66">
        <v>33.074238000000001</v>
      </c>
      <c r="L61" s="66">
        <v>33.312057000000003</v>
      </c>
      <c r="M61" s="66">
        <v>33.709586999999999</v>
      </c>
      <c r="N61" s="66">
        <v>34.423740000000002</v>
      </c>
      <c r="O61" s="66">
        <v>35.392325999999997</v>
      </c>
      <c r="P61" s="66">
        <v>36.459820000000001</v>
      </c>
      <c r="Q61" s="66">
        <v>38.712539999999997</v>
      </c>
      <c r="R61" s="66">
        <v>41.909191</v>
      </c>
      <c r="S61" s="66">
        <v>46.298363000000002</v>
      </c>
      <c r="T61" s="66">
        <v>53.357509999999998</v>
      </c>
      <c r="U61" s="66">
        <v>63.068900999999997</v>
      </c>
      <c r="V61" s="66">
        <v>78.065483</v>
      </c>
      <c r="W61" s="66">
        <v>97.179916000000006</v>
      </c>
      <c r="X61" s="66">
        <v>126.52557400000001</v>
      </c>
      <c r="Y61" s="66">
        <v>159.86166399999999</v>
      </c>
      <c r="Z61" s="66">
        <v>199.47247300000001</v>
      </c>
      <c r="AA61" s="66">
        <v>244.13500999999999</v>
      </c>
      <c r="AB61" s="66">
        <v>291.601654</v>
      </c>
      <c r="AC61" s="66">
        <v>342.07327299999997</v>
      </c>
      <c r="AD61" s="63">
        <v>9.5658999999999994E-2</v>
      </c>
    </row>
    <row r="62" spans="1:30" ht="15" customHeight="1">
      <c r="A62" s="62" t="s">
        <v>1228</v>
      </c>
      <c r="B62" s="61" t="s">
        <v>1227</v>
      </c>
      <c r="C62" s="74">
        <v>5388.5029299999997</v>
      </c>
      <c r="D62" s="74">
        <v>5565.126953</v>
      </c>
      <c r="E62" s="74">
        <v>5621.5537109999996</v>
      </c>
      <c r="F62" s="74">
        <v>5651.6191410000001</v>
      </c>
      <c r="G62" s="74">
        <v>5688.0576170000004</v>
      </c>
      <c r="H62" s="74">
        <v>5727.9619140000004</v>
      </c>
      <c r="I62" s="74">
        <v>5759.6547849999997</v>
      </c>
      <c r="J62" s="74">
        <v>5782.9624020000001</v>
      </c>
      <c r="K62" s="74">
        <v>5802.2817379999997</v>
      </c>
      <c r="L62" s="74">
        <v>5860.2504879999997</v>
      </c>
      <c r="M62" s="74">
        <v>5910.4833980000003</v>
      </c>
      <c r="N62" s="74">
        <v>5960.8964839999999</v>
      </c>
      <c r="O62" s="74">
        <v>6002.3945309999999</v>
      </c>
      <c r="P62" s="74">
        <v>6033.1865230000003</v>
      </c>
      <c r="Q62" s="74">
        <v>6064.2753910000001</v>
      </c>
      <c r="R62" s="74">
        <v>6110.1586909999996</v>
      </c>
      <c r="S62" s="74">
        <v>6160.8745120000003</v>
      </c>
      <c r="T62" s="74">
        <v>6218.9907229999999</v>
      </c>
      <c r="U62" s="74">
        <v>6278.8183589999999</v>
      </c>
      <c r="V62" s="74">
        <v>6353.1708980000003</v>
      </c>
      <c r="W62" s="74">
        <v>6434.111328</v>
      </c>
      <c r="X62" s="74">
        <v>6518.9897460000002</v>
      </c>
      <c r="Y62" s="74">
        <v>6604.2109380000002</v>
      </c>
      <c r="Z62" s="74">
        <v>6698.0546880000002</v>
      </c>
      <c r="AA62" s="74">
        <v>6796.201172</v>
      </c>
      <c r="AB62" s="74">
        <v>6884.4130859999996</v>
      </c>
      <c r="AC62" s="74">
        <v>6984.9326170000004</v>
      </c>
      <c r="AD62" s="59">
        <v>9.1310000000000002E-3</v>
      </c>
    </row>
    <row r="64" spans="1:30" ht="15" customHeight="1">
      <c r="B64" s="61" t="s">
        <v>362</v>
      </c>
    </row>
    <row r="65" spans="1:30" ht="15" customHeight="1">
      <c r="B65" s="61" t="s">
        <v>350</v>
      </c>
    </row>
    <row r="66" spans="1:30" ht="15" customHeight="1">
      <c r="A66" s="62" t="s">
        <v>1226</v>
      </c>
      <c r="B66" s="65" t="s">
        <v>351</v>
      </c>
      <c r="C66" s="66">
        <v>13.751109</v>
      </c>
      <c r="D66" s="66">
        <v>13.810508</v>
      </c>
      <c r="E66" s="66">
        <v>13.903076</v>
      </c>
      <c r="F66" s="66">
        <v>14.008108999999999</v>
      </c>
      <c r="G66" s="66">
        <v>14.142977</v>
      </c>
      <c r="H66" s="66">
        <v>14.273260000000001</v>
      </c>
      <c r="I66" s="66">
        <v>14.404617</v>
      </c>
      <c r="J66" s="66">
        <v>14.524380000000001</v>
      </c>
      <c r="K66" s="66">
        <v>14.636416000000001</v>
      </c>
      <c r="L66" s="66">
        <v>14.741289</v>
      </c>
      <c r="M66" s="66">
        <v>14.838604</v>
      </c>
      <c r="N66" s="66">
        <v>14.928856</v>
      </c>
      <c r="O66" s="66">
        <v>15.012513999999999</v>
      </c>
      <c r="P66" s="66">
        <v>15.091941</v>
      </c>
      <c r="Q66" s="66">
        <v>15.165817000000001</v>
      </c>
      <c r="R66" s="66">
        <v>15.233262</v>
      </c>
      <c r="S66" s="66">
        <v>15.290588</v>
      </c>
      <c r="T66" s="66">
        <v>15.340628000000001</v>
      </c>
      <c r="U66" s="66">
        <v>15.386172999999999</v>
      </c>
      <c r="V66" s="66">
        <v>15.427894999999999</v>
      </c>
      <c r="W66" s="66">
        <v>15.464459</v>
      </c>
      <c r="X66" s="66">
        <v>15.496734999999999</v>
      </c>
      <c r="Y66" s="66">
        <v>15.525054000000001</v>
      </c>
      <c r="Z66" s="66">
        <v>15.549909</v>
      </c>
      <c r="AA66" s="66">
        <v>15.571634</v>
      </c>
      <c r="AB66" s="66">
        <v>15.590007999999999</v>
      </c>
      <c r="AC66" s="66">
        <v>15.605751</v>
      </c>
      <c r="AD66" s="63">
        <v>4.8999999999999998E-3</v>
      </c>
    </row>
    <row r="67" spans="1:30" ht="15" customHeight="1">
      <c r="A67" s="62" t="s">
        <v>1225</v>
      </c>
      <c r="B67" s="65" t="s">
        <v>352</v>
      </c>
      <c r="C67" s="66">
        <v>9.4239470000000001</v>
      </c>
      <c r="D67" s="66">
        <v>9.5036319999999996</v>
      </c>
      <c r="E67" s="66">
        <v>9.5839230000000004</v>
      </c>
      <c r="F67" s="66">
        <v>9.6679689999999994</v>
      </c>
      <c r="G67" s="66">
        <v>9.7544129999999996</v>
      </c>
      <c r="H67" s="66">
        <v>9.8373659999999994</v>
      </c>
      <c r="I67" s="66">
        <v>9.9182710000000007</v>
      </c>
      <c r="J67" s="66">
        <v>9.9967760000000006</v>
      </c>
      <c r="K67" s="66">
        <v>10.072184</v>
      </c>
      <c r="L67" s="66">
        <v>10.144042000000001</v>
      </c>
      <c r="M67" s="66">
        <v>10.213034</v>
      </c>
      <c r="N67" s="66">
        <v>10.278027</v>
      </c>
      <c r="O67" s="66">
        <v>10.338696000000001</v>
      </c>
      <c r="P67" s="66">
        <v>10.395562</v>
      </c>
      <c r="Q67" s="66">
        <v>10.448952</v>
      </c>
      <c r="R67" s="66">
        <v>10.497909</v>
      </c>
      <c r="S67" s="66">
        <v>10.538926999999999</v>
      </c>
      <c r="T67" s="66">
        <v>10.575809</v>
      </c>
      <c r="U67" s="66">
        <v>10.60751</v>
      </c>
      <c r="V67" s="66">
        <v>10.636253999999999</v>
      </c>
      <c r="W67" s="66">
        <v>10.662689</v>
      </c>
      <c r="X67" s="66">
        <v>10.688319</v>
      </c>
      <c r="Y67" s="66">
        <v>10.712001000000001</v>
      </c>
      <c r="Z67" s="66">
        <v>10.735345000000001</v>
      </c>
      <c r="AA67" s="66">
        <v>10.757529999999999</v>
      </c>
      <c r="AB67" s="66">
        <v>10.779201</v>
      </c>
      <c r="AC67" s="66">
        <v>10.800421</v>
      </c>
      <c r="AD67" s="63">
        <v>5.13E-3</v>
      </c>
    </row>
    <row r="68" spans="1:30" ht="15" customHeight="1">
      <c r="A68" s="62" t="s">
        <v>1224</v>
      </c>
      <c r="B68" s="65" t="s">
        <v>353</v>
      </c>
      <c r="C68" s="66">
        <v>8.2852209999999999</v>
      </c>
      <c r="D68" s="66">
        <v>9.2222460000000002</v>
      </c>
      <c r="E68" s="66">
        <v>9.5831579999999992</v>
      </c>
      <c r="F68" s="66">
        <v>9.7597140000000007</v>
      </c>
      <c r="G68" s="66">
        <v>9.879194</v>
      </c>
      <c r="H68" s="66">
        <v>9.9601640000000007</v>
      </c>
      <c r="I68" s="66">
        <v>10.038508999999999</v>
      </c>
      <c r="J68" s="66">
        <v>10.123315</v>
      </c>
      <c r="K68" s="66">
        <v>10.212859</v>
      </c>
      <c r="L68" s="66">
        <v>10.298937</v>
      </c>
      <c r="M68" s="66">
        <v>10.380392000000001</v>
      </c>
      <c r="N68" s="66">
        <v>10.456814</v>
      </c>
      <c r="O68" s="66">
        <v>10.525566</v>
      </c>
      <c r="P68" s="66">
        <v>10.586218000000001</v>
      </c>
      <c r="Q68" s="66">
        <v>10.637893999999999</v>
      </c>
      <c r="R68" s="66">
        <v>10.681070999999999</v>
      </c>
      <c r="S68" s="66">
        <v>10.718384</v>
      </c>
      <c r="T68" s="66">
        <v>10.749585</v>
      </c>
      <c r="U68" s="66">
        <v>10.775555000000001</v>
      </c>
      <c r="V68" s="66">
        <v>10.797186999999999</v>
      </c>
      <c r="W68" s="66">
        <v>10.816132</v>
      </c>
      <c r="X68" s="66">
        <v>10.835213</v>
      </c>
      <c r="Y68" s="66">
        <v>10.852701</v>
      </c>
      <c r="Z68" s="66">
        <v>10.869275999999999</v>
      </c>
      <c r="AA68" s="66">
        <v>10.885771</v>
      </c>
      <c r="AB68" s="66">
        <v>10.902775999999999</v>
      </c>
      <c r="AC68" s="66">
        <v>10.921148000000001</v>
      </c>
      <c r="AD68" s="63">
        <v>6.7860000000000004E-3</v>
      </c>
    </row>
    <row r="69" spans="1:30" ht="15" customHeight="1">
      <c r="A69" s="62" t="s">
        <v>1223</v>
      </c>
      <c r="B69" s="65" t="s">
        <v>354</v>
      </c>
      <c r="C69" s="66">
        <v>7.6333500000000001</v>
      </c>
      <c r="D69" s="66">
        <v>9.3115780000000008</v>
      </c>
      <c r="E69" s="66">
        <v>9.3885780000000008</v>
      </c>
      <c r="F69" s="66">
        <v>9.4444959999999991</v>
      </c>
      <c r="G69" s="66">
        <v>9.5176239999999996</v>
      </c>
      <c r="H69" s="66">
        <v>9.5669059999999995</v>
      </c>
      <c r="I69" s="66">
        <v>9.6315829999999991</v>
      </c>
      <c r="J69" s="66">
        <v>9.706061</v>
      </c>
      <c r="K69" s="66">
        <v>9.7922770000000003</v>
      </c>
      <c r="L69" s="66">
        <v>9.8894009999999994</v>
      </c>
      <c r="M69" s="66">
        <v>9.9912589999999994</v>
      </c>
      <c r="N69" s="66">
        <v>10.075964000000001</v>
      </c>
      <c r="O69" s="66">
        <v>10.175164000000001</v>
      </c>
      <c r="P69" s="66">
        <v>10.262017999999999</v>
      </c>
      <c r="Q69" s="66">
        <v>10.351933000000001</v>
      </c>
      <c r="R69" s="66">
        <v>10.417023</v>
      </c>
      <c r="S69" s="66">
        <v>10.46984</v>
      </c>
      <c r="T69" s="66">
        <v>10.503022</v>
      </c>
      <c r="U69" s="66">
        <v>10.532904</v>
      </c>
      <c r="V69" s="66">
        <v>10.550076000000001</v>
      </c>
      <c r="W69" s="66">
        <v>10.567724</v>
      </c>
      <c r="X69" s="66">
        <v>10.574133</v>
      </c>
      <c r="Y69" s="66">
        <v>10.583690000000001</v>
      </c>
      <c r="Z69" s="66">
        <v>10.586466</v>
      </c>
      <c r="AA69" s="66">
        <v>10.593434999999999</v>
      </c>
      <c r="AB69" s="66">
        <v>10.593965000000001</v>
      </c>
      <c r="AC69" s="66">
        <v>10.598172999999999</v>
      </c>
      <c r="AD69" s="63">
        <v>5.1900000000000002E-3</v>
      </c>
    </row>
    <row r="70" spans="1:30" ht="15" customHeight="1">
      <c r="A70" s="62" t="s">
        <v>1222</v>
      </c>
      <c r="B70" s="65" t="s">
        <v>363</v>
      </c>
      <c r="C70" s="66">
        <v>12.189453</v>
      </c>
      <c r="D70" s="66">
        <v>12.276844000000001</v>
      </c>
      <c r="E70" s="66">
        <v>12.385941000000001</v>
      </c>
      <c r="F70" s="66">
        <v>12.503962</v>
      </c>
      <c r="G70" s="66">
        <v>12.639112000000001</v>
      </c>
      <c r="H70" s="66">
        <v>12.767950000000001</v>
      </c>
      <c r="I70" s="66">
        <v>12.893427000000001</v>
      </c>
      <c r="J70" s="66">
        <v>13.008877999999999</v>
      </c>
      <c r="K70" s="66">
        <v>13.118039</v>
      </c>
      <c r="L70" s="66">
        <v>13.221963000000001</v>
      </c>
      <c r="M70" s="66">
        <v>13.320601999999999</v>
      </c>
      <c r="N70" s="66">
        <v>13.413135</v>
      </c>
      <c r="O70" s="66">
        <v>13.498768999999999</v>
      </c>
      <c r="P70" s="66">
        <v>13.580249</v>
      </c>
      <c r="Q70" s="66">
        <v>13.657094000000001</v>
      </c>
      <c r="R70" s="66">
        <v>13.726874</v>
      </c>
      <c r="S70" s="66">
        <v>13.786493999999999</v>
      </c>
      <c r="T70" s="66">
        <v>13.840446</v>
      </c>
      <c r="U70" s="66">
        <v>13.887221</v>
      </c>
      <c r="V70" s="66">
        <v>13.928578999999999</v>
      </c>
      <c r="W70" s="66">
        <v>13.965911</v>
      </c>
      <c r="X70" s="66">
        <v>14.000614000000001</v>
      </c>
      <c r="Y70" s="66">
        <v>14.030934999999999</v>
      </c>
      <c r="Z70" s="66">
        <v>14.059018999999999</v>
      </c>
      <c r="AA70" s="66">
        <v>14.082325000000001</v>
      </c>
      <c r="AB70" s="66">
        <v>14.102325</v>
      </c>
      <c r="AC70" s="66">
        <v>14.120203</v>
      </c>
      <c r="AD70" s="63">
        <v>5.6109999999999997E-3</v>
      </c>
    </row>
    <row r="71" spans="1:30" ht="15" customHeight="1">
      <c r="B71" s="61" t="s">
        <v>356</v>
      </c>
    </row>
    <row r="72" spans="1:30" ht="15" customHeight="1">
      <c r="A72" s="62" t="s">
        <v>1221</v>
      </c>
      <c r="B72" s="65" t="s">
        <v>351</v>
      </c>
      <c r="C72" s="66">
        <v>8.5734180000000002</v>
      </c>
      <c r="D72" s="66">
        <v>8.6195249999999994</v>
      </c>
      <c r="E72" s="66">
        <v>8.6764989999999997</v>
      </c>
      <c r="F72" s="66">
        <v>8.7395049999999994</v>
      </c>
      <c r="G72" s="66">
        <v>8.8018260000000001</v>
      </c>
      <c r="H72" s="66">
        <v>8.8526520000000009</v>
      </c>
      <c r="I72" s="66">
        <v>8.8950270000000007</v>
      </c>
      <c r="J72" s="66">
        <v>8.9295080000000002</v>
      </c>
      <c r="K72" s="66">
        <v>8.9600779999999993</v>
      </c>
      <c r="L72" s="66">
        <v>8.9880340000000007</v>
      </c>
      <c r="M72" s="66">
        <v>9.0132600000000007</v>
      </c>
      <c r="N72" s="66">
        <v>9.0362829999999992</v>
      </c>
      <c r="O72" s="66">
        <v>9.0565339999999992</v>
      </c>
      <c r="P72" s="66">
        <v>9.0746979999999997</v>
      </c>
      <c r="Q72" s="66">
        <v>9.0912590000000009</v>
      </c>
      <c r="R72" s="66">
        <v>9.1059669999999997</v>
      </c>
      <c r="S72" s="66">
        <v>9.1189319999999991</v>
      </c>
      <c r="T72" s="66">
        <v>9.1303319999999992</v>
      </c>
      <c r="U72" s="66">
        <v>9.1402839999999994</v>
      </c>
      <c r="V72" s="66">
        <v>9.1491559999999996</v>
      </c>
      <c r="W72" s="66">
        <v>9.1570850000000004</v>
      </c>
      <c r="X72" s="66">
        <v>9.1641300000000001</v>
      </c>
      <c r="Y72" s="66">
        <v>9.170242</v>
      </c>
      <c r="Z72" s="66">
        <v>9.1756309999999992</v>
      </c>
      <c r="AA72" s="66">
        <v>9.1804430000000004</v>
      </c>
      <c r="AB72" s="66">
        <v>9.1852820000000008</v>
      </c>
      <c r="AC72" s="66">
        <v>9.189883</v>
      </c>
      <c r="AD72" s="63">
        <v>2.5660000000000001E-3</v>
      </c>
    </row>
    <row r="73" spans="1:30" ht="15" customHeight="1">
      <c r="A73" s="62" t="s">
        <v>1220</v>
      </c>
      <c r="B73" s="65" t="s">
        <v>352</v>
      </c>
      <c r="C73" s="66">
        <v>6.3542909999999999</v>
      </c>
      <c r="D73" s="66">
        <v>6.3484499999999997</v>
      </c>
      <c r="E73" s="66">
        <v>6.3474259999999996</v>
      </c>
      <c r="F73" s="66">
        <v>6.3530800000000003</v>
      </c>
      <c r="G73" s="66">
        <v>6.3620890000000001</v>
      </c>
      <c r="H73" s="66">
        <v>6.3714750000000002</v>
      </c>
      <c r="I73" s="66">
        <v>6.3837000000000002</v>
      </c>
      <c r="J73" s="66">
        <v>6.3969040000000001</v>
      </c>
      <c r="K73" s="66">
        <v>6.4092070000000003</v>
      </c>
      <c r="L73" s="66">
        <v>6.420801</v>
      </c>
      <c r="M73" s="66">
        <v>6.431565</v>
      </c>
      <c r="N73" s="66">
        <v>6.4419849999999999</v>
      </c>
      <c r="O73" s="66">
        <v>6.4511640000000003</v>
      </c>
      <c r="P73" s="66">
        <v>6.4595960000000003</v>
      </c>
      <c r="Q73" s="66">
        <v>6.4669429999999997</v>
      </c>
      <c r="R73" s="66">
        <v>6.4734769999999999</v>
      </c>
      <c r="S73" s="66">
        <v>6.4797989999999999</v>
      </c>
      <c r="T73" s="66">
        <v>6.4857370000000003</v>
      </c>
      <c r="U73" s="66">
        <v>6.491371</v>
      </c>
      <c r="V73" s="66">
        <v>6.4966619999999997</v>
      </c>
      <c r="W73" s="66">
        <v>6.5019330000000002</v>
      </c>
      <c r="X73" s="66">
        <v>6.5082620000000002</v>
      </c>
      <c r="Y73" s="66">
        <v>6.5152400000000004</v>
      </c>
      <c r="Z73" s="66">
        <v>6.5230779999999999</v>
      </c>
      <c r="AA73" s="66">
        <v>6.5323140000000004</v>
      </c>
      <c r="AB73" s="66">
        <v>6.5432009999999998</v>
      </c>
      <c r="AC73" s="66">
        <v>6.556165</v>
      </c>
      <c r="AD73" s="63">
        <v>1.289E-3</v>
      </c>
    </row>
    <row r="74" spans="1:30" ht="15" customHeight="1">
      <c r="A74" s="62" t="s">
        <v>1219</v>
      </c>
      <c r="B74" s="65" t="s">
        <v>353</v>
      </c>
      <c r="C74" s="66">
        <v>6.6280700000000001</v>
      </c>
      <c r="D74" s="66">
        <v>6.6244449999999997</v>
      </c>
      <c r="E74" s="66">
        <v>6.6233659999999999</v>
      </c>
      <c r="F74" s="66">
        <v>6.6286849999999999</v>
      </c>
      <c r="G74" s="66">
        <v>6.6398070000000002</v>
      </c>
      <c r="H74" s="66">
        <v>6.6561979999999998</v>
      </c>
      <c r="I74" s="66">
        <v>6.6647069999999999</v>
      </c>
      <c r="J74" s="66">
        <v>6.6861269999999999</v>
      </c>
      <c r="K74" s="66">
        <v>6.7125959999999996</v>
      </c>
      <c r="L74" s="66">
        <v>6.7444179999999996</v>
      </c>
      <c r="M74" s="66">
        <v>6.7768699999999997</v>
      </c>
      <c r="N74" s="66">
        <v>6.8101079999999996</v>
      </c>
      <c r="O74" s="66">
        <v>6.8382440000000004</v>
      </c>
      <c r="P74" s="66">
        <v>6.8625970000000001</v>
      </c>
      <c r="Q74" s="66">
        <v>6.8833339999999996</v>
      </c>
      <c r="R74" s="66">
        <v>6.9012950000000002</v>
      </c>
      <c r="S74" s="66">
        <v>6.9158850000000003</v>
      </c>
      <c r="T74" s="66">
        <v>6.928223</v>
      </c>
      <c r="U74" s="66">
        <v>6.9378330000000004</v>
      </c>
      <c r="V74" s="66">
        <v>6.9452660000000002</v>
      </c>
      <c r="W74" s="66">
        <v>6.9509790000000002</v>
      </c>
      <c r="X74" s="66">
        <v>6.9573980000000004</v>
      </c>
      <c r="Y74" s="66">
        <v>6.9630869999999998</v>
      </c>
      <c r="Z74" s="66">
        <v>6.968674</v>
      </c>
      <c r="AA74" s="66">
        <v>6.9747969999999997</v>
      </c>
      <c r="AB74" s="66">
        <v>6.9818150000000001</v>
      </c>
      <c r="AC74" s="66">
        <v>6.9901790000000004</v>
      </c>
      <c r="AD74" s="63">
        <v>2.1519999999999998E-3</v>
      </c>
    </row>
    <row r="75" spans="1:30" ht="15" customHeight="1">
      <c r="A75" s="62" t="s">
        <v>1218</v>
      </c>
      <c r="B75" s="65" t="s">
        <v>354</v>
      </c>
      <c r="C75" s="66">
        <v>6.1900829999999996</v>
      </c>
      <c r="D75" s="66">
        <v>6.2626169999999997</v>
      </c>
      <c r="E75" s="66">
        <v>6.3297829999999999</v>
      </c>
      <c r="F75" s="66">
        <v>6.3920260000000004</v>
      </c>
      <c r="G75" s="66">
        <v>6.4431200000000004</v>
      </c>
      <c r="H75" s="66">
        <v>6.47879</v>
      </c>
      <c r="I75" s="66">
        <v>6.5049910000000004</v>
      </c>
      <c r="J75" s="66">
        <v>6.5249290000000002</v>
      </c>
      <c r="K75" s="66">
        <v>6.5428170000000003</v>
      </c>
      <c r="L75" s="66">
        <v>6.5572509999999999</v>
      </c>
      <c r="M75" s="66">
        <v>6.5688180000000003</v>
      </c>
      <c r="N75" s="66">
        <v>6.5757779999999997</v>
      </c>
      <c r="O75" s="66">
        <v>6.5815729999999997</v>
      </c>
      <c r="P75" s="66">
        <v>6.5866150000000001</v>
      </c>
      <c r="Q75" s="66">
        <v>6.591011</v>
      </c>
      <c r="R75" s="66">
        <v>6.5953999999999997</v>
      </c>
      <c r="S75" s="66">
        <v>6.5998939999999999</v>
      </c>
      <c r="T75" s="66">
        <v>6.6042490000000003</v>
      </c>
      <c r="U75" s="66">
        <v>6.60839</v>
      </c>
      <c r="V75" s="66">
        <v>6.6123640000000004</v>
      </c>
      <c r="W75" s="66">
        <v>6.6163210000000001</v>
      </c>
      <c r="X75" s="66">
        <v>6.6201150000000002</v>
      </c>
      <c r="Y75" s="66">
        <v>6.6238320000000002</v>
      </c>
      <c r="Z75" s="66">
        <v>6.6272229999999999</v>
      </c>
      <c r="AA75" s="66">
        <v>6.6303179999999999</v>
      </c>
      <c r="AB75" s="66">
        <v>6.6330080000000002</v>
      </c>
      <c r="AC75" s="66">
        <v>6.6353429999999998</v>
      </c>
      <c r="AD75" s="63">
        <v>2.3149999999999998E-3</v>
      </c>
    </row>
    <row r="76" spans="1:30" ht="15" customHeight="1">
      <c r="A76" s="62" t="s">
        <v>1217</v>
      </c>
      <c r="B76" s="65" t="s">
        <v>364</v>
      </c>
      <c r="C76" s="66">
        <v>7.7033240000000003</v>
      </c>
      <c r="D76" s="66">
        <v>7.7595520000000002</v>
      </c>
      <c r="E76" s="66">
        <v>7.825933</v>
      </c>
      <c r="F76" s="66">
        <v>7.8966690000000002</v>
      </c>
      <c r="G76" s="66">
        <v>7.9645260000000002</v>
      </c>
      <c r="H76" s="66">
        <v>8.020702</v>
      </c>
      <c r="I76" s="66">
        <v>8.0691550000000003</v>
      </c>
      <c r="J76" s="66">
        <v>8.1114479999999993</v>
      </c>
      <c r="K76" s="66">
        <v>8.1494269999999993</v>
      </c>
      <c r="L76" s="66">
        <v>8.184806</v>
      </c>
      <c r="M76" s="66">
        <v>8.2162810000000004</v>
      </c>
      <c r="N76" s="66">
        <v>8.2462909999999994</v>
      </c>
      <c r="O76" s="66">
        <v>8.2723510000000005</v>
      </c>
      <c r="P76" s="66">
        <v>8.2956260000000004</v>
      </c>
      <c r="Q76" s="66">
        <v>8.3160489999999996</v>
      </c>
      <c r="R76" s="66">
        <v>8.3338049999999999</v>
      </c>
      <c r="S76" s="66">
        <v>8.3500040000000002</v>
      </c>
      <c r="T76" s="66">
        <v>8.3647010000000002</v>
      </c>
      <c r="U76" s="66">
        <v>8.3773920000000004</v>
      </c>
      <c r="V76" s="66">
        <v>8.3888800000000003</v>
      </c>
      <c r="W76" s="66">
        <v>8.3992900000000006</v>
      </c>
      <c r="X76" s="66">
        <v>8.4090939999999996</v>
      </c>
      <c r="Y76" s="66">
        <v>8.4184140000000003</v>
      </c>
      <c r="Z76" s="66">
        <v>8.4272329999999993</v>
      </c>
      <c r="AA76" s="66">
        <v>8.4358430000000002</v>
      </c>
      <c r="AB76" s="66">
        <v>8.4444499999999998</v>
      </c>
      <c r="AC76" s="66">
        <v>8.4535309999999999</v>
      </c>
      <c r="AD76" s="63">
        <v>3.4320000000000002E-3</v>
      </c>
    </row>
    <row r="77" spans="1:30" ht="15" customHeight="1">
      <c r="B77" s="61" t="s">
        <v>358</v>
      </c>
    </row>
    <row r="78" spans="1:30" ht="15" customHeight="1">
      <c r="A78" s="62" t="s">
        <v>1216</v>
      </c>
      <c r="B78" s="65" t="s">
        <v>351</v>
      </c>
      <c r="C78" s="66">
        <v>5.9874720000000003</v>
      </c>
      <c r="D78" s="66">
        <v>6.0232849999999996</v>
      </c>
      <c r="E78" s="66">
        <v>6.0790290000000002</v>
      </c>
      <c r="F78" s="66">
        <v>6.1497080000000004</v>
      </c>
      <c r="G78" s="66">
        <v>6.2229530000000004</v>
      </c>
      <c r="H78" s="66">
        <v>6.2880260000000003</v>
      </c>
      <c r="I78" s="66">
        <v>6.3482240000000001</v>
      </c>
      <c r="J78" s="66">
        <v>6.4035919999999997</v>
      </c>
      <c r="K78" s="66">
        <v>6.4517870000000004</v>
      </c>
      <c r="L78" s="66">
        <v>6.4952709999999998</v>
      </c>
      <c r="M78" s="66">
        <v>6.5353510000000004</v>
      </c>
      <c r="N78" s="66">
        <v>6.5745610000000001</v>
      </c>
      <c r="O78" s="66">
        <v>6.6099209999999999</v>
      </c>
      <c r="P78" s="66">
        <v>6.64276</v>
      </c>
      <c r="Q78" s="66">
        <v>6.6731930000000004</v>
      </c>
      <c r="R78" s="66">
        <v>6.7003360000000001</v>
      </c>
      <c r="S78" s="66">
        <v>6.7239849999999999</v>
      </c>
      <c r="T78" s="66">
        <v>6.7439299999999998</v>
      </c>
      <c r="U78" s="66">
        <v>6.76084</v>
      </c>
      <c r="V78" s="66">
        <v>6.7748189999999999</v>
      </c>
      <c r="W78" s="66">
        <v>6.7875940000000003</v>
      </c>
      <c r="X78" s="66">
        <v>6.7994159999999999</v>
      </c>
      <c r="Y78" s="66">
        <v>6.8107660000000001</v>
      </c>
      <c r="Z78" s="66">
        <v>6.8220739999999997</v>
      </c>
      <c r="AA78" s="66">
        <v>6.833742</v>
      </c>
      <c r="AB78" s="66">
        <v>6.8461460000000001</v>
      </c>
      <c r="AC78" s="66">
        <v>6.8587899999999999</v>
      </c>
      <c r="AD78" s="63">
        <v>5.2090000000000001E-3</v>
      </c>
    </row>
    <row r="79" spans="1:30" ht="15" customHeight="1">
      <c r="A79" s="62" t="s">
        <v>1215</v>
      </c>
      <c r="B79" s="65" t="s">
        <v>352</v>
      </c>
      <c r="C79" s="66">
        <v>5.3007470000000003</v>
      </c>
      <c r="D79" s="66">
        <v>5.4149770000000004</v>
      </c>
      <c r="E79" s="66">
        <v>5.4984590000000004</v>
      </c>
      <c r="F79" s="66">
        <v>5.5601700000000003</v>
      </c>
      <c r="G79" s="66">
        <v>5.6175769999999998</v>
      </c>
      <c r="H79" s="66">
        <v>5.659052</v>
      </c>
      <c r="I79" s="66">
        <v>5.6929379999999998</v>
      </c>
      <c r="J79" s="66">
        <v>5.7217589999999996</v>
      </c>
      <c r="K79" s="66">
        <v>5.7443270000000002</v>
      </c>
      <c r="L79" s="66">
        <v>5.7625479999999998</v>
      </c>
      <c r="M79" s="66">
        <v>5.7781630000000002</v>
      </c>
      <c r="N79" s="66">
        <v>5.7917759999999996</v>
      </c>
      <c r="O79" s="66">
        <v>5.8032760000000003</v>
      </c>
      <c r="P79" s="66">
        <v>5.8130119999999996</v>
      </c>
      <c r="Q79" s="66">
        <v>5.8215479999999999</v>
      </c>
      <c r="R79" s="66">
        <v>5.82904</v>
      </c>
      <c r="S79" s="66">
        <v>5.8353270000000004</v>
      </c>
      <c r="T79" s="66">
        <v>5.8406770000000003</v>
      </c>
      <c r="U79" s="66">
        <v>5.8450439999999997</v>
      </c>
      <c r="V79" s="66">
        <v>5.8482640000000004</v>
      </c>
      <c r="W79" s="66">
        <v>5.8509190000000002</v>
      </c>
      <c r="X79" s="66">
        <v>5.8568809999999996</v>
      </c>
      <c r="Y79" s="66">
        <v>5.8643349999999996</v>
      </c>
      <c r="Z79" s="66">
        <v>5.8731520000000002</v>
      </c>
      <c r="AA79" s="66">
        <v>5.8847430000000003</v>
      </c>
      <c r="AB79" s="66">
        <v>5.9003690000000004</v>
      </c>
      <c r="AC79" s="66">
        <v>5.9171360000000002</v>
      </c>
      <c r="AD79" s="63">
        <v>3.5539999999999999E-3</v>
      </c>
    </row>
    <row r="80" spans="1:30" ht="15" customHeight="1">
      <c r="A80" s="62" t="s">
        <v>1214</v>
      </c>
      <c r="B80" s="65" t="s">
        <v>353</v>
      </c>
      <c r="C80" s="66">
        <v>5.7636849999999997</v>
      </c>
      <c r="D80" s="66">
        <v>5.7341939999999996</v>
      </c>
      <c r="E80" s="66">
        <v>5.6919469999999999</v>
      </c>
      <c r="F80" s="66">
        <v>5.6482049999999999</v>
      </c>
      <c r="G80" s="66">
        <v>5.6191719999999998</v>
      </c>
      <c r="H80" s="66">
        <v>5.5925649999999996</v>
      </c>
      <c r="I80" s="66">
        <v>5.5714290000000002</v>
      </c>
      <c r="J80" s="66">
        <v>5.5555060000000003</v>
      </c>
      <c r="K80" s="66">
        <v>5.5434460000000003</v>
      </c>
      <c r="L80" s="66">
        <v>5.5348389999999998</v>
      </c>
      <c r="M80" s="66">
        <v>5.5298959999999999</v>
      </c>
      <c r="N80" s="66">
        <v>5.525665</v>
      </c>
      <c r="O80" s="66">
        <v>5.5232279999999996</v>
      </c>
      <c r="P80" s="66">
        <v>5.5209419999999998</v>
      </c>
      <c r="Q80" s="66">
        <v>5.5183749999999998</v>
      </c>
      <c r="R80" s="66">
        <v>5.5146600000000001</v>
      </c>
      <c r="S80" s="66">
        <v>5.5122989999999996</v>
      </c>
      <c r="T80" s="66">
        <v>5.512067</v>
      </c>
      <c r="U80" s="66">
        <v>5.5118090000000004</v>
      </c>
      <c r="V80" s="66">
        <v>5.5122099999999996</v>
      </c>
      <c r="W80" s="66">
        <v>5.5129999999999999</v>
      </c>
      <c r="X80" s="66">
        <v>5.5233639999999999</v>
      </c>
      <c r="Y80" s="66">
        <v>5.5368810000000002</v>
      </c>
      <c r="Z80" s="66">
        <v>5.5542910000000001</v>
      </c>
      <c r="AA80" s="66">
        <v>5.5783750000000003</v>
      </c>
      <c r="AB80" s="66">
        <v>5.6094559999999998</v>
      </c>
      <c r="AC80" s="66">
        <v>5.6489539999999998</v>
      </c>
      <c r="AD80" s="63">
        <v>-5.9900000000000003E-4</v>
      </c>
    </row>
    <row r="81" spans="1:30" ht="15" customHeight="1">
      <c r="A81" s="62" t="s">
        <v>1213</v>
      </c>
      <c r="B81" s="65" t="s">
        <v>354</v>
      </c>
      <c r="C81" s="66">
        <v>5.5977680000000003</v>
      </c>
      <c r="D81" s="66">
        <v>5.6339569999999997</v>
      </c>
      <c r="E81" s="66">
        <v>5.6766030000000001</v>
      </c>
      <c r="F81" s="66">
        <v>5.729069</v>
      </c>
      <c r="G81" s="66">
        <v>5.7846789999999997</v>
      </c>
      <c r="H81" s="66">
        <v>5.8362420000000004</v>
      </c>
      <c r="I81" s="66">
        <v>5.8841169999999998</v>
      </c>
      <c r="J81" s="66">
        <v>5.9281519999999999</v>
      </c>
      <c r="K81" s="66">
        <v>5.9684970000000002</v>
      </c>
      <c r="L81" s="66">
        <v>6.0077860000000003</v>
      </c>
      <c r="M81" s="66">
        <v>6.047593</v>
      </c>
      <c r="N81" s="66">
        <v>6.0890050000000002</v>
      </c>
      <c r="O81" s="66">
        <v>6.1307739999999997</v>
      </c>
      <c r="P81" s="66">
        <v>6.1709059999999996</v>
      </c>
      <c r="Q81" s="66">
        <v>6.2145710000000003</v>
      </c>
      <c r="R81" s="66">
        <v>6.2550400000000002</v>
      </c>
      <c r="S81" s="66">
        <v>6.2898560000000003</v>
      </c>
      <c r="T81" s="66">
        <v>6.3197279999999996</v>
      </c>
      <c r="U81" s="66">
        <v>6.3421089999999998</v>
      </c>
      <c r="V81" s="66">
        <v>6.359807</v>
      </c>
      <c r="W81" s="66">
        <v>6.3727049999999998</v>
      </c>
      <c r="X81" s="66">
        <v>6.3832839999999997</v>
      </c>
      <c r="Y81" s="66">
        <v>6.3900819999999996</v>
      </c>
      <c r="Z81" s="66">
        <v>6.3947839999999996</v>
      </c>
      <c r="AA81" s="66">
        <v>6.3980170000000003</v>
      </c>
      <c r="AB81" s="66">
        <v>6.4002420000000004</v>
      </c>
      <c r="AC81" s="66">
        <v>6.4018179999999996</v>
      </c>
      <c r="AD81" s="63">
        <v>5.1240000000000001E-3</v>
      </c>
    </row>
    <row r="82" spans="1:30" ht="15" customHeight="1">
      <c r="A82" s="62" t="s">
        <v>1212</v>
      </c>
      <c r="B82" s="65" t="s">
        <v>365</v>
      </c>
      <c r="C82" s="66">
        <v>5.9815899999999997</v>
      </c>
      <c r="D82" s="66">
        <v>6.0170870000000001</v>
      </c>
      <c r="E82" s="66">
        <v>6.0723789999999997</v>
      </c>
      <c r="F82" s="66">
        <v>6.1424370000000001</v>
      </c>
      <c r="G82" s="66">
        <v>6.2150670000000003</v>
      </c>
      <c r="H82" s="66">
        <v>6.2794829999999999</v>
      </c>
      <c r="I82" s="66">
        <v>6.3389410000000002</v>
      </c>
      <c r="J82" s="66">
        <v>6.393497</v>
      </c>
      <c r="K82" s="66">
        <v>6.4408349999999999</v>
      </c>
      <c r="L82" s="66">
        <v>6.4834360000000002</v>
      </c>
      <c r="M82" s="66">
        <v>6.5226449999999998</v>
      </c>
      <c r="N82" s="66">
        <v>6.5609799999999998</v>
      </c>
      <c r="O82" s="66">
        <v>6.595523</v>
      </c>
      <c r="P82" s="66">
        <v>6.6275740000000001</v>
      </c>
      <c r="Q82" s="66">
        <v>6.6571910000000001</v>
      </c>
      <c r="R82" s="66">
        <v>6.6835000000000004</v>
      </c>
      <c r="S82" s="66">
        <v>6.7062540000000004</v>
      </c>
      <c r="T82" s="66">
        <v>6.7251099999999999</v>
      </c>
      <c r="U82" s="66">
        <v>6.7406829999999998</v>
      </c>
      <c r="V82" s="66">
        <v>6.7528309999999996</v>
      </c>
      <c r="W82" s="66">
        <v>6.7633859999999997</v>
      </c>
      <c r="X82" s="66">
        <v>6.7720989999999999</v>
      </c>
      <c r="Y82" s="66">
        <v>6.7799490000000002</v>
      </c>
      <c r="Z82" s="66">
        <v>6.7870939999999997</v>
      </c>
      <c r="AA82" s="66">
        <v>6.79406</v>
      </c>
      <c r="AB82" s="66">
        <v>6.8013450000000004</v>
      </c>
      <c r="AC82" s="66">
        <v>6.8084889999999998</v>
      </c>
      <c r="AD82" s="63">
        <v>4.9550000000000002E-3</v>
      </c>
    </row>
    <row r="83" spans="1:30" ht="15" customHeight="1">
      <c r="A83" s="62" t="s">
        <v>1211</v>
      </c>
      <c r="B83" s="61" t="s">
        <v>1177</v>
      </c>
      <c r="C83" s="74">
        <v>6.8654489999999999</v>
      </c>
      <c r="D83" s="74">
        <v>6.9031979999999997</v>
      </c>
      <c r="E83" s="74">
        <v>6.9582759999999997</v>
      </c>
      <c r="F83" s="74">
        <v>7.026103</v>
      </c>
      <c r="G83" s="74">
        <v>7.1040340000000004</v>
      </c>
      <c r="H83" s="74">
        <v>7.1810200000000002</v>
      </c>
      <c r="I83" s="74">
        <v>7.256138</v>
      </c>
      <c r="J83" s="74">
        <v>7.3297150000000002</v>
      </c>
      <c r="K83" s="74">
        <v>7.3984880000000004</v>
      </c>
      <c r="L83" s="74">
        <v>7.4634999999999998</v>
      </c>
      <c r="M83" s="74">
        <v>7.5197089999999998</v>
      </c>
      <c r="N83" s="74">
        <v>7.5710379999999997</v>
      </c>
      <c r="O83" s="74">
        <v>7.6165419999999999</v>
      </c>
      <c r="P83" s="74">
        <v>7.6590780000000001</v>
      </c>
      <c r="Q83" s="74">
        <v>7.6991120000000004</v>
      </c>
      <c r="R83" s="74">
        <v>7.7359210000000003</v>
      </c>
      <c r="S83" s="74">
        <v>7.7698210000000003</v>
      </c>
      <c r="T83" s="74">
        <v>7.8001269999999998</v>
      </c>
      <c r="U83" s="74">
        <v>7.8271069999999998</v>
      </c>
      <c r="V83" s="74">
        <v>7.8500930000000002</v>
      </c>
      <c r="W83" s="74">
        <v>7.8706430000000003</v>
      </c>
      <c r="X83" s="74">
        <v>7.888001</v>
      </c>
      <c r="Y83" s="74">
        <v>7.9031890000000002</v>
      </c>
      <c r="Z83" s="74">
        <v>7.9164300000000001</v>
      </c>
      <c r="AA83" s="74">
        <v>7.9290919999999998</v>
      </c>
      <c r="AB83" s="74">
        <v>7.9417960000000001</v>
      </c>
      <c r="AC83" s="74">
        <v>7.954885</v>
      </c>
      <c r="AD83" s="59">
        <v>5.6880000000000003E-3</v>
      </c>
    </row>
    <row r="85" spans="1:30" ht="15" customHeight="1">
      <c r="B85" s="61" t="s">
        <v>366</v>
      </c>
    </row>
    <row r="86" spans="1:30" ht="15" customHeight="1">
      <c r="B86" s="61" t="s">
        <v>350</v>
      </c>
    </row>
    <row r="87" spans="1:30" ht="15" customHeight="1">
      <c r="A87" s="62" t="s">
        <v>1210</v>
      </c>
      <c r="B87" s="65" t="s">
        <v>351</v>
      </c>
      <c r="C87" s="64">
        <v>1.914677</v>
      </c>
      <c r="D87" s="64">
        <v>2.0225550000000001</v>
      </c>
      <c r="E87" s="64">
        <v>2.139678</v>
      </c>
      <c r="F87" s="64">
        <v>2.2598889999999998</v>
      </c>
      <c r="G87" s="64">
        <v>2.3774150000000001</v>
      </c>
      <c r="H87" s="64">
        <v>2.4907050000000002</v>
      </c>
      <c r="I87" s="64">
        <v>2.5946690000000001</v>
      </c>
      <c r="J87" s="64">
        <v>2.6931210000000001</v>
      </c>
      <c r="K87" s="64">
        <v>2.7867899999999999</v>
      </c>
      <c r="L87" s="64">
        <v>2.8774500000000001</v>
      </c>
      <c r="M87" s="64">
        <v>2.9635400000000001</v>
      </c>
      <c r="N87" s="64">
        <v>3.0475620000000001</v>
      </c>
      <c r="O87" s="64">
        <v>3.1302810000000001</v>
      </c>
      <c r="P87" s="64">
        <v>3.2127219999999999</v>
      </c>
      <c r="Q87" s="64">
        <v>3.294467</v>
      </c>
      <c r="R87" s="64">
        <v>3.3742169999999998</v>
      </c>
      <c r="S87" s="64">
        <v>3.453195</v>
      </c>
      <c r="T87" s="64">
        <v>3.530373</v>
      </c>
      <c r="U87" s="64">
        <v>3.6076579999999998</v>
      </c>
      <c r="V87" s="64">
        <v>3.6756099999999998</v>
      </c>
      <c r="W87" s="64">
        <v>3.7419159999999998</v>
      </c>
      <c r="X87" s="64">
        <v>3.8042859999999998</v>
      </c>
      <c r="Y87" s="64">
        <v>3.8665929999999999</v>
      </c>
      <c r="Z87" s="64">
        <v>3.9283049999999999</v>
      </c>
      <c r="AA87" s="64">
        <v>3.9914589999999999</v>
      </c>
      <c r="AB87" s="64">
        <v>4.0485620000000004</v>
      </c>
      <c r="AC87" s="64">
        <v>4.0985750000000003</v>
      </c>
      <c r="AD87" s="63">
        <v>2.8653999999999999E-2</v>
      </c>
    </row>
    <row r="88" spans="1:30" ht="15" customHeight="1">
      <c r="A88" s="62" t="s">
        <v>1209</v>
      </c>
      <c r="B88" s="65" t="s">
        <v>352</v>
      </c>
      <c r="C88" s="64">
        <v>1.1069830000000001</v>
      </c>
      <c r="D88" s="64">
        <v>1.1421250000000001</v>
      </c>
      <c r="E88" s="64">
        <v>1.180164</v>
      </c>
      <c r="F88" s="64">
        <v>1.218386</v>
      </c>
      <c r="G88" s="64">
        <v>1.252821</v>
      </c>
      <c r="H88" s="64">
        <v>1.2838130000000001</v>
      </c>
      <c r="I88" s="64">
        <v>1.3105850000000001</v>
      </c>
      <c r="J88" s="64">
        <v>1.337305</v>
      </c>
      <c r="K88" s="64">
        <v>1.3637490000000001</v>
      </c>
      <c r="L88" s="64">
        <v>1.3899820000000001</v>
      </c>
      <c r="M88" s="64">
        <v>1.4154439999999999</v>
      </c>
      <c r="N88" s="64">
        <v>1.441219</v>
      </c>
      <c r="O88" s="64">
        <v>1.4673769999999999</v>
      </c>
      <c r="P88" s="64">
        <v>1.4934019999999999</v>
      </c>
      <c r="Q88" s="64">
        <v>1.5176460000000001</v>
      </c>
      <c r="R88" s="64">
        <v>1.539018</v>
      </c>
      <c r="S88" s="64">
        <v>1.5599829999999999</v>
      </c>
      <c r="T88" s="64">
        <v>1.5786910000000001</v>
      </c>
      <c r="U88" s="64">
        <v>1.597558</v>
      </c>
      <c r="V88" s="64">
        <v>1.612544</v>
      </c>
      <c r="W88" s="64">
        <v>1.6262019999999999</v>
      </c>
      <c r="X88" s="64">
        <v>1.637648</v>
      </c>
      <c r="Y88" s="64">
        <v>1.6500440000000001</v>
      </c>
      <c r="Z88" s="64">
        <v>1.663303</v>
      </c>
      <c r="AA88" s="64">
        <v>1.6761699999999999</v>
      </c>
      <c r="AB88" s="64">
        <v>1.6877310000000001</v>
      </c>
      <c r="AC88" s="64">
        <v>1.698941</v>
      </c>
      <c r="AD88" s="63">
        <v>1.6011000000000001E-2</v>
      </c>
    </row>
    <row r="89" spans="1:30" ht="15" customHeight="1">
      <c r="A89" s="62" t="s">
        <v>1208</v>
      </c>
      <c r="B89" s="65" t="s">
        <v>353</v>
      </c>
      <c r="C89" s="64">
        <v>1.7699999999999999E-4</v>
      </c>
      <c r="D89" s="64">
        <v>2.6899999999999998E-4</v>
      </c>
      <c r="E89" s="64">
        <v>3.79E-4</v>
      </c>
      <c r="F89" s="64">
        <v>4.9100000000000001E-4</v>
      </c>
      <c r="G89" s="64">
        <v>6.0599999999999998E-4</v>
      </c>
      <c r="H89" s="64">
        <v>7.3200000000000001E-4</v>
      </c>
      <c r="I89" s="64">
        <v>8.6399999999999997E-4</v>
      </c>
      <c r="J89" s="64">
        <v>1.008E-3</v>
      </c>
      <c r="K89" s="64">
        <v>1.1640000000000001E-3</v>
      </c>
      <c r="L89" s="64">
        <v>1.3359999999999999E-3</v>
      </c>
      <c r="M89" s="64">
        <v>1.524E-3</v>
      </c>
      <c r="N89" s="64">
        <v>1.7309999999999999E-3</v>
      </c>
      <c r="O89" s="64">
        <v>1.9610000000000001E-3</v>
      </c>
      <c r="P89" s="64">
        <v>2.2190000000000001E-3</v>
      </c>
      <c r="Q89" s="64">
        <v>2.5079999999999998E-3</v>
      </c>
      <c r="R89" s="64">
        <v>2.8289999999999999E-3</v>
      </c>
      <c r="S89" s="64">
        <v>3.186E-3</v>
      </c>
      <c r="T89" s="64">
        <v>3.5860000000000002E-3</v>
      </c>
      <c r="U89" s="64">
        <v>4.0299999999999997E-3</v>
      </c>
      <c r="V89" s="64">
        <v>4.5250000000000004E-3</v>
      </c>
      <c r="W89" s="64">
        <v>5.0650000000000001E-3</v>
      </c>
      <c r="X89" s="64">
        <v>5.6610000000000002E-3</v>
      </c>
      <c r="Y89" s="64">
        <v>6.3400000000000001E-3</v>
      </c>
      <c r="Z89" s="64">
        <v>7.1069999999999996E-3</v>
      </c>
      <c r="AA89" s="64">
        <v>7.9780000000000007E-3</v>
      </c>
      <c r="AB89" s="64">
        <v>8.9529999999999992E-3</v>
      </c>
      <c r="AC89" s="64">
        <v>1.005E-2</v>
      </c>
      <c r="AD89" s="63">
        <v>0.15585399999999999</v>
      </c>
    </row>
    <row r="90" spans="1:30" ht="15" customHeight="1">
      <c r="A90" s="62" t="s">
        <v>1207</v>
      </c>
      <c r="B90" s="65" t="s">
        <v>354</v>
      </c>
      <c r="C90" s="64">
        <v>0</v>
      </c>
      <c r="D90" s="64">
        <v>9.3999999999999994E-5</v>
      </c>
      <c r="E90" s="64">
        <v>1.9599999999999999E-4</v>
      </c>
      <c r="F90" s="64">
        <v>3.0200000000000002E-4</v>
      </c>
      <c r="G90" s="64">
        <v>4.08E-4</v>
      </c>
      <c r="H90" s="64">
        <v>5.13E-4</v>
      </c>
      <c r="I90" s="64">
        <v>6.1300000000000005E-4</v>
      </c>
      <c r="J90" s="64">
        <v>7.1299999999999998E-4</v>
      </c>
      <c r="K90" s="64">
        <v>8.1499999999999997E-4</v>
      </c>
      <c r="L90" s="64">
        <v>9.2299999999999999E-4</v>
      </c>
      <c r="M90" s="64">
        <v>1.039E-3</v>
      </c>
      <c r="N90" s="64">
        <v>1.1640000000000001E-3</v>
      </c>
      <c r="O90" s="64">
        <v>1.3470000000000001E-3</v>
      </c>
      <c r="P90" s="64">
        <v>1.5939999999999999E-3</v>
      </c>
      <c r="Q90" s="64">
        <v>1.9650000000000002E-3</v>
      </c>
      <c r="R90" s="64">
        <v>2.4620000000000002E-3</v>
      </c>
      <c r="S90" s="64">
        <v>3.081E-3</v>
      </c>
      <c r="T90" s="64">
        <v>3.8679999999999999E-3</v>
      </c>
      <c r="U90" s="64">
        <v>4.8739999999999999E-3</v>
      </c>
      <c r="V90" s="64">
        <v>6.2729999999999999E-3</v>
      </c>
      <c r="W90" s="64">
        <v>8.0429999999999998E-3</v>
      </c>
      <c r="X90" s="64">
        <v>9.9780000000000008E-3</v>
      </c>
      <c r="Y90" s="64">
        <v>1.2271000000000001E-2</v>
      </c>
      <c r="Z90" s="64">
        <v>1.4947999999999999E-2</v>
      </c>
      <c r="AA90" s="64">
        <v>1.8626E-2</v>
      </c>
      <c r="AB90" s="64">
        <v>2.2782E-2</v>
      </c>
      <c r="AC90" s="64">
        <v>2.7310000000000001E-2</v>
      </c>
      <c r="AD90" s="63">
        <v>0.25479200000000002</v>
      </c>
    </row>
    <row r="91" spans="1:30" ht="15" customHeight="1">
      <c r="A91" s="62" t="s">
        <v>1206</v>
      </c>
      <c r="B91" s="65" t="s">
        <v>355</v>
      </c>
      <c r="C91" s="64">
        <v>3.0218370000000001</v>
      </c>
      <c r="D91" s="64">
        <v>3.1650429999999998</v>
      </c>
      <c r="E91" s="64">
        <v>3.3204150000000001</v>
      </c>
      <c r="F91" s="64">
        <v>3.479069</v>
      </c>
      <c r="G91" s="64">
        <v>3.6312509999999998</v>
      </c>
      <c r="H91" s="64">
        <v>3.7757619999999998</v>
      </c>
      <c r="I91" s="64">
        <v>3.9067310000000002</v>
      </c>
      <c r="J91" s="64">
        <v>4.0321470000000001</v>
      </c>
      <c r="K91" s="64">
        <v>4.1525189999999998</v>
      </c>
      <c r="L91" s="64">
        <v>4.2696889999999996</v>
      </c>
      <c r="M91" s="64">
        <v>4.3815480000000004</v>
      </c>
      <c r="N91" s="64">
        <v>4.4916770000000001</v>
      </c>
      <c r="O91" s="64">
        <v>4.6009669999999998</v>
      </c>
      <c r="P91" s="64">
        <v>4.7099339999999996</v>
      </c>
      <c r="Q91" s="64">
        <v>4.8165880000000003</v>
      </c>
      <c r="R91" s="64">
        <v>4.9185239999999997</v>
      </c>
      <c r="S91" s="64">
        <v>5.0194450000000002</v>
      </c>
      <c r="T91" s="64">
        <v>5.1165200000000004</v>
      </c>
      <c r="U91" s="64">
        <v>5.2141190000000002</v>
      </c>
      <c r="V91" s="64">
        <v>5.2989509999999997</v>
      </c>
      <c r="W91" s="64">
        <v>5.3812259999999998</v>
      </c>
      <c r="X91" s="64">
        <v>5.4575690000000003</v>
      </c>
      <c r="Y91" s="64">
        <v>5.5352459999999999</v>
      </c>
      <c r="Z91" s="64">
        <v>5.6136650000000001</v>
      </c>
      <c r="AA91" s="64">
        <v>5.6942329999999997</v>
      </c>
      <c r="AB91" s="64">
        <v>5.768027</v>
      </c>
      <c r="AC91" s="64">
        <v>5.8348760000000004</v>
      </c>
      <c r="AD91" s="63">
        <v>2.4768999999999999E-2</v>
      </c>
    </row>
    <row r="92" spans="1:30" ht="15" customHeight="1">
      <c r="B92" s="61" t="s">
        <v>356</v>
      </c>
    </row>
    <row r="93" spans="1:30" ht="15" customHeight="1">
      <c r="A93" s="62" t="s">
        <v>1205</v>
      </c>
      <c r="B93" s="65" t="s">
        <v>351</v>
      </c>
      <c r="C93" s="64">
        <v>1.847356</v>
      </c>
      <c r="D93" s="64">
        <v>1.9080729999999999</v>
      </c>
      <c r="E93" s="64">
        <v>1.993163</v>
      </c>
      <c r="F93" s="64">
        <v>2.0974759999999999</v>
      </c>
      <c r="G93" s="64">
        <v>2.1971039999999999</v>
      </c>
      <c r="H93" s="64">
        <v>2.28911</v>
      </c>
      <c r="I93" s="64">
        <v>2.3795009999999999</v>
      </c>
      <c r="J93" s="64">
        <v>2.4686699999999999</v>
      </c>
      <c r="K93" s="64">
        <v>2.5571100000000002</v>
      </c>
      <c r="L93" s="64">
        <v>2.6482269999999999</v>
      </c>
      <c r="M93" s="64">
        <v>2.739055</v>
      </c>
      <c r="N93" s="64">
        <v>2.8311609999999998</v>
      </c>
      <c r="O93" s="64">
        <v>2.9214880000000001</v>
      </c>
      <c r="P93" s="64">
        <v>3.0094699999999999</v>
      </c>
      <c r="Q93" s="64">
        <v>3.0961500000000002</v>
      </c>
      <c r="R93" s="64">
        <v>3.178363</v>
      </c>
      <c r="S93" s="64">
        <v>3.258534</v>
      </c>
      <c r="T93" s="64">
        <v>3.3354710000000001</v>
      </c>
      <c r="U93" s="64">
        <v>3.4098030000000001</v>
      </c>
      <c r="V93" s="64">
        <v>3.4783270000000002</v>
      </c>
      <c r="W93" s="64">
        <v>3.5438019999999999</v>
      </c>
      <c r="X93" s="64">
        <v>3.6090140000000002</v>
      </c>
      <c r="Y93" s="64">
        <v>3.6741480000000002</v>
      </c>
      <c r="Z93" s="64">
        <v>3.7383950000000001</v>
      </c>
      <c r="AA93" s="64">
        <v>3.8004920000000002</v>
      </c>
      <c r="AB93" s="64">
        <v>3.85846</v>
      </c>
      <c r="AC93" s="64">
        <v>3.9121169999999998</v>
      </c>
      <c r="AD93" s="63">
        <v>2.9135999999999999E-2</v>
      </c>
    </row>
    <row r="94" spans="1:30" ht="15" customHeight="1">
      <c r="A94" s="62" t="s">
        <v>1204</v>
      </c>
      <c r="B94" s="65" t="s">
        <v>352</v>
      </c>
      <c r="C94" s="64">
        <v>1.305949</v>
      </c>
      <c r="D94" s="64">
        <v>1.276896</v>
      </c>
      <c r="E94" s="64">
        <v>1.2668170000000001</v>
      </c>
      <c r="F94" s="64">
        <v>1.270356</v>
      </c>
      <c r="G94" s="64">
        <v>1.275792</v>
      </c>
      <c r="H94" s="64">
        <v>1.2815209999999999</v>
      </c>
      <c r="I94" s="64">
        <v>1.288837</v>
      </c>
      <c r="J94" s="64">
        <v>1.296565</v>
      </c>
      <c r="K94" s="64">
        <v>1.3044579999999999</v>
      </c>
      <c r="L94" s="64">
        <v>1.314378</v>
      </c>
      <c r="M94" s="64">
        <v>1.325534</v>
      </c>
      <c r="N94" s="64">
        <v>1.338705</v>
      </c>
      <c r="O94" s="64">
        <v>1.352004</v>
      </c>
      <c r="P94" s="64">
        <v>1.3654809999999999</v>
      </c>
      <c r="Q94" s="64">
        <v>1.378458</v>
      </c>
      <c r="R94" s="64">
        <v>1.39042</v>
      </c>
      <c r="S94" s="64">
        <v>1.402728</v>
      </c>
      <c r="T94" s="64">
        <v>1.413716</v>
      </c>
      <c r="U94" s="64">
        <v>1.4253899999999999</v>
      </c>
      <c r="V94" s="64">
        <v>1.4346760000000001</v>
      </c>
      <c r="W94" s="64">
        <v>1.4438489999999999</v>
      </c>
      <c r="X94" s="64">
        <v>1.455185</v>
      </c>
      <c r="Y94" s="64">
        <v>1.4672350000000001</v>
      </c>
      <c r="Z94" s="64">
        <v>1.4798640000000001</v>
      </c>
      <c r="AA94" s="64">
        <v>1.4925219999999999</v>
      </c>
      <c r="AB94" s="64">
        <v>1.505857</v>
      </c>
      <c r="AC94" s="64">
        <v>1.5175190000000001</v>
      </c>
      <c r="AD94" s="63">
        <v>6.9300000000000004E-3</v>
      </c>
    </row>
    <row r="95" spans="1:30" ht="15" customHeight="1">
      <c r="A95" s="62" t="s">
        <v>1203</v>
      </c>
      <c r="B95" s="65" t="s">
        <v>353</v>
      </c>
      <c r="C95" s="64">
        <v>2.2070000000000002E-3</v>
      </c>
      <c r="D95" s="64">
        <v>2.1050000000000001E-3</v>
      </c>
      <c r="E95" s="64">
        <v>2.049E-3</v>
      </c>
      <c r="F95" s="64">
        <v>2.026E-3</v>
      </c>
      <c r="G95" s="64">
        <v>2.006E-3</v>
      </c>
      <c r="H95" s="64">
        <v>1.9989999999999999E-3</v>
      </c>
      <c r="I95" s="64">
        <v>2.0119999999999999E-3</v>
      </c>
      <c r="J95" s="64">
        <v>2.0600000000000002E-3</v>
      </c>
      <c r="K95" s="64">
        <v>2.1440000000000001E-3</v>
      </c>
      <c r="L95" s="64">
        <v>2.2729999999999998E-3</v>
      </c>
      <c r="M95" s="64">
        <v>2.431E-3</v>
      </c>
      <c r="N95" s="64">
        <v>2.6389999999999999E-3</v>
      </c>
      <c r="O95" s="64">
        <v>2.8879999999999999E-3</v>
      </c>
      <c r="P95" s="64">
        <v>3.1800000000000001E-3</v>
      </c>
      <c r="Q95" s="64">
        <v>3.519E-3</v>
      </c>
      <c r="R95" s="64">
        <v>3.9150000000000001E-3</v>
      </c>
      <c r="S95" s="64">
        <v>4.3600000000000002E-3</v>
      </c>
      <c r="T95" s="64">
        <v>4.8939999999999999E-3</v>
      </c>
      <c r="U95" s="64">
        <v>5.4970000000000001E-3</v>
      </c>
      <c r="V95" s="64">
        <v>6.2259999999999998E-3</v>
      </c>
      <c r="W95" s="64">
        <v>7.0340000000000003E-3</v>
      </c>
      <c r="X95" s="64">
        <v>7.9629999999999996E-3</v>
      </c>
      <c r="Y95" s="64">
        <v>9.0290000000000006E-3</v>
      </c>
      <c r="Z95" s="64">
        <v>1.0229E-2</v>
      </c>
      <c r="AA95" s="64">
        <v>1.1587999999999999E-2</v>
      </c>
      <c r="AB95" s="64">
        <v>1.3077E-2</v>
      </c>
      <c r="AC95" s="64">
        <v>1.4708000000000001E-2</v>
      </c>
      <c r="AD95" s="63">
        <v>8.0859E-2</v>
      </c>
    </row>
    <row r="96" spans="1:30" ht="15" customHeight="1">
      <c r="A96" s="62" t="s">
        <v>1202</v>
      </c>
      <c r="B96" s="65" t="s">
        <v>354</v>
      </c>
      <c r="C96" s="64">
        <v>1.8959999999999999E-3</v>
      </c>
      <c r="D96" s="64">
        <v>2.3700000000000001E-3</v>
      </c>
      <c r="E96" s="64">
        <v>2.9260000000000002E-3</v>
      </c>
      <c r="F96" s="64">
        <v>3.5469999999999998E-3</v>
      </c>
      <c r="G96" s="64">
        <v>4.1460000000000004E-3</v>
      </c>
      <c r="H96" s="64">
        <v>4.7169999999999998E-3</v>
      </c>
      <c r="I96" s="64">
        <v>5.2789999999999998E-3</v>
      </c>
      <c r="J96" s="64">
        <v>5.8339999999999998E-3</v>
      </c>
      <c r="K96" s="64">
        <v>6.3879999999999996E-3</v>
      </c>
      <c r="L96" s="64">
        <v>6.9509999999999997E-3</v>
      </c>
      <c r="M96" s="64">
        <v>7.5100000000000002E-3</v>
      </c>
      <c r="N96" s="64">
        <v>8.0649999999999993E-3</v>
      </c>
      <c r="O96" s="64">
        <v>8.6049999999999998E-3</v>
      </c>
      <c r="P96" s="64">
        <v>9.1310000000000002E-3</v>
      </c>
      <c r="Q96" s="64">
        <v>9.6469999999999993E-3</v>
      </c>
      <c r="R96" s="64">
        <v>1.0149E-2</v>
      </c>
      <c r="S96" s="64">
        <v>1.0638E-2</v>
      </c>
      <c r="T96" s="64">
        <v>1.1113E-2</v>
      </c>
      <c r="U96" s="64">
        <v>1.1572000000000001E-2</v>
      </c>
      <c r="V96" s="64">
        <v>1.2019E-2</v>
      </c>
      <c r="W96" s="64">
        <v>1.2455000000000001E-2</v>
      </c>
      <c r="X96" s="64">
        <v>1.2880000000000001E-2</v>
      </c>
      <c r="Y96" s="64">
        <v>1.3280999999999999E-2</v>
      </c>
      <c r="Z96" s="64">
        <v>1.3674E-2</v>
      </c>
      <c r="AA96" s="64">
        <v>1.4057E-2</v>
      </c>
      <c r="AB96" s="64">
        <v>1.4435E-2</v>
      </c>
      <c r="AC96" s="64">
        <v>1.4808E-2</v>
      </c>
      <c r="AD96" s="63">
        <v>7.6040999999999997E-2</v>
      </c>
    </row>
    <row r="97" spans="1:30" ht="15" customHeight="1">
      <c r="A97" s="62" t="s">
        <v>1201</v>
      </c>
      <c r="B97" s="65" t="s">
        <v>357</v>
      </c>
      <c r="C97" s="64">
        <v>3.1574080000000002</v>
      </c>
      <c r="D97" s="64">
        <v>3.1894429999999998</v>
      </c>
      <c r="E97" s="64">
        <v>3.2649560000000002</v>
      </c>
      <c r="F97" s="64">
        <v>3.3734060000000001</v>
      </c>
      <c r="G97" s="64">
        <v>3.479047</v>
      </c>
      <c r="H97" s="64">
        <v>3.5773459999999999</v>
      </c>
      <c r="I97" s="64">
        <v>3.67563</v>
      </c>
      <c r="J97" s="64">
        <v>3.7731300000000001</v>
      </c>
      <c r="K97" s="64">
        <v>3.8700999999999999</v>
      </c>
      <c r="L97" s="64">
        <v>3.9718290000000001</v>
      </c>
      <c r="M97" s="64">
        <v>4.0745290000000001</v>
      </c>
      <c r="N97" s="64">
        <v>4.1805690000000002</v>
      </c>
      <c r="O97" s="64">
        <v>4.2849830000000004</v>
      </c>
      <c r="P97" s="64">
        <v>4.3872619999999998</v>
      </c>
      <c r="Q97" s="64">
        <v>4.4877789999999997</v>
      </c>
      <c r="R97" s="64">
        <v>4.5828490000000004</v>
      </c>
      <c r="S97" s="64">
        <v>4.6762620000000004</v>
      </c>
      <c r="T97" s="64">
        <v>4.765193</v>
      </c>
      <c r="U97" s="64">
        <v>4.8522639999999999</v>
      </c>
      <c r="V97" s="64">
        <v>4.9312480000000001</v>
      </c>
      <c r="W97" s="64">
        <v>5.0071409999999998</v>
      </c>
      <c r="X97" s="64">
        <v>5.0850390000000001</v>
      </c>
      <c r="Y97" s="64">
        <v>5.1636920000000002</v>
      </c>
      <c r="Z97" s="64">
        <v>5.2421579999999999</v>
      </c>
      <c r="AA97" s="64">
        <v>5.3186590000000002</v>
      </c>
      <c r="AB97" s="64">
        <v>5.3918290000000004</v>
      </c>
      <c r="AC97" s="64">
        <v>5.4591510000000003</v>
      </c>
      <c r="AD97" s="63">
        <v>2.1731E-2</v>
      </c>
    </row>
    <row r="98" spans="1:30" ht="15" customHeight="1">
      <c r="B98" s="61" t="s">
        <v>358</v>
      </c>
    </row>
    <row r="99" spans="1:30" ht="15" customHeight="1">
      <c r="A99" s="62" t="s">
        <v>1200</v>
      </c>
      <c r="B99" s="65" t="s">
        <v>351</v>
      </c>
      <c r="C99" s="64">
        <v>4.3634870000000001</v>
      </c>
      <c r="D99" s="64">
        <v>4.4723569999999997</v>
      </c>
      <c r="E99" s="64">
        <v>4.6087319999999998</v>
      </c>
      <c r="F99" s="64">
        <v>4.7607910000000002</v>
      </c>
      <c r="G99" s="64">
        <v>4.8834819999999999</v>
      </c>
      <c r="H99" s="64">
        <v>4.9747570000000003</v>
      </c>
      <c r="I99" s="64">
        <v>5.0465020000000003</v>
      </c>
      <c r="J99" s="64">
        <v>5.0998020000000004</v>
      </c>
      <c r="K99" s="64">
        <v>5.1384239999999997</v>
      </c>
      <c r="L99" s="64">
        <v>5.1678990000000002</v>
      </c>
      <c r="M99" s="64">
        <v>5.2019260000000003</v>
      </c>
      <c r="N99" s="64">
        <v>5.2384740000000001</v>
      </c>
      <c r="O99" s="64">
        <v>5.2741170000000004</v>
      </c>
      <c r="P99" s="64">
        <v>5.3077240000000003</v>
      </c>
      <c r="Q99" s="64">
        <v>5.3383459999999996</v>
      </c>
      <c r="R99" s="64">
        <v>5.3626370000000003</v>
      </c>
      <c r="S99" s="64">
        <v>5.3852779999999996</v>
      </c>
      <c r="T99" s="64">
        <v>5.4070799999999997</v>
      </c>
      <c r="U99" s="64">
        <v>5.424887</v>
      </c>
      <c r="V99" s="64">
        <v>5.436064</v>
      </c>
      <c r="W99" s="64">
        <v>5.4416609999999999</v>
      </c>
      <c r="X99" s="64">
        <v>5.4454409999999998</v>
      </c>
      <c r="Y99" s="64">
        <v>5.4532340000000001</v>
      </c>
      <c r="Z99" s="64">
        <v>5.4599099999999998</v>
      </c>
      <c r="AA99" s="64">
        <v>5.4651500000000004</v>
      </c>
      <c r="AB99" s="64">
        <v>5.4623419999999996</v>
      </c>
      <c r="AC99" s="64">
        <v>5.4531400000000003</v>
      </c>
      <c r="AD99" s="63">
        <v>7.9629999999999996E-3</v>
      </c>
    </row>
    <row r="100" spans="1:30" ht="15" customHeight="1">
      <c r="A100" s="62" t="s">
        <v>1199</v>
      </c>
      <c r="B100" s="65" t="s">
        <v>352</v>
      </c>
      <c r="C100" s="64">
        <v>7.7989000000000003E-2</v>
      </c>
      <c r="D100" s="64">
        <v>8.0772999999999998E-2</v>
      </c>
      <c r="E100" s="64">
        <v>8.5900000000000004E-2</v>
      </c>
      <c r="F100" s="64">
        <v>9.2687000000000005E-2</v>
      </c>
      <c r="G100" s="64">
        <v>9.8963999999999996E-2</v>
      </c>
      <c r="H100" s="64">
        <v>0.104523</v>
      </c>
      <c r="I100" s="64">
        <v>0.10977000000000001</v>
      </c>
      <c r="J100" s="64">
        <v>0.114745</v>
      </c>
      <c r="K100" s="64">
        <v>0.119616</v>
      </c>
      <c r="L100" s="64">
        <v>0.12456299999999999</v>
      </c>
      <c r="M100" s="64">
        <v>0.12998799999999999</v>
      </c>
      <c r="N100" s="64">
        <v>0.135685</v>
      </c>
      <c r="O100" s="64">
        <v>0.141597</v>
      </c>
      <c r="P100" s="64">
        <v>0.147703</v>
      </c>
      <c r="Q100" s="64">
        <v>0.15392900000000001</v>
      </c>
      <c r="R100" s="64">
        <v>0.16011700000000001</v>
      </c>
      <c r="S100" s="64">
        <v>0.16629099999999999</v>
      </c>
      <c r="T100" s="64">
        <v>0.17233699999999999</v>
      </c>
      <c r="U100" s="64">
        <v>0.17824899999999999</v>
      </c>
      <c r="V100" s="64">
        <v>0.18404699999999999</v>
      </c>
      <c r="W100" s="64">
        <v>0.1898</v>
      </c>
      <c r="X100" s="64">
        <v>0.19539200000000001</v>
      </c>
      <c r="Y100" s="64">
        <v>0.20080500000000001</v>
      </c>
      <c r="Z100" s="64">
        <v>0.20596</v>
      </c>
      <c r="AA100" s="64">
        <v>0.21090400000000001</v>
      </c>
      <c r="AB100" s="64">
        <v>0.21550900000000001</v>
      </c>
      <c r="AC100" s="64">
        <v>0.21979499999999999</v>
      </c>
      <c r="AD100" s="63">
        <v>4.0855000000000002E-2</v>
      </c>
    </row>
    <row r="101" spans="1:30" ht="15" customHeight="1">
      <c r="A101" s="62" t="s">
        <v>1198</v>
      </c>
      <c r="B101" s="65" t="s">
        <v>353</v>
      </c>
      <c r="C101" s="64">
        <v>3.7320000000000001E-3</v>
      </c>
      <c r="D101" s="64">
        <v>3.5469999999999998E-3</v>
      </c>
      <c r="E101" s="64">
        <v>3.3709999999999999E-3</v>
      </c>
      <c r="F101" s="64">
        <v>3.2000000000000002E-3</v>
      </c>
      <c r="G101" s="64">
        <v>3.0279999999999999E-3</v>
      </c>
      <c r="H101" s="64">
        <v>2.8649999999999999E-3</v>
      </c>
      <c r="I101" s="64">
        <v>2.7030000000000001E-3</v>
      </c>
      <c r="J101" s="64">
        <v>2.5500000000000002E-3</v>
      </c>
      <c r="K101" s="64">
        <v>2.3990000000000001E-3</v>
      </c>
      <c r="L101" s="64">
        <v>2.258E-3</v>
      </c>
      <c r="M101" s="64">
        <v>2.1410000000000001E-3</v>
      </c>
      <c r="N101" s="64">
        <v>2.052E-3</v>
      </c>
      <c r="O101" s="64">
        <v>2.0140000000000002E-3</v>
      </c>
      <c r="P101" s="64">
        <v>2.0079999999999998E-3</v>
      </c>
      <c r="Q101" s="64">
        <v>2.0270000000000002E-3</v>
      </c>
      <c r="R101" s="64">
        <v>2.0500000000000002E-3</v>
      </c>
      <c r="S101" s="64">
        <v>2.1229999999999999E-3</v>
      </c>
      <c r="T101" s="64">
        <v>2.245E-3</v>
      </c>
      <c r="U101" s="64">
        <v>2.4039999999999999E-3</v>
      </c>
      <c r="V101" s="64">
        <v>2.6549999999999998E-3</v>
      </c>
      <c r="W101" s="64">
        <v>2.9940000000000001E-3</v>
      </c>
      <c r="X101" s="64">
        <v>3.4190000000000002E-3</v>
      </c>
      <c r="Y101" s="64">
        <v>3.9249999999999997E-3</v>
      </c>
      <c r="Z101" s="64">
        <v>4.5079999999999999E-3</v>
      </c>
      <c r="AA101" s="64">
        <v>5.1700000000000001E-3</v>
      </c>
      <c r="AB101" s="64">
        <v>5.9040000000000004E-3</v>
      </c>
      <c r="AC101" s="64">
        <v>6.7089999999999997E-3</v>
      </c>
      <c r="AD101" s="63">
        <v>2.5818000000000001E-2</v>
      </c>
    </row>
    <row r="102" spans="1:30" ht="15" customHeight="1">
      <c r="A102" s="62" t="s">
        <v>1197</v>
      </c>
      <c r="B102" s="65" t="s">
        <v>354</v>
      </c>
      <c r="C102" s="64">
        <v>1.6695000000000002E-2</v>
      </c>
      <c r="D102" s="64">
        <v>1.8668000000000001E-2</v>
      </c>
      <c r="E102" s="64">
        <v>2.0575E-2</v>
      </c>
      <c r="F102" s="64">
        <v>2.2565000000000002E-2</v>
      </c>
      <c r="G102" s="64">
        <v>2.4351000000000001E-2</v>
      </c>
      <c r="H102" s="64">
        <v>2.5918E-2</v>
      </c>
      <c r="I102" s="64">
        <v>2.7338000000000001E-2</v>
      </c>
      <c r="J102" s="64">
        <v>2.8624E-2</v>
      </c>
      <c r="K102" s="64">
        <v>2.9828E-2</v>
      </c>
      <c r="L102" s="64">
        <v>3.1015000000000001E-2</v>
      </c>
      <c r="M102" s="64">
        <v>3.2303999999999999E-2</v>
      </c>
      <c r="N102" s="64">
        <v>3.3750000000000002E-2</v>
      </c>
      <c r="O102" s="64">
        <v>3.5333000000000003E-2</v>
      </c>
      <c r="P102" s="64">
        <v>3.6974E-2</v>
      </c>
      <c r="Q102" s="64">
        <v>3.9275999999999998E-2</v>
      </c>
      <c r="R102" s="64">
        <v>4.2013000000000002E-2</v>
      </c>
      <c r="S102" s="64">
        <v>4.5369E-2</v>
      </c>
      <c r="T102" s="64">
        <v>5.0159000000000002E-2</v>
      </c>
      <c r="U102" s="64">
        <v>5.6370999999999997E-2</v>
      </c>
      <c r="V102" s="64">
        <v>6.5433000000000005E-2</v>
      </c>
      <c r="W102" s="64">
        <v>7.6859999999999998E-2</v>
      </c>
      <c r="X102" s="64">
        <v>9.4205999999999998E-2</v>
      </c>
      <c r="Y102" s="64">
        <v>0.11416999999999999</v>
      </c>
      <c r="Z102" s="64">
        <v>0.13825299999999999</v>
      </c>
      <c r="AA102" s="64">
        <v>0.16597799999999999</v>
      </c>
      <c r="AB102" s="64">
        <v>0.196687</v>
      </c>
      <c r="AC102" s="64">
        <v>0.230243</v>
      </c>
      <c r="AD102" s="63">
        <v>0.105715</v>
      </c>
    </row>
    <row r="103" spans="1:30" ht="15" customHeight="1">
      <c r="A103" s="62" t="s">
        <v>1196</v>
      </c>
      <c r="B103" s="65" t="s">
        <v>359</v>
      </c>
      <c r="C103" s="64">
        <v>4.4619020000000003</v>
      </c>
      <c r="D103" s="64">
        <v>4.5753450000000004</v>
      </c>
      <c r="E103" s="64">
        <v>4.7185819999999996</v>
      </c>
      <c r="F103" s="64">
        <v>4.8792460000000002</v>
      </c>
      <c r="G103" s="64">
        <v>5.0098269999999996</v>
      </c>
      <c r="H103" s="64">
        <v>5.1080670000000001</v>
      </c>
      <c r="I103" s="64">
        <v>5.186312</v>
      </c>
      <c r="J103" s="64">
        <v>5.2457209999999996</v>
      </c>
      <c r="K103" s="64">
        <v>5.2902680000000002</v>
      </c>
      <c r="L103" s="64">
        <v>5.3257349999999999</v>
      </c>
      <c r="M103" s="64">
        <v>5.3663569999999998</v>
      </c>
      <c r="N103" s="64">
        <v>5.4099630000000003</v>
      </c>
      <c r="O103" s="64">
        <v>5.4530589999999997</v>
      </c>
      <c r="P103" s="64">
        <v>5.4944110000000004</v>
      </c>
      <c r="Q103" s="64">
        <v>5.5335780000000003</v>
      </c>
      <c r="R103" s="64">
        <v>5.5668160000000002</v>
      </c>
      <c r="S103" s="64">
        <v>5.5990609999999998</v>
      </c>
      <c r="T103" s="64">
        <v>5.6318190000000001</v>
      </c>
      <c r="U103" s="64">
        <v>5.6619099999999998</v>
      </c>
      <c r="V103" s="64">
        <v>5.6881969999999997</v>
      </c>
      <c r="W103" s="64">
        <v>5.7113149999999999</v>
      </c>
      <c r="X103" s="64">
        <v>5.7384589999999998</v>
      </c>
      <c r="Y103" s="64">
        <v>5.7721390000000001</v>
      </c>
      <c r="Z103" s="64">
        <v>5.8086320000000002</v>
      </c>
      <c r="AA103" s="64">
        <v>5.8472020000000002</v>
      </c>
      <c r="AB103" s="64">
        <v>5.8804400000000001</v>
      </c>
      <c r="AC103" s="64">
        <v>5.9098850000000001</v>
      </c>
      <c r="AD103" s="63">
        <v>1.0290000000000001E-2</v>
      </c>
    </row>
    <row r="104" spans="1:30" ht="15" customHeight="1">
      <c r="A104" s="62" t="s">
        <v>1195</v>
      </c>
      <c r="B104" s="61" t="s">
        <v>1194</v>
      </c>
      <c r="C104" s="60">
        <v>10.641142</v>
      </c>
      <c r="D104" s="60">
        <v>10.929836999999999</v>
      </c>
      <c r="E104" s="60">
        <v>11.303945000000001</v>
      </c>
      <c r="F104" s="60">
        <v>11.731709</v>
      </c>
      <c r="G104" s="60">
        <v>12.120115</v>
      </c>
      <c r="H104" s="60">
        <v>12.461164999999999</v>
      </c>
      <c r="I104" s="60">
        <v>12.768665</v>
      </c>
      <c r="J104" s="60">
        <v>13.050996</v>
      </c>
      <c r="K104" s="60">
        <v>13.312882999999999</v>
      </c>
      <c r="L104" s="60">
        <v>13.56725</v>
      </c>
      <c r="M104" s="60">
        <v>13.822438</v>
      </c>
      <c r="N104" s="60">
        <v>14.0822</v>
      </c>
      <c r="O104" s="60">
        <v>14.339017</v>
      </c>
      <c r="P104" s="60">
        <v>14.591599</v>
      </c>
      <c r="Q104" s="60">
        <v>14.837935999999999</v>
      </c>
      <c r="R104" s="60">
        <v>15.068191000000001</v>
      </c>
      <c r="S104" s="60">
        <v>15.294760999999999</v>
      </c>
      <c r="T104" s="60">
        <v>15.513536999999999</v>
      </c>
      <c r="U104" s="60">
        <v>15.728286000000001</v>
      </c>
      <c r="V104" s="60">
        <v>15.918403</v>
      </c>
      <c r="W104" s="60">
        <v>16.099678000000001</v>
      </c>
      <c r="X104" s="60">
        <v>16.281075999999999</v>
      </c>
      <c r="Y104" s="60">
        <v>16.471070999999998</v>
      </c>
      <c r="Z104" s="60">
        <v>16.664449999999999</v>
      </c>
      <c r="AA104" s="60">
        <v>16.860098000000001</v>
      </c>
      <c r="AB104" s="60">
        <v>17.040295</v>
      </c>
      <c r="AC104" s="60">
        <v>17.20392</v>
      </c>
      <c r="AD104" s="59">
        <v>1.8311000000000001E-2</v>
      </c>
    </row>
    <row r="106" spans="1:30" ht="15" customHeight="1">
      <c r="B106" s="61" t="s">
        <v>367</v>
      </c>
    </row>
    <row r="108" spans="1:30" ht="15" customHeight="1">
      <c r="B108" s="61" t="s">
        <v>362</v>
      </c>
    </row>
    <row r="109" spans="1:30" ht="15" customHeight="1">
      <c r="B109" s="61" t="s">
        <v>350</v>
      </c>
    </row>
    <row r="110" spans="1:30" ht="15" customHeight="1">
      <c r="A110" s="62" t="s">
        <v>1193</v>
      </c>
      <c r="B110" s="65" t="s">
        <v>351</v>
      </c>
      <c r="C110" s="66">
        <v>13.526011</v>
      </c>
      <c r="D110" s="66">
        <v>14.345750000000001</v>
      </c>
      <c r="E110" s="66">
        <v>14.616427</v>
      </c>
      <c r="F110" s="66">
        <v>14.799529</v>
      </c>
      <c r="G110" s="66">
        <v>15.210884999999999</v>
      </c>
      <c r="H110" s="66">
        <v>15.312098000000001</v>
      </c>
      <c r="I110" s="66">
        <v>15.524315</v>
      </c>
      <c r="J110" s="66">
        <v>15.544976999999999</v>
      </c>
      <c r="K110" s="66">
        <v>15.594125</v>
      </c>
      <c r="L110" s="66">
        <v>15.615047000000001</v>
      </c>
      <c r="M110" s="66">
        <v>15.634883</v>
      </c>
      <c r="N110" s="66">
        <v>15.645878</v>
      </c>
      <c r="O110" s="66">
        <v>15.651558</v>
      </c>
      <c r="P110" s="66">
        <v>15.655684000000001</v>
      </c>
      <c r="Q110" s="66">
        <v>15.660769</v>
      </c>
      <c r="R110" s="66">
        <v>15.663217</v>
      </c>
      <c r="S110" s="66">
        <v>15.640999000000001</v>
      </c>
      <c r="T110" s="66">
        <v>15.645645999999999</v>
      </c>
      <c r="U110" s="66">
        <v>15.648963</v>
      </c>
      <c r="V110" s="66">
        <v>15.652982</v>
      </c>
      <c r="W110" s="66">
        <v>15.657423</v>
      </c>
      <c r="X110" s="66">
        <v>15.661757</v>
      </c>
      <c r="Y110" s="66">
        <v>15.668905000000001</v>
      </c>
      <c r="Z110" s="66">
        <v>15.671775999999999</v>
      </c>
      <c r="AA110" s="66">
        <v>15.675115</v>
      </c>
      <c r="AB110" s="66">
        <v>15.678224</v>
      </c>
      <c r="AC110" s="66">
        <v>15.682407</v>
      </c>
      <c r="AD110" s="63">
        <v>3.5699999999999998E-3</v>
      </c>
    </row>
    <row r="111" spans="1:30" ht="15" customHeight="1">
      <c r="A111" s="62" t="s">
        <v>1192</v>
      </c>
      <c r="B111" s="65" t="s">
        <v>352</v>
      </c>
      <c r="C111" s="66">
        <v>10.149919000000001</v>
      </c>
      <c r="D111" s="66">
        <v>10.358114</v>
      </c>
      <c r="E111" s="66">
        <v>10.414567999999999</v>
      </c>
      <c r="F111" s="66">
        <v>10.554816000000001</v>
      </c>
      <c r="G111" s="66">
        <v>10.671870999999999</v>
      </c>
      <c r="H111" s="66">
        <v>10.709997</v>
      </c>
      <c r="I111" s="66">
        <v>10.783562</v>
      </c>
      <c r="J111" s="66">
        <v>10.83952</v>
      </c>
      <c r="K111" s="66">
        <v>10.838604</v>
      </c>
      <c r="L111" s="66">
        <v>10.837787000000001</v>
      </c>
      <c r="M111" s="66">
        <v>10.837358</v>
      </c>
      <c r="N111" s="66">
        <v>10.838405</v>
      </c>
      <c r="O111" s="66">
        <v>10.84028</v>
      </c>
      <c r="P111" s="66">
        <v>10.843252</v>
      </c>
      <c r="Q111" s="66">
        <v>10.847659999999999</v>
      </c>
      <c r="R111" s="66">
        <v>10.853927000000001</v>
      </c>
      <c r="S111" s="66">
        <v>10.820703</v>
      </c>
      <c r="T111" s="66">
        <v>10.830769999999999</v>
      </c>
      <c r="U111" s="66">
        <v>10.83356</v>
      </c>
      <c r="V111" s="66">
        <v>10.836862</v>
      </c>
      <c r="W111" s="66">
        <v>10.83952</v>
      </c>
      <c r="X111" s="66">
        <v>10.857430000000001</v>
      </c>
      <c r="Y111" s="66">
        <v>10.865520999999999</v>
      </c>
      <c r="Z111" s="66">
        <v>10.876823999999999</v>
      </c>
      <c r="AA111" s="66">
        <v>10.892170999999999</v>
      </c>
      <c r="AB111" s="66">
        <v>10.912216000000001</v>
      </c>
      <c r="AC111" s="66">
        <v>10.937118999999999</v>
      </c>
      <c r="AD111" s="63">
        <v>2.1779999999999998E-3</v>
      </c>
    </row>
    <row r="112" spans="1:30" ht="15" customHeight="1">
      <c r="A112" s="62" t="s">
        <v>1191</v>
      </c>
      <c r="B112" s="65" t="s">
        <v>353</v>
      </c>
      <c r="C112" s="66">
        <v>9.9673180000000006</v>
      </c>
      <c r="D112" s="66">
        <v>10.037485999999999</v>
      </c>
      <c r="E112" s="66">
        <v>10.074583000000001</v>
      </c>
      <c r="F112" s="66">
        <v>10.132929000000001</v>
      </c>
      <c r="G112" s="66">
        <v>10.218719999999999</v>
      </c>
      <c r="H112" s="66">
        <v>10.219488</v>
      </c>
      <c r="I112" s="66">
        <v>10.336603</v>
      </c>
      <c r="J112" s="66">
        <v>10.435831</v>
      </c>
      <c r="K112" s="66">
        <v>10.541051</v>
      </c>
      <c r="L112" s="66">
        <v>10.64345</v>
      </c>
      <c r="M112" s="66">
        <v>10.730562000000001</v>
      </c>
      <c r="N112" s="66">
        <v>10.800882</v>
      </c>
      <c r="O112" s="66">
        <v>10.841941</v>
      </c>
      <c r="P112" s="66">
        <v>10.867075</v>
      </c>
      <c r="Q112" s="66">
        <v>10.885062</v>
      </c>
      <c r="R112" s="66">
        <v>10.895277</v>
      </c>
      <c r="S112" s="66">
        <v>10.902995000000001</v>
      </c>
      <c r="T112" s="66">
        <v>10.902994</v>
      </c>
      <c r="U112" s="66">
        <v>10.902994</v>
      </c>
      <c r="V112" s="66">
        <v>10.902994</v>
      </c>
      <c r="W112" s="66">
        <v>10.902993</v>
      </c>
      <c r="X112" s="66">
        <v>10.921022000000001</v>
      </c>
      <c r="Y112" s="66">
        <v>10.929244000000001</v>
      </c>
      <c r="Z112" s="66">
        <v>10.94074</v>
      </c>
      <c r="AA112" s="66">
        <v>10.956365</v>
      </c>
      <c r="AB112" s="66">
        <v>10.976815999999999</v>
      </c>
      <c r="AC112" s="66">
        <v>11.002291</v>
      </c>
      <c r="AD112" s="63">
        <v>3.6779999999999998E-3</v>
      </c>
    </row>
    <row r="113" spans="1:30" ht="15" customHeight="1">
      <c r="A113" s="62" t="s">
        <v>1190</v>
      </c>
      <c r="B113" s="65" t="s">
        <v>354</v>
      </c>
      <c r="C113" s="66">
        <v>9.1828090000000007</v>
      </c>
      <c r="D113" s="66">
        <v>9.3115780000000008</v>
      </c>
      <c r="E113" s="66">
        <v>9.4605440000000005</v>
      </c>
      <c r="F113" s="66">
        <v>9.5412739999999996</v>
      </c>
      <c r="G113" s="66">
        <v>9.7112470000000002</v>
      </c>
      <c r="H113" s="66">
        <v>9.7306279999999994</v>
      </c>
      <c r="I113" s="66">
        <v>9.9175889999999995</v>
      </c>
      <c r="J113" s="66">
        <v>10.092713</v>
      </c>
      <c r="K113" s="66">
        <v>10.283454000000001</v>
      </c>
      <c r="L113" s="66">
        <v>10.468451999999999</v>
      </c>
      <c r="M113" s="66">
        <v>10.609159999999999</v>
      </c>
      <c r="N113" s="66">
        <v>10.580503</v>
      </c>
      <c r="O113" s="66">
        <v>10.624098</v>
      </c>
      <c r="P113" s="66">
        <v>10.587429</v>
      </c>
      <c r="Q113" s="66">
        <v>10.619342</v>
      </c>
      <c r="R113" s="66">
        <v>10.592317</v>
      </c>
      <c r="S113" s="66">
        <v>10.616312000000001</v>
      </c>
      <c r="T113" s="66">
        <v>10.591429</v>
      </c>
      <c r="U113" s="66">
        <v>10.614382000000001</v>
      </c>
      <c r="V113" s="66">
        <v>10.590590000000001</v>
      </c>
      <c r="W113" s="66">
        <v>10.613193000000001</v>
      </c>
      <c r="X113" s="66">
        <v>10.590904</v>
      </c>
      <c r="Y113" s="66">
        <v>10.612508999999999</v>
      </c>
      <c r="Z113" s="66">
        <v>10.591174000000001</v>
      </c>
      <c r="AA113" s="66">
        <v>10.612053</v>
      </c>
      <c r="AB113" s="66">
        <v>10.591707</v>
      </c>
      <c r="AC113" s="66">
        <v>10.611815</v>
      </c>
      <c r="AD113" s="63">
        <v>5.2420000000000001E-3</v>
      </c>
    </row>
    <row r="114" spans="1:30" ht="15" customHeight="1">
      <c r="A114" s="62" t="s">
        <v>1189</v>
      </c>
      <c r="B114" s="65" t="s">
        <v>363</v>
      </c>
      <c r="C114" s="66">
        <v>12.185501</v>
      </c>
      <c r="D114" s="66">
        <v>13.410709000000001</v>
      </c>
      <c r="E114" s="66">
        <v>13.629306</v>
      </c>
      <c r="F114" s="66">
        <v>13.810656</v>
      </c>
      <c r="G114" s="66">
        <v>14.147776</v>
      </c>
      <c r="H114" s="66">
        <v>14.238509000000001</v>
      </c>
      <c r="I114" s="66">
        <v>14.419191</v>
      </c>
      <c r="J114" s="66">
        <v>14.45735</v>
      </c>
      <c r="K114" s="66">
        <v>14.497802999999999</v>
      </c>
      <c r="L114" s="66">
        <v>14.517638</v>
      </c>
      <c r="M114" s="66">
        <v>14.536273</v>
      </c>
      <c r="N114" s="66">
        <v>14.548439</v>
      </c>
      <c r="O114" s="66">
        <v>14.555320999999999</v>
      </c>
      <c r="P114" s="66">
        <v>14.560852000000001</v>
      </c>
      <c r="Q114" s="66">
        <v>14.56564</v>
      </c>
      <c r="R114" s="66">
        <v>14.568561000000001</v>
      </c>
      <c r="S114" s="66">
        <v>14.542094000000001</v>
      </c>
      <c r="T114" s="66">
        <v>14.546134</v>
      </c>
      <c r="U114" s="66">
        <v>14.545802999999999</v>
      </c>
      <c r="V114" s="66">
        <v>14.541105</v>
      </c>
      <c r="W114" s="66">
        <v>14.537964000000001</v>
      </c>
      <c r="X114" s="66">
        <v>14.543585</v>
      </c>
      <c r="Y114" s="66">
        <v>14.544131999999999</v>
      </c>
      <c r="Z114" s="66">
        <v>14.541268000000001</v>
      </c>
      <c r="AA114" s="66">
        <v>14.527297000000001</v>
      </c>
      <c r="AB114" s="66">
        <v>14.525525</v>
      </c>
      <c r="AC114" s="66">
        <v>14.529957</v>
      </c>
      <c r="AD114" s="63">
        <v>3.2109999999999999E-3</v>
      </c>
    </row>
    <row r="115" spans="1:30" ht="15" customHeight="1">
      <c r="B115" s="61" t="s">
        <v>356</v>
      </c>
    </row>
    <row r="116" spans="1:30" ht="15" customHeight="1">
      <c r="A116" s="62" t="s">
        <v>1188</v>
      </c>
      <c r="B116" s="65" t="s">
        <v>351</v>
      </c>
      <c r="C116" s="66">
        <v>8.5163770000000003</v>
      </c>
      <c r="D116" s="66">
        <v>8.9113260000000007</v>
      </c>
      <c r="E116" s="66">
        <v>8.9950010000000002</v>
      </c>
      <c r="F116" s="66">
        <v>9.0725820000000006</v>
      </c>
      <c r="G116" s="66">
        <v>9.1627030000000005</v>
      </c>
      <c r="H116" s="66">
        <v>9.1710449999999994</v>
      </c>
      <c r="I116" s="66">
        <v>9.1676289999999998</v>
      </c>
      <c r="J116" s="66">
        <v>9.1539940000000009</v>
      </c>
      <c r="K116" s="66">
        <v>9.1613869999999995</v>
      </c>
      <c r="L116" s="66">
        <v>9.1705199999999998</v>
      </c>
      <c r="M116" s="66">
        <v>9.1810419999999997</v>
      </c>
      <c r="N116" s="66">
        <v>9.1918039999999994</v>
      </c>
      <c r="O116" s="66">
        <v>9.2022019999999998</v>
      </c>
      <c r="P116" s="66">
        <v>9.2115460000000002</v>
      </c>
      <c r="Q116" s="66">
        <v>9.2193690000000004</v>
      </c>
      <c r="R116" s="66">
        <v>9.2217599999999997</v>
      </c>
      <c r="S116" s="66">
        <v>9.2215310000000006</v>
      </c>
      <c r="T116" s="66">
        <v>9.2213460000000005</v>
      </c>
      <c r="U116" s="66">
        <v>9.2211960000000008</v>
      </c>
      <c r="V116" s="66">
        <v>9.2210769999999993</v>
      </c>
      <c r="W116" s="66">
        <v>9.2209839999999996</v>
      </c>
      <c r="X116" s="66">
        <v>9.2209120000000002</v>
      </c>
      <c r="Y116" s="66">
        <v>9.2208579999999998</v>
      </c>
      <c r="Z116" s="66">
        <v>9.2208170000000003</v>
      </c>
      <c r="AA116" s="66">
        <v>9.2207889999999999</v>
      </c>
      <c r="AB116" s="66">
        <v>9.2207729999999994</v>
      </c>
      <c r="AC116" s="66">
        <v>9.2207679999999996</v>
      </c>
      <c r="AD116" s="63">
        <v>1.366E-3</v>
      </c>
    </row>
    <row r="117" spans="1:30" ht="15" customHeight="1">
      <c r="A117" s="62" t="s">
        <v>1187</v>
      </c>
      <c r="B117" s="65" t="s">
        <v>352</v>
      </c>
      <c r="C117" s="66">
        <v>6.1743740000000003</v>
      </c>
      <c r="D117" s="66">
        <v>6.3619070000000004</v>
      </c>
      <c r="E117" s="66">
        <v>6.4004570000000003</v>
      </c>
      <c r="F117" s="66">
        <v>6.4449699999999996</v>
      </c>
      <c r="G117" s="66">
        <v>6.4888849999999998</v>
      </c>
      <c r="H117" s="66">
        <v>6.507053</v>
      </c>
      <c r="I117" s="66">
        <v>6.5393049999999997</v>
      </c>
      <c r="J117" s="66">
        <v>6.5636669999999997</v>
      </c>
      <c r="K117" s="66">
        <v>6.5623959999999997</v>
      </c>
      <c r="L117" s="66">
        <v>6.561261</v>
      </c>
      <c r="M117" s="66">
        <v>6.5603619999999996</v>
      </c>
      <c r="N117" s="66">
        <v>6.5596310000000004</v>
      </c>
      <c r="O117" s="66">
        <v>6.559037</v>
      </c>
      <c r="P117" s="66">
        <v>6.5585529999999999</v>
      </c>
      <c r="Q117" s="66">
        <v>6.5581579999999997</v>
      </c>
      <c r="R117" s="66">
        <v>6.5578320000000003</v>
      </c>
      <c r="S117" s="66">
        <v>6.557569</v>
      </c>
      <c r="T117" s="66">
        <v>6.5573670000000002</v>
      </c>
      <c r="U117" s="66">
        <v>6.557226</v>
      </c>
      <c r="V117" s="66">
        <v>6.5571469999999996</v>
      </c>
      <c r="W117" s="66">
        <v>6.5642120000000004</v>
      </c>
      <c r="X117" s="66">
        <v>6.5803580000000004</v>
      </c>
      <c r="Y117" s="66">
        <v>6.5927309999999997</v>
      </c>
      <c r="Z117" s="66">
        <v>6.6097929999999998</v>
      </c>
      <c r="AA117" s="66">
        <v>6.6327129999999999</v>
      </c>
      <c r="AB117" s="66">
        <v>6.6620379999999999</v>
      </c>
      <c r="AC117" s="66">
        <v>6.6976370000000003</v>
      </c>
      <c r="AD117" s="63">
        <v>2.0590000000000001E-3</v>
      </c>
    </row>
    <row r="118" spans="1:30" ht="15" customHeight="1">
      <c r="A118" s="62" t="s">
        <v>1186</v>
      </c>
      <c r="B118" s="65" t="s">
        <v>353</v>
      </c>
      <c r="C118" s="66">
        <v>6.5661269999999998</v>
      </c>
      <c r="D118" s="66">
        <v>6.5971869999999999</v>
      </c>
      <c r="E118" s="66">
        <v>6.618341</v>
      </c>
      <c r="F118" s="66">
        <v>6.654166</v>
      </c>
      <c r="G118" s="66">
        <v>6.6964750000000004</v>
      </c>
      <c r="H118" s="66">
        <v>6.7430000000000003</v>
      </c>
      <c r="I118" s="66">
        <v>6.7096869999999997</v>
      </c>
      <c r="J118" s="66">
        <v>6.7990009999999996</v>
      </c>
      <c r="K118" s="66">
        <v>6.853021</v>
      </c>
      <c r="L118" s="66">
        <v>6.9036410000000004</v>
      </c>
      <c r="M118" s="66">
        <v>6.9404960000000004</v>
      </c>
      <c r="N118" s="66">
        <v>6.9683060000000001</v>
      </c>
      <c r="O118" s="66">
        <v>6.9681839999999999</v>
      </c>
      <c r="P118" s="66">
        <v>6.968477</v>
      </c>
      <c r="Q118" s="66">
        <v>6.968477</v>
      </c>
      <c r="R118" s="66">
        <v>6.968477</v>
      </c>
      <c r="S118" s="66">
        <v>6.968477</v>
      </c>
      <c r="T118" s="66">
        <v>6.968477</v>
      </c>
      <c r="U118" s="66">
        <v>6.968477</v>
      </c>
      <c r="V118" s="66">
        <v>6.968477</v>
      </c>
      <c r="W118" s="66">
        <v>6.968477</v>
      </c>
      <c r="X118" s="66">
        <v>6.98</v>
      </c>
      <c r="Y118" s="66">
        <v>6.9852090000000002</v>
      </c>
      <c r="Z118" s="66">
        <v>6.9924819999999999</v>
      </c>
      <c r="AA118" s="66">
        <v>7.0023540000000004</v>
      </c>
      <c r="AB118" s="66">
        <v>7.015244</v>
      </c>
      <c r="AC118" s="66">
        <v>7.0312570000000001</v>
      </c>
      <c r="AD118" s="63">
        <v>2.552E-3</v>
      </c>
    </row>
    <row r="119" spans="1:30" ht="15" customHeight="1">
      <c r="A119" s="62" t="s">
        <v>1185</v>
      </c>
      <c r="B119" s="65" t="s">
        <v>354</v>
      </c>
      <c r="C119" s="66">
        <v>6.2084390000000003</v>
      </c>
      <c r="D119" s="66">
        <v>6.4562980000000003</v>
      </c>
      <c r="E119" s="66">
        <v>6.5213200000000002</v>
      </c>
      <c r="F119" s="66">
        <v>6.5883700000000003</v>
      </c>
      <c r="G119" s="66">
        <v>6.640981</v>
      </c>
      <c r="H119" s="66">
        <v>6.6375149999999996</v>
      </c>
      <c r="I119" s="66">
        <v>6.6290129999999996</v>
      </c>
      <c r="J119" s="66">
        <v>6.6219809999999999</v>
      </c>
      <c r="K119" s="66">
        <v>6.6334730000000004</v>
      </c>
      <c r="L119" s="66">
        <v>6.628857</v>
      </c>
      <c r="M119" s="66">
        <v>6.6261679999999998</v>
      </c>
      <c r="N119" s="66">
        <v>6.6038969999999999</v>
      </c>
      <c r="O119" s="66">
        <v>6.6086850000000004</v>
      </c>
      <c r="P119" s="66">
        <v>6.6147679999999998</v>
      </c>
      <c r="Q119" s="66">
        <v>6.6220350000000003</v>
      </c>
      <c r="R119" s="66">
        <v>6.6300420000000004</v>
      </c>
      <c r="S119" s="66">
        <v>6.6378899999999996</v>
      </c>
      <c r="T119" s="66">
        <v>6.6443859999999999</v>
      </c>
      <c r="U119" s="66">
        <v>6.6492500000000003</v>
      </c>
      <c r="V119" s="66">
        <v>6.6525860000000003</v>
      </c>
      <c r="W119" s="66">
        <v>6.6550190000000002</v>
      </c>
      <c r="X119" s="66">
        <v>6.655119</v>
      </c>
      <c r="Y119" s="66">
        <v>6.6547539999999996</v>
      </c>
      <c r="Z119" s="66">
        <v>6.6544280000000002</v>
      </c>
      <c r="AA119" s="66">
        <v>6.6541360000000003</v>
      </c>
      <c r="AB119" s="66">
        <v>6.6538750000000002</v>
      </c>
      <c r="AC119" s="66">
        <v>6.6536419999999996</v>
      </c>
      <c r="AD119" s="63">
        <v>1.2049999999999999E-3</v>
      </c>
    </row>
    <row r="120" spans="1:30" ht="15" customHeight="1">
      <c r="A120" s="62" t="s">
        <v>1184</v>
      </c>
      <c r="B120" s="65" t="s">
        <v>364</v>
      </c>
      <c r="C120" s="66">
        <v>7.6518810000000004</v>
      </c>
      <c r="D120" s="66">
        <v>8.281072</v>
      </c>
      <c r="E120" s="66">
        <v>8.3572129999999998</v>
      </c>
      <c r="F120" s="66">
        <v>8.4307839999999992</v>
      </c>
      <c r="G120" s="66">
        <v>8.5126869999999997</v>
      </c>
      <c r="H120" s="66">
        <v>8.5283719999999992</v>
      </c>
      <c r="I120" s="66">
        <v>8.5396330000000003</v>
      </c>
      <c r="J120" s="66">
        <v>8.5407820000000001</v>
      </c>
      <c r="K120" s="66">
        <v>8.5488370000000007</v>
      </c>
      <c r="L120" s="66">
        <v>8.5578029999999998</v>
      </c>
      <c r="M120" s="66">
        <v>8.5676909999999999</v>
      </c>
      <c r="N120" s="66">
        <v>8.5773969999999995</v>
      </c>
      <c r="O120" s="66">
        <v>8.5868000000000002</v>
      </c>
      <c r="P120" s="66">
        <v>8.595243</v>
      </c>
      <c r="Q120" s="66">
        <v>8.6024600000000007</v>
      </c>
      <c r="R120" s="66">
        <v>8.6054860000000009</v>
      </c>
      <c r="S120" s="66">
        <v>8.6066649999999996</v>
      </c>
      <c r="T120" s="66">
        <v>8.6074389999999994</v>
      </c>
      <c r="U120" s="66">
        <v>8.6082979999999996</v>
      </c>
      <c r="V120" s="66">
        <v>8.6087469999999993</v>
      </c>
      <c r="W120" s="66">
        <v>8.6114730000000002</v>
      </c>
      <c r="X120" s="66">
        <v>8.6165140000000005</v>
      </c>
      <c r="Y120" s="66">
        <v>8.620374</v>
      </c>
      <c r="Z120" s="66">
        <v>8.6254729999999995</v>
      </c>
      <c r="AA120" s="66">
        <v>8.6320200000000007</v>
      </c>
      <c r="AB120" s="66">
        <v>8.6404169999999993</v>
      </c>
      <c r="AC120" s="66">
        <v>8.6503669999999993</v>
      </c>
      <c r="AD120" s="63">
        <v>1.7470000000000001E-3</v>
      </c>
    </row>
    <row r="121" spans="1:30" ht="15" customHeight="1">
      <c r="B121" s="61" t="s">
        <v>358</v>
      </c>
    </row>
    <row r="122" spans="1:30" ht="15" customHeight="1">
      <c r="A122" s="62" t="s">
        <v>1183</v>
      </c>
      <c r="B122" s="65" t="s">
        <v>351</v>
      </c>
      <c r="C122" s="66">
        <v>5.8494760000000001</v>
      </c>
      <c r="D122" s="66">
        <v>6.2966699999999998</v>
      </c>
      <c r="E122" s="66">
        <v>6.4162850000000002</v>
      </c>
      <c r="F122" s="66">
        <v>6.5524500000000003</v>
      </c>
      <c r="G122" s="66">
        <v>6.6810470000000004</v>
      </c>
      <c r="H122" s="66">
        <v>6.7230740000000004</v>
      </c>
      <c r="I122" s="66">
        <v>6.7735250000000002</v>
      </c>
      <c r="J122" s="66">
        <v>6.814387</v>
      </c>
      <c r="K122" s="66">
        <v>6.8155159999999997</v>
      </c>
      <c r="L122" s="66">
        <v>6.8327790000000004</v>
      </c>
      <c r="M122" s="66">
        <v>6.8403559999999999</v>
      </c>
      <c r="N122" s="66">
        <v>6.8778620000000004</v>
      </c>
      <c r="O122" s="66">
        <v>6.8770290000000003</v>
      </c>
      <c r="P122" s="66">
        <v>6.884582</v>
      </c>
      <c r="Q122" s="66">
        <v>6.8893209999999998</v>
      </c>
      <c r="R122" s="66">
        <v>6.884258</v>
      </c>
      <c r="S122" s="66">
        <v>6.8843990000000002</v>
      </c>
      <c r="T122" s="66">
        <v>6.8851959999999996</v>
      </c>
      <c r="U122" s="66">
        <v>6.8889199999999997</v>
      </c>
      <c r="V122" s="66">
        <v>6.887721</v>
      </c>
      <c r="W122" s="66">
        <v>6.8959570000000001</v>
      </c>
      <c r="X122" s="66">
        <v>6.9056449999999998</v>
      </c>
      <c r="Y122" s="66">
        <v>6.9162860000000004</v>
      </c>
      <c r="Z122" s="66">
        <v>6.9273199999999999</v>
      </c>
      <c r="AA122" s="66">
        <v>6.9403990000000002</v>
      </c>
      <c r="AB122" s="66">
        <v>6.9532489999999996</v>
      </c>
      <c r="AC122" s="66">
        <v>6.9655899999999997</v>
      </c>
      <c r="AD122" s="63">
        <v>4.0470000000000002E-3</v>
      </c>
    </row>
    <row r="123" spans="1:30" ht="15" customHeight="1">
      <c r="A123" s="62" t="s">
        <v>1182</v>
      </c>
      <c r="B123" s="65" t="s">
        <v>352</v>
      </c>
      <c r="C123" s="66">
        <v>5.5570029999999999</v>
      </c>
      <c r="D123" s="66">
        <v>5.6734400000000003</v>
      </c>
      <c r="E123" s="66">
        <v>5.7020460000000002</v>
      </c>
      <c r="F123" s="66">
        <v>5.7296490000000002</v>
      </c>
      <c r="G123" s="66">
        <v>5.8291310000000003</v>
      </c>
      <c r="H123" s="66">
        <v>5.840808</v>
      </c>
      <c r="I123" s="66">
        <v>5.865132</v>
      </c>
      <c r="J123" s="66">
        <v>5.8871779999999996</v>
      </c>
      <c r="K123" s="66">
        <v>5.8827910000000001</v>
      </c>
      <c r="L123" s="66">
        <v>5.8790950000000004</v>
      </c>
      <c r="M123" s="66">
        <v>5.8761380000000001</v>
      </c>
      <c r="N123" s="66">
        <v>5.8737250000000003</v>
      </c>
      <c r="O123" s="66">
        <v>5.871747</v>
      </c>
      <c r="P123" s="66">
        <v>5.8701359999999996</v>
      </c>
      <c r="Q123" s="66">
        <v>5.868811</v>
      </c>
      <c r="R123" s="66">
        <v>5.867718</v>
      </c>
      <c r="S123" s="66">
        <v>5.8668290000000001</v>
      </c>
      <c r="T123" s="66">
        <v>5.8661450000000004</v>
      </c>
      <c r="U123" s="66">
        <v>5.8656620000000004</v>
      </c>
      <c r="V123" s="66">
        <v>5.8653919999999999</v>
      </c>
      <c r="W123" s="66">
        <v>5.865354</v>
      </c>
      <c r="X123" s="66">
        <v>5.9166689999999997</v>
      </c>
      <c r="Y123" s="66">
        <v>5.9436280000000004</v>
      </c>
      <c r="Z123" s="66">
        <v>5.9824710000000003</v>
      </c>
      <c r="AA123" s="66">
        <v>6.0372240000000001</v>
      </c>
      <c r="AB123" s="66">
        <v>6.1118810000000003</v>
      </c>
      <c r="AC123" s="66">
        <v>6.1355599999999999</v>
      </c>
      <c r="AD123" s="63">
        <v>3.137E-3</v>
      </c>
    </row>
    <row r="124" spans="1:30" ht="15" customHeight="1">
      <c r="A124" s="62" t="s">
        <v>1181</v>
      </c>
      <c r="B124" s="65" t="s">
        <v>353</v>
      </c>
      <c r="C124" s="66">
        <v>5.1943349999999997</v>
      </c>
      <c r="D124" s="66">
        <v>5.2448300000000003</v>
      </c>
      <c r="E124" s="66">
        <v>5.270581</v>
      </c>
      <c r="F124" s="66">
        <v>5.3053489999999996</v>
      </c>
      <c r="G124" s="66">
        <v>5.3533949999999999</v>
      </c>
      <c r="H124" s="66">
        <v>5.3397100000000002</v>
      </c>
      <c r="I124" s="66">
        <v>5.3851440000000004</v>
      </c>
      <c r="J124" s="66">
        <v>5.4259510000000004</v>
      </c>
      <c r="K124" s="66">
        <v>5.4610560000000001</v>
      </c>
      <c r="L124" s="66">
        <v>5.4908070000000002</v>
      </c>
      <c r="M124" s="66">
        <v>5.516635</v>
      </c>
      <c r="N124" s="66">
        <v>5.516572</v>
      </c>
      <c r="O124" s="66">
        <v>5.5163159999999998</v>
      </c>
      <c r="P124" s="66">
        <v>5.5161020000000001</v>
      </c>
      <c r="Q124" s="66">
        <v>5.5159250000000002</v>
      </c>
      <c r="R124" s="66">
        <v>5.5157790000000002</v>
      </c>
      <c r="S124" s="66">
        <v>5.5150990000000002</v>
      </c>
      <c r="T124" s="66">
        <v>5.5153879999999997</v>
      </c>
      <c r="U124" s="66">
        <v>5.5158459999999998</v>
      </c>
      <c r="V124" s="66">
        <v>5.5165329999999999</v>
      </c>
      <c r="W124" s="66">
        <v>5.5175239999999999</v>
      </c>
      <c r="X124" s="66">
        <v>5.5643729999999998</v>
      </c>
      <c r="Y124" s="66">
        <v>5.5869869999999997</v>
      </c>
      <c r="Z124" s="66">
        <v>5.6186829999999999</v>
      </c>
      <c r="AA124" s="66">
        <v>5.6702279999999998</v>
      </c>
      <c r="AB124" s="66">
        <v>5.7319570000000004</v>
      </c>
      <c r="AC124" s="66">
        <v>5.8106119999999999</v>
      </c>
      <c r="AD124" s="63">
        <v>4.1060000000000003E-3</v>
      </c>
    </row>
    <row r="125" spans="1:30" ht="15" customHeight="1">
      <c r="A125" s="62" t="s">
        <v>1180</v>
      </c>
      <c r="B125" s="65" t="s">
        <v>354</v>
      </c>
      <c r="C125" s="66">
        <v>5.6154970000000004</v>
      </c>
      <c r="D125" s="66">
        <v>5.893402</v>
      </c>
      <c r="E125" s="66">
        <v>5.9893869999999998</v>
      </c>
      <c r="F125" s="66">
        <v>6.0931050000000004</v>
      </c>
      <c r="G125" s="66">
        <v>6.1938800000000001</v>
      </c>
      <c r="H125" s="66">
        <v>6.2286279999999996</v>
      </c>
      <c r="I125" s="66">
        <v>6.2571890000000003</v>
      </c>
      <c r="J125" s="66">
        <v>6.2858989999999997</v>
      </c>
      <c r="K125" s="66">
        <v>6.3049520000000001</v>
      </c>
      <c r="L125" s="66">
        <v>6.3371279999999999</v>
      </c>
      <c r="M125" s="66">
        <v>6.3552530000000003</v>
      </c>
      <c r="N125" s="66">
        <v>6.3732749999999996</v>
      </c>
      <c r="O125" s="66">
        <v>6.3859320000000004</v>
      </c>
      <c r="P125" s="66">
        <v>6.3958009999999996</v>
      </c>
      <c r="Q125" s="66">
        <v>6.4040619999999997</v>
      </c>
      <c r="R125" s="66">
        <v>6.4079100000000002</v>
      </c>
      <c r="S125" s="66">
        <v>6.4083129999999997</v>
      </c>
      <c r="T125" s="66">
        <v>6.4085890000000001</v>
      </c>
      <c r="U125" s="66">
        <v>6.4087509999999996</v>
      </c>
      <c r="V125" s="66">
        <v>6.4088200000000004</v>
      </c>
      <c r="W125" s="66">
        <v>6.4088620000000001</v>
      </c>
      <c r="X125" s="66">
        <v>6.4087949999999996</v>
      </c>
      <c r="Y125" s="66">
        <v>6.4086379999999998</v>
      </c>
      <c r="Z125" s="66">
        <v>6.408436</v>
      </c>
      <c r="AA125" s="66">
        <v>6.4082600000000003</v>
      </c>
      <c r="AB125" s="66">
        <v>6.4081109999999999</v>
      </c>
      <c r="AC125" s="66">
        <v>6.4079800000000002</v>
      </c>
      <c r="AD125" s="63">
        <v>3.3540000000000002E-3</v>
      </c>
    </row>
    <row r="126" spans="1:30" ht="15" customHeight="1">
      <c r="A126" s="62" t="s">
        <v>1179</v>
      </c>
      <c r="B126" s="65" t="s">
        <v>365</v>
      </c>
      <c r="C126" s="66">
        <v>5.8431920000000002</v>
      </c>
      <c r="D126" s="66">
        <v>6.287064</v>
      </c>
      <c r="E126" s="66">
        <v>6.4058510000000002</v>
      </c>
      <c r="F126" s="66">
        <v>6.5405280000000001</v>
      </c>
      <c r="G126" s="66">
        <v>6.6685869999999996</v>
      </c>
      <c r="H126" s="66">
        <v>6.7101879999999996</v>
      </c>
      <c r="I126" s="66">
        <v>6.7601490000000002</v>
      </c>
      <c r="J126" s="66">
        <v>6.8006679999999999</v>
      </c>
      <c r="K126" s="66">
        <v>6.8017560000000001</v>
      </c>
      <c r="L126" s="66">
        <v>6.8186790000000004</v>
      </c>
      <c r="M126" s="66">
        <v>6.8259550000000004</v>
      </c>
      <c r="N126" s="66">
        <v>6.8623019999999997</v>
      </c>
      <c r="O126" s="66">
        <v>6.8610670000000002</v>
      </c>
      <c r="P126" s="66">
        <v>6.8681999999999999</v>
      </c>
      <c r="Q126" s="66">
        <v>6.8712619999999998</v>
      </c>
      <c r="R126" s="66">
        <v>6.8652309999999996</v>
      </c>
      <c r="S126" s="66">
        <v>6.8638250000000003</v>
      </c>
      <c r="T126" s="66">
        <v>6.8613390000000001</v>
      </c>
      <c r="U126" s="66">
        <v>6.8616289999999998</v>
      </c>
      <c r="V126" s="66">
        <v>6.8542670000000001</v>
      </c>
      <c r="W126" s="66">
        <v>6.8570679999999999</v>
      </c>
      <c r="X126" s="66">
        <v>6.8542389999999997</v>
      </c>
      <c r="Y126" s="66">
        <v>6.8585539999999998</v>
      </c>
      <c r="Z126" s="66">
        <v>6.8600300000000001</v>
      </c>
      <c r="AA126" s="66">
        <v>6.8642430000000001</v>
      </c>
      <c r="AB126" s="66">
        <v>6.8693809999999997</v>
      </c>
      <c r="AC126" s="66">
        <v>6.8734859999999998</v>
      </c>
      <c r="AD126" s="63">
        <v>3.5729999999999998E-3</v>
      </c>
    </row>
    <row r="127" spans="1:30" ht="15" customHeight="1">
      <c r="A127" s="62" t="s">
        <v>1178</v>
      </c>
      <c r="B127" s="61" t="s">
        <v>1177</v>
      </c>
      <c r="C127" s="74">
        <v>6.5760839999999998</v>
      </c>
      <c r="D127" s="74">
        <v>7.1052679999999997</v>
      </c>
      <c r="E127" s="74">
        <v>7.2297200000000004</v>
      </c>
      <c r="F127" s="74">
        <v>7.3660909999999999</v>
      </c>
      <c r="G127" s="74">
        <v>7.5514749999999999</v>
      </c>
      <c r="H127" s="74">
        <v>7.6476059999999997</v>
      </c>
      <c r="I127" s="74">
        <v>7.718655</v>
      </c>
      <c r="J127" s="74">
        <v>7.783741</v>
      </c>
      <c r="K127" s="74">
        <v>7.8140939999999999</v>
      </c>
      <c r="L127" s="74">
        <v>7.8547799999999999</v>
      </c>
      <c r="M127" s="74">
        <v>7.8360240000000001</v>
      </c>
      <c r="N127" s="74">
        <v>7.8625090000000002</v>
      </c>
      <c r="O127" s="74">
        <v>7.8713550000000003</v>
      </c>
      <c r="P127" s="74">
        <v>7.8901539999999999</v>
      </c>
      <c r="Q127" s="74">
        <v>7.9014980000000001</v>
      </c>
      <c r="R127" s="74">
        <v>7.9020099999999998</v>
      </c>
      <c r="S127" s="74">
        <v>7.9064490000000003</v>
      </c>
      <c r="T127" s="74">
        <v>7.9097460000000002</v>
      </c>
      <c r="U127" s="74">
        <v>7.9157919999999997</v>
      </c>
      <c r="V127" s="74">
        <v>7.9131390000000001</v>
      </c>
      <c r="W127" s="74">
        <v>7.9183029999999999</v>
      </c>
      <c r="X127" s="74">
        <v>7.9178610000000003</v>
      </c>
      <c r="Y127" s="74">
        <v>7.9265600000000003</v>
      </c>
      <c r="Z127" s="74">
        <v>7.932404</v>
      </c>
      <c r="AA127" s="74">
        <v>7.9445699999999997</v>
      </c>
      <c r="AB127" s="74">
        <v>7.9543039999999996</v>
      </c>
      <c r="AC127" s="74">
        <v>7.9686190000000003</v>
      </c>
      <c r="AD127" s="59">
        <v>4.5979999999999997E-3</v>
      </c>
    </row>
    <row r="129" spans="1:30" ht="15" customHeight="1">
      <c r="B129" s="61" t="s">
        <v>489</v>
      </c>
    </row>
    <row r="130" spans="1:30" ht="15" customHeight="1">
      <c r="B130" s="61" t="s">
        <v>350</v>
      </c>
    </row>
    <row r="131" spans="1:30" ht="15" customHeight="1">
      <c r="A131" s="62" t="s">
        <v>1176</v>
      </c>
      <c r="B131" s="65" t="s">
        <v>351</v>
      </c>
      <c r="C131" s="67">
        <v>92.199005</v>
      </c>
      <c r="D131" s="67">
        <v>135.73232999999999</v>
      </c>
      <c r="E131" s="67">
        <v>147.99464399999999</v>
      </c>
      <c r="F131" s="67">
        <v>154.22460899999999</v>
      </c>
      <c r="G131" s="67">
        <v>154.65681499999999</v>
      </c>
      <c r="H131" s="67">
        <v>153.599976</v>
      </c>
      <c r="I131" s="67">
        <v>148.02014199999999</v>
      </c>
      <c r="J131" s="67">
        <v>146.01011700000001</v>
      </c>
      <c r="K131" s="67">
        <v>144.5504</v>
      </c>
      <c r="L131" s="67">
        <v>145.459259</v>
      </c>
      <c r="M131" s="67">
        <v>144.91128499999999</v>
      </c>
      <c r="N131" s="67">
        <v>145.562546</v>
      </c>
      <c r="O131" s="67">
        <v>147.093918</v>
      </c>
      <c r="P131" s="67">
        <v>150.107056</v>
      </c>
      <c r="Q131" s="67">
        <v>153.13301100000001</v>
      </c>
      <c r="R131" s="67">
        <v>154.87112400000001</v>
      </c>
      <c r="S131" s="67">
        <v>157.292969</v>
      </c>
      <c r="T131" s="67">
        <v>159.679047</v>
      </c>
      <c r="U131" s="67">
        <v>161.60136399999999</v>
      </c>
      <c r="V131" s="67">
        <v>163.628342</v>
      </c>
      <c r="W131" s="67">
        <v>167.02915999999999</v>
      </c>
      <c r="X131" s="67">
        <v>169.91973899999999</v>
      </c>
      <c r="Y131" s="67">
        <v>172.781769</v>
      </c>
      <c r="Z131" s="67">
        <v>175.44802899999999</v>
      </c>
      <c r="AA131" s="67">
        <v>179.13659699999999</v>
      </c>
      <c r="AB131" s="67">
        <v>181.23065199999999</v>
      </c>
      <c r="AC131" s="67">
        <v>184.70933500000001</v>
      </c>
      <c r="AD131" s="63">
        <v>1.24E-2</v>
      </c>
    </row>
    <row r="132" spans="1:30" ht="15" customHeight="1">
      <c r="A132" s="62" t="s">
        <v>1175</v>
      </c>
      <c r="B132" s="65" t="s">
        <v>352</v>
      </c>
      <c r="C132" s="67">
        <v>78.857994000000005</v>
      </c>
      <c r="D132" s="67">
        <v>51.606209</v>
      </c>
      <c r="E132" s="67">
        <v>55.653087999999997</v>
      </c>
      <c r="F132" s="67">
        <v>57.40934</v>
      </c>
      <c r="G132" s="67">
        <v>57.030968000000001</v>
      </c>
      <c r="H132" s="67">
        <v>56.149464000000002</v>
      </c>
      <c r="I132" s="67">
        <v>53.674926999999997</v>
      </c>
      <c r="J132" s="67">
        <v>52.552318999999997</v>
      </c>
      <c r="K132" s="67">
        <v>51.669769000000002</v>
      </c>
      <c r="L132" s="67">
        <v>51.664776000000003</v>
      </c>
      <c r="M132" s="67">
        <v>51.168812000000003</v>
      </c>
      <c r="N132" s="67">
        <v>51.120578999999999</v>
      </c>
      <c r="O132" s="67">
        <v>51.409560999999997</v>
      </c>
      <c r="P132" s="67">
        <v>52.230125000000001</v>
      </c>
      <c r="Q132" s="67">
        <v>53.077537999999997</v>
      </c>
      <c r="R132" s="67">
        <v>53.490470999999999</v>
      </c>
      <c r="S132" s="67">
        <v>54.149997999999997</v>
      </c>
      <c r="T132" s="67">
        <v>54.816279999999999</v>
      </c>
      <c r="U132" s="67">
        <v>55.343674</v>
      </c>
      <c r="V132" s="67">
        <v>55.951141</v>
      </c>
      <c r="W132" s="67">
        <v>57.028927000000003</v>
      </c>
      <c r="X132" s="67">
        <v>57.899635000000004</v>
      </c>
      <c r="Y132" s="67">
        <v>58.801913999999996</v>
      </c>
      <c r="Z132" s="67">
        <v>59.643208000000001</v>
      </c>
      <c r="AA132" s="67">
        <v>60.931441999999997</v>
      </c>
      <c r="AB132" s="67">
        <v>61.544510000000002</v>
      </c>
      <c r="AC132" s="67">
        <v>62.619225</v>
      </c>
      <c r="AD132" s="63">
        <v>7.7669999999999996E-3</v>
      </c>
    </row>
    <row r="133" spans="1:30" ht="15" customHeight="1">
      <c r="A133" s="62" t="s">
        <v>1174</v>
      </c>
      <c r="B133" s="65" t="s">
        <v>353</v>
      </c>
      <c r="C133" s="67">
        <v>0</v>
      </c>
      <c r="D133" s="67">
        <v>9.3762999999999999E-2</v>
      </c>
      <c r="E133" s="67">
        <v>0.112124</v>
      </c>
      <c r="F133" s="67">
        <v>0.114839</v>
      </c>
      <c r="G133" s="67">
        <v>0.117422</v>
      </c>
      <c r="H133" s="67">
        <v>0.12798899999999999</v>
      </c>
      <c r="I133" s="67">
        <v>0.13539000000000001</v>
      </c>
      <c r="J133" s="67">
        <v>0.14662600000000001</v>
      </c>
      <c r="K133" s="67">
        <v>0.15940099999999999</v>
      </c>
      <c r="L133" s="67">
        <v>0.17616799999999999</v>
      </c>
      <c r="M133" s="67">
        <v>0.19278500000000001</v>
      </c>
      <c r="N133" s="67">
        <v>0.21274699999999999</v>
      </c>
      <c r="O133" s="67">
        <v>0.23628199999999999</v>
      </c>
      <c r="P133" s="67">
        <v>0.26504</v>
      </c>
      <c r="Q133" s="67">
        <v>0.29733799999999999</v>
      </c>
      <c r="R133" s="67">
        <v>0.33072499999999999</v>
      </c>
      <c r="S133" s="67">
        <v>0.36943700000000002</v>
      </c>
      <c r="T133" s="67">
        <v>0.41262700000000002</v>
      </c>
      <c r="U133" s="67">
        <v>0.45960699999999999</v>
      </c>
      <c r="V133" s="67">
        <v>0.51270499999999997</v>
      </c>
      <c r="W133" s="67">
        <v>0.576488</v>
      </c>
      <c r="X133" s="67">
        <v>0.64533399999999996</v>
      </c>
      <c r="Y133" s="67">
        <v>0.72282199999999996</v>
      </c>
      <c r="Z133" s="67">
        <v>0.80859499999999995</v>
      </c>
      <c r="AA133" s="67">
        <v>0.91214600000000001</v>
      </c>
      <c r="AB133" s="67">
        <v>1.016886</v>
      </c>
      <c r="AC133" s="67">
        <v>1.1413930000000001</v>
      </c>
      <c r="AD133" s="63">
        <v>0.10513699999999999</v>
      </c>
    </row>
    <row r="134" spans="1:30" ht="15" customHeight="1">
      <c r="A134" s="62" t="s">
        <v>1173</v>
      </c>
      <c r="B134" s="65" t="s">
        <v>354</v>
      </c>
      <c r="C134" s="67">
        <v>0</v>
      </c>
      <c r="D134" s="67">
        <v>9.3762999999999999E-2</v>
      </c>
      <c r="E134" s="67">
        <v>0.10193099999999999</v>
      </c>
      <c r="F134" s="67">
        <v>0.10592699999999999</v>
      </c>
      <c r="G134" s="67">
        <v>0.10595599999999999</v>
      </c>
      <c r="H134" s="67">
        <v>0.104991</v>
      </c>
      <c r="I134" s="67">
        <v>0.100966</v>
      </c>
      <c r="J134" s="67">
        <v>9.9404000000000006E-2</v>
      </c>
      <c r="K134" s="67">
        <v>0.10262499999999999</v>
      </c>
      <c r="L134" s="67">
        <v>0.109148</v>
      </c>
      <c r="M134" s="67">
        <v>0.117632</v>
      </c>
      <c r="N134" s="67">
        <v>0.12708</v>
      </c>
      <c r="O134" s="67">
        <v>0.186191</v>
      </c>
      <c r="P134" s="67">
        <v>0.24993199999999999</v>
      </c>
      <c r="Q134" s="67">
        <v>0.37623299999999998</v>
      </c>
      <c r="R134" s="67">
        <v>0.50222900000000004</v>
      </c>
      <c r="S134" s="67">
        <v>0.62537200000000004</v>
      </c>
      <c r="T134" s="67">
        <v>0.79495499999999997</v>
      </c>
      <c r="U134" s="67">
        <v>1.0150330000000001</v>
      </c>
      <c r="V134" s="67">
        <v>1.4111750000000001</v>
      </c>
      <c r="W134" s="67">
        <v>1.7832490000000001</v>
      </c>
      <c r="X134" s="67">
        <v>1.950868</v>
      </c>
      <c r="Y134" s="67">
        <v>2.3139919999999998</v>
      </c>
      <c r="Z134" s="67">
        <v>2.701638</v>
      </c>
      <c r="AA134" s="67">
        <v>3.70838</v>
      </c>
      <c r="AB134" s="67">
        <v>4.19489</v>
      </c>
      <c r="AC134" s="67">
        <v>4.5758369999999999</v>
      </c>
      <c r="AD134" s="63">
        <v>0.16825499999999999</v>
      </c>
    </row>
    <row r="135" spans="1:30" ht="15" customHeight="1">
      <c r="A135" s="62" t="s">
        <v>1172</v>
      </c>
      <c r="B135" s="65" t="s">
        <v>355</v>
      </c>
      <c r="C135" s="67">
        <v>171.057007</v>
      </c>
      <c r="D135" s="67">
        <v>187.52607699999999</v>
      </c>
      <c r="E135" s="67">
        <v>203.861786</v>
      </c>
      <c r="F135" s="67">
        <v>211.85470599999999</v>
      </c>
      <c r="G135" s="67">
        <v>211.911148</v>
      </c>
      <c r="H135" s="67">
        <v>209.982437</v>
      </c>
      <c r="I135" s="67">
        <v>201.93141199999999</v>
      </c>
      <c r="J135" s="67">
        <v>198.80845600000001</v>
      </c>
      <c r="K135" s="67">
        <v>196.482193</v>
      </c>
      <c r="L135" s="67">
        <v>197.40933200000001</v>
      </c>
      <c r="M135" s="67">
        <v>196.39051799999999</v>
      </c>
      <c r="N135" s="67">
        <v>197.02294900000001</v>
      </c>
      <c r="O135" s="67">
        <v>198.92596399999999</v>
      </c>
      <c r="P135" s="67">
        <v>202.852158</v>
      </c>
      <c r="Q135" s="67">
        <v>206.884109</v>
      </c>
      <c r="R135" s="67">
        <v>209.19451900000001</v>
      </c>
      <c r="S135" s="67">
        <v>212.437759</v>
      </c>
      <c r="T135" s="67">
        <v>215.702911</v>
      </c>
      <c r="U135" s="67">
        <v>218.419693</v>
      </c>
      <c r="V135" s="67">
        <v>221.503342</v>
      </c>
      <c r="W135" s="67">
        <v>226.41781599999999</v>
      </c>
      <c r="X135" s="67">
        <v>230.41558800000001</v>
      </c>
      <c r="Y135" s="67">
        <v>234.62046799999999</v>
      </c>
      <c r="Z135" s="67">
        <v>238.60145600000001</v>
      </c>
      <c r="AA135" s="67">
        <v>244.688568</v>
      </c>
      <c r="AB135" s="67">
        <v>247.98692299999999</v>
      </c>
      <c r="AC135" s="67">
        <v>253.04579200000001</v>
      </c>
      <c r="AD135" s="63">
        <v>1.2057999999999999E-2</v>
      </c>
    </row>
    <row r="136" spans="1:30" ht="15" customHeight="1">
      <c r="B136" s="61" t="s">
        <v>356</v>
      </c>
    </row>
    <row r="137" spans="1:30" ht="15" customHeight="1">
      <c r="A137" s="62" t="s">
        <v>1171</v>
      </c>
      <c r="B137" s="65" t="s">
        <v>351</v>
      </c>
      <c r="C137" s="67">
        <v>71.314010999999994</v>
      </c>
      <c r="D137" s="67">
        <v>133.10063199999999</v>
      </c>
      <c r="E137" s="67">
        <v>156.25010700000001</v>
      </c>
      <c r="F137" s="67">
        <v>175.04702800000001</v>
      </c>
      <c r="G137" s="67">
        <v>170.94404599999999</v>
      </c>
      <c r="H137" s="67">
        <v>164.668915</v>
      </c>
      <c r="I137" s="67">
        <v>164.51866100000001</v>
      </c>
      <c r="J137" s="67">
        <v>165.147797</v>
      </c>
      <c r="K137" s="67">
        <v>167.351944</v>
      </c>
      <c r="L137" s="67">
        <v>173.01419100000001</v>
      </c>
      <c r="M137" s="67">
        <v>174.94972200000001</v>
      </c>
      <c r="N137" s="67">
        <v>177.576797</v>
      </c>
      <c r="O137" s="67">
        <v>177.170242</v>
      </c>
      <c r="P137" s="67">
        <v>177.501678</v>
      </c>
      <c r="Q137" s="67">
        <v>179.036957</v>
      </c>
      <c r="R137" s="67">
        <v>179.796967</v>
      </c>
      <c r="S137" s="67">
        <v>180.756271</v>
      </c>
      <c r="T137" s="67">
        <v>182.14097599999999</v>
      </c>
      <c r="U137" s="67">
        <v>182.83599899999999</v>
      </c>
      <c r="V137" s="67">
        <v>184.37766999999999</v>
      </c>
      <c r="W137" s="67">
        <v>187.74269100000001</v>
      </c>
      <c r="X137" s="67">
        <v>190.812714</v>
      </c>
      <c r="Y137" s="67">
        <v>192.91815199999999</v>
      </c>
      <c r="Z137" s="67">
        <v>194.88226299999999</v>
      </c>
      <c r="AA137" s="67">
        <v>197.09832800000001</v>
      </c>
      <c r="AB137" s="67">
        <v>198.386383</v>
      </c>
      <c r="AC137" s="67">
        <v>199.56028699999999</v>
      </c>
      <c r="AD137" s="63">
        <v>1.6331999999999999E-2</v>
      </c>
    </row>
    <row r="138" spans="1:30" ht="15" customHeight="1">
      <c r="A138" s="62" t="s">
        <v>1170</v>
      </c>
      <c r="B138" s="65" t="s">
        <v>352</v>
      </c>
      <c r="C138" s="67">
        <v>49.487003000000001</v>
      </c>
      <c r="D138" s="67">
        <v>50.605609999999999</v>
      </c>
      <c r="E138" s="67">
        <v>58.757365999999998</v>
      </c>
      <c r="F138" s="67">
        <v>65.159713999999994</v>
      </c>
      <c r="G138" s="67">
        <v>63.035800999999999</v>
      </c>
      <c r="H138" s="67">
        <v>60.194457999999997</v>
      </c>
      <c r="I138" s="67">
        <v>59.656204000000002</v>
      </c>
      <c r="J138" s="67">
        <v>59.438625000000002</v>
      </c>
      <c r="K138" s="67">
        <v>59.817363999999998</v>
      </c>
      <c r="L138" s="67">
        <v>61.447463999999997</v>
      </c>
      <c r="M138" s="67">
        <v>61.768452000000003</v>
      </c>
      <c r="N138" s="67">
        <v>62.354438999999999</v>
      </c>
      <c r="O138" s="67">
        <v>61.898232</v>
      </c>
      <c r="P138" s="67">
        <v>61.724750999999998</v>
      </c>
      <c r="Q138" s="67">
        <v>61.990490000000001</v>
      </c>
      <c r="R138" s="67">
        <v>62.006259999999997</v>
      </c>
      <c r="S138" s="67">
        <v>62.106715999999999</v>
      </c>
      <c r="T138" s="67">
        <v>62.370410999999997</v>
      </c>
      <c r="U138" s="67">
        <v>62.410319999999999</v>
      </c>
      <c r="V138" s="67">
        <v>62.755794999999999</v>
      </c>
      <c r="W138" s="67">
        <v>63.727356</v>
      </c>
      <c r="X138" s="67">
        <v>64.611023000000003</v>
      </c>
      <c r="Y138" s="67">
        <v>65.171272000000002</v>
      </c>
      <c r="Z138" s="67">
        <v>65.695305000000005</v>
      </c>
      <c r="AA138" s="67">
        <v>66.310767999999996</v>
      </c>
      <c r="AB138" s="67">
        <v>66.623085000000003</v>
      </c>
      <c r="AC138" s="67">
        <v>66.903846999999999</v>
      </c>
      <c r="AD138" s="63">
        <v>1.123E-2</v>
      </c>
    </row>
    <row r="139" spans="1:30" ht="15" customHeight="1">
      <c r="A139" s="62" t="s">
        <v>1169</v>
      </c>
      <c r="B139" s="65" t="s">
        <v>353</v>
      </c>
      <c r="C139" s="67">
        <v>0</v>
      </c>
      <c r="D139" s="67">
        <v>9.1227000000000003E-2</v>
      </c>
      <c r="E139" s="67">
        <v>0.119453</v>
      </c>
      <c r="F139" s="67">
        <v>0.138597</v>
      </c>
      <c r="G139" s="67">
        <v>0.13805100000000001</v>
      </c>
      <c r="H139" s="67">
        <v>0.148391</v>
      </c>
      <c r="I139" s="67">
        <v>0.159298</v>
      </c>
      <c r="J139" s="67">
        <v>0.178647</v>
      </c>
      <c r="K139" s="67">
        <v>0.19661699999999999</v>
      </c>
      <c r="L139" s="67">
        <v>0.23068900000000001</v>
      </c>
      <c r="M139" s="67">
        <v>0.25198900000000002</v>
      </c>
      <c r="N139" s="67">
        <v>0.29281600000000002</v>
      </c>
      <c r="O139" s="67">
        <v>0.32444600000000001</v>
      </c>
      <c r="P139" s="67">
        <v>0.36817</v>
      </c>
      <c r="Q139" s="67">
        <v>0.41537200000000002</v>
      </c>
      <c r="R139" s="67">
        <v>0.48521799999999998</v>
      </c>
      <c r="S139" s="67">
        <v>0.53537100000000004</v>
      </c>
      <c r="T139" s="67">
        <v>0.63090900000000005</v>
      </c>
      <c r="U139" s="67">
        <v>0.70243</v>
      </c>
      <c r="V139" s="67">
        <v>0.82275100000000001</v>
      </c>
      <c r="W139" s="67">
        <v>0.91859500000000005</v>
      </c>
      <c r="X139" s="67">
        <v>1.0543100000000001</v>
      </c>
      <c r="Y139" s="67">
        <v>1.185873</v>
      </c>
      <c r="Z139" s="67">
        <v>1.3211120000000001</v>
      </c>
      <c r="AA139" s="67">
        <v>1.48607</v>
      </c>
      <c r="AB139" s="67">
        <v>1.6264700000000001</v>
      </c>
      <c r="AC139" s="67">
        <v>1.783137</v>
      </c>
      <c r="AD139" s="63">
        <v>0.12626999999999999</v>
      </c>
    </row>
    <row r="140" spans="1:30" ht="15" customHeight="1">
      <c r="A140" s="62" t="s">
        <v>1168</v>
      </c>
      <c r="B140" s="65" t="s">
        <v>354</v>
      </c>
      <c r="C140" s="67">
        <v>0.186</v>
      </c>
      <c r="D140" s="67">
        <v>0.49718000000000001</v>
      </c>
      <c r="E140" s="67">
        <v>0.58241500000000002</v>
      </c>
      <c r="F140" s="67">
        <v>0.65068899999999996</v>
      </c>
      <c r="G140" s="67">
        <v>0.63383</v>
      </c>
      <c r="H140" s="67">
        <v>0.60917699999999997</v>
      </c>
      <c r="I140" s="67">
        <v>0.60734200000000005</v>
      </c>
      <c r="J140" s="67">
        <v>0.60850899999999997</v>
      </c>
      <c r="K140" s="67">
        <v>0.61555000000000004</v>
      </c>
      <c r="L140" s="67">
        <v>0.63538499999999998</v>
      </c>
      <c r="M140" s="67">
        <v>0.64155200000000001</v>
      </c>
      <c r="N140" s="67">
        <v>0.65036099999999997</v>
      </c>
      <c r="O140" s="67">
        <v>0.64811099999999999</v>
      </c>
      <c r="P140" s="67">
        <v>0.64865700000000004</v>
      </c>
      <c r="Q140" s="67">
        <v>0.65366100000000005</v>
      </c>
      <c r="R140" s="67">
        <v>0.65595000000000003</v>
      </c>
      <c r="S140" s="67">
        <v>0.65895499999999996</v>
      </c>
      <c r="T140" s="67">
        <v>0.66367600000000004</v>
      </c>
      <c r="U140" s="67">
        <v>0.66586000000000001</v>
      </c>
      <c r="V140" s="67">
        <v>0.67129399999999995</v>
      </c>
      <c r="W140" s="67">
        <v>0.68329399999999996</v>
      </c>
      <c r="X140" s="67">
        <v>0.69436600000000004</v>
      </c>
      <c r="Y140" s="67">
        <v>0.70193899999999998</v>
      </c>
      <c r="Z140" s="67">
        <v>0.70904100000000003</v>
      </c>
      <c r="AA140" s="67">
        <v>0.71715300000000004</v>
      </c>
      <c r="AB140" s="67">
        <v>0.72186600000000001</v>
      </c>
      <c r="AC140" s="67">
        <v>0.72870800000000002</v>
      </c>
      <c r="AD140" s="63">
        <v>1.541E-2</v>
      </c>
    </row>
    <row r="141" spans="1:30" ht="15" customHeight="1">
      <c r="A141" s="62" t="s">
        <v>1167</v>
      </c>
      <c r="B141" s="65" t="s">
        <v>357</v>
      </c>
      <c r="C141" s="67">
        <v>120.987015</v>
      </c>
      <c r="D141" s="67">
        <v>184.294647</v>
      </c>
      <c r="E141" s="67">
        <v>215.709351</v>
      </c>
      <c r="F141" s="67">
        <v>240.99601699999999</v>
      </c>
      <c r="G141" s="67">
        <v>234.751724</v>
      </c>
      <c r="H141" s="67">
        <v>225.62097199999999</v>
      </c>
      <c r="I141" s="67">
        <v>224.94151299999999</v>
      </c>
      <c r="J141" s="67">
        <v>225.373581</v>
      </c>
      <c r="K141" s="67">
        <v>227.981461</v>
      </c>
      <c r="L141" s="67">
        <v>235.32772800000001</v>
      </c>
      <c r="M141" s="67">
        <v>237.61170999999999</v>
      </c>
      <c r="N141" s="67">
        <v>240.87441999999999</v>
      </c>
      <c r="O141" s="67">
        <v>240.041031</v>
      </c>
      <c r="P141" s="67">
        <v>240.243256</v>
      </c>
      <c r="Q141" s="67">
        <v>242.09648100000001</v>
      </c>
      <c r="R141" s="67">
        <v>242.944412</v>
      </c>
      <c r="S141" s="67">
        <v>244.05732699999999</v>
      </c>
      <c r="T141" s="67">
        <v>245.805984</v>
      </c>
      <c r="U141" s="67">
        <v>246.61459400000001</v>
      </c>
      <c r="V141" s="67">
        <v>248.62751800000001</v>
      </c>
      <c r="W141" s="67">
        <v>253.07193000000001</v>
      </c>
      <c r="X141" s="67">
        <v>257.172394</v>
      </c>
      <c r="Y141" s="67">
        <v>259.97726399999999</v>
      </c>
      <c r="Z141" s="67">
        <v>262.60772700000001</v>
      </c>
      <c r="AA141" s="67">
        <v>265.61236600000001</v>
      </c>
      <c r="AB141" s="67">
        <v>267.35781900000001</v>
      </c>
      <c r="AC141" s="67">
        <v>268.97598299999999</v>
      </c>
      <c r="AD141" s="63">
        <v>1.5238E-2</v>
      </c>
    </row>
    <row r="142" spans="1:30" ht="15" customHeight="1">
      <c r="B142" s="61" t="s">
        <v>358</v>
      </c>
    </row>
    <row r="143" spans="1:30" ht="15" customHeight="1">
      <c r="A143" s="62" t="s">
        <v>1166</v>
      </c>
      <c r="B143" s="65" t="s">
        <v>351</v>
      </c>
      <c r="C143" s="67">
        <v>204.98701500000001</v>
      </c>
      <c r="D143" s="67">
        <v>261.38445999999999</v>
      </c>
      <c r="E143" s="67">
        <v>289.47348</v>
      </c>
      <c r="F143" s="67">
        <v>305.89846799999998</v>
      </c>
      <c r="G143" s="67">
        <v>281.961029</v>
      </c>
      <c r="H143" s="67">
        <v>256.51672400000001</v>
      </c>
      <c r="I143" s="67">
        <v>242.14404300000001</v>
      </c>
      <c r="J143" s="67">
        <v>229.74321</v>
      </c>
      <c r="K143" s="67">
        <v>220.06269800000001</v>
      </c>
      <c r="L143" s="67">
        <v>215.058807</v>
      </c>
      <c r="M143" s="67">
        <v>222.840485</v>
      </c>
      <c r="N143" s="67">
        <v>225.696259</v>
      </c>
      <c r="O143" s="67">
        <v>224.69738799999999</v>
      </c>
      <c r="P143" s="67">
        <v>224.75181599999999</v>
      </c>
      <c r="Q143" s="67">
        <v>225.77246099999999</v>
      </c>
      <c r="R143" s="67">
        <v>226.05569499999999</v>
      </c>
      <c r="S143" s="67">
        <v>226.40893600000001</v>
      </c>
      <c r="T143" s="67">
        <v>226.567902</v>
      </c>
      <c r="U143" s="67">
        <v>225.84582499999999</v>
      </c>
      <c r="V143" s="67">
        <v>224.85115099999999</v>
      </c>
      <c r="W143" s="67">
        <v>226.62867700000001</v>
      </c>
      <c r="X143" s="67">
        <v>224.606506</v>
      </c>
      <c r="Y143" s="67">
        <v>224.52536000000001</v>
      </c>
      <c r="Z143" s="67">
        <v>222.89627100000001</v>
      </c>
      <c r="AA143" s="67">
        <v>221.98898299999999</v>
      </c>
      <c r="AB143" s="67">
        <v>220.550568</v>
      </c>
      <c r="AC143" s="67">
        <v>219.03526299999999</v>
      </c>
      <c r="AD143" s="63">
        <v>-7.045E-3</v>
      </c>
    </row>
    <row r="144" spans="1:30" ht="15" customHeight="1">
      <c r="A144" s="62" t="s">
        <v>1165</v>
      </c>
      <c r="B144" s="65" t="s">
        <v>352</v>
      </c>
      <c r="C144" s="67">
        <v>0.04</v>
      </c>
      <c r="D144" s="67">
        <v>11.266788</v>
      </c>
      <c r="E144" s="67">
        <v>12.459313</v>
      </c>
      <c r="F144" s="67">
        <v>13.157565</v>
      </c>
      <c r="G144" s="67">
        <v>12.121428</v>
      </c>
      <c r="H144" s="67">
        <v>11.022823000000001</v>
      </c>
      <c r="I144" s="67">
        <v>10.401535000000001</v>
      </c>
      <c r="J144" s="67">
        <v>9.8661259999999995</v>
      </c>
      <c r="K144" s="67">
        <v>9.4494469999999993</v>
      </c>
      <c r="L144" s="67">
        <v>9.235258</v>
      </c>
      <c r="M144" s="67">
        <v>9.5707050000000002</v>
      </c>
      <c r="N144" s="67">
        <v>9.6978139999999993</v>
      </c>
      <c r="O144" s="67">
        <v>9.6599149999999998</v>
      </c>
      <c r="P144" s="67">
        <v>9.66418</v>
      </c>
      <c r="Q144" s="67">
        <v>9.7233070000000001</v>
      </c>
      <c r="R144" s="67">
        <v>9.7486719999999991</v>
      </c>
      <c r="S144" s="67">
        <v>9.7768569999999997</v>
      </c>
      <c r="T144" s="67">
        <v>9.8043169999999993</v>
      </c>
      <c r="U144" s="67">
        <v>9.7922379999999993</v>
      </c>
      <c r="V144" s="67">
        <v>9.8008520000000008</v>
      </c>
      <c r="W144" s="67">
        <v>9.9049449999999997</v>
      </c>
      <c r="X144" s="67">
        <v>9.8955439999999992</v>
      </c>
      <c r="Y144" s="67">
        <v>9.9474440000000008</v>
      </c>
      <c r="Z144" s="67">
        <v>9.8647690000000008</v>
      </c>
      <c r="AA144" s="67">
        <v>9.8683979999999991</v>
      </c>
      <c r="AB144" s="67">
        <v>9.7996379999999998</v>
      </c>
      <c r="AC144" s="67">
        <v>9.7756340000000002</v>
      </c>
      <c r="AD144" s="63">
        <v>-5.6629999999999996E-3</v>
      </c>
    </row>
    <row r="145" spans="1:30" ht="15" customHeight="1">
      <c r="A145" s="62" t="s">
        <v>1164</v>
      </c>
      <c r="B145" s="65" t="s">
        <v>353</v>
      </c>
      <c r="C145" s="67">
        <v>2.1000000000000001E-2</v>
      </c>
      <c r="D145" s="67">
        <v>3.6040000000000003E-2</v>
      </c>
      <c r="E145" s="67">
        <v>4.7615999999999999E-2</v>
      </c>
      <c r="F145" s="67">
        <v>4.9958000000000002E-2</v>
      </c>
      <c r="G145" s="67">
        <v>4.7726999999999999E-2</v>
      </c>
      <c r="H145" s="67">
        <v>4.9513000000000001E-2</v>
      </c>
      <c r="I145" s="67">
        <v>5.3437999999999999E-2</v>
      </c>
      <c r="J145" s="67">
        <v>5.8302E-2</v>
      </c>
      <c r="K145" s="67">
        <v>6.4415E-2</v>
      </c>
      <c r="L145" s="67">
        <v>7.2748999999999994E-2</v>
      </c>
      <c r="M145" s="67">
        <v>8.7558999999999998E-2</v>
      </c>
      <c r="N145" s="67">
        <v>0.10281</v>
      </c>
      <c r="O145" s="67">
        <v>0.12012</v>
      </c>
      <c r="P145" s="67">
        <v>0.141261</v>
      </c>
      <c r="Q145" s="67">
        <v>0.16723299999999999</v>
      </c>
      <c r="R145" s="67">
        <v>0.197079</v>
      </c>
      <c r="S145" s="67">
        <v>0.231762</v>
      </c>
      <c r="T145" s="67">
        <v>0.27266099999999999</v>
      </c>
      <c r="U145" s="67">
        <v>0.31796600000000003</v>
      </c>
      <c r="V145" s="67">
        <v>0.37013200000000002</v>
      </c>
      <c r="W145" s="67">
        <v>0.43163499999999999</v>
      </c>
      <c r="X145" s="67">
        <v>0.50071100000000002</v>
      </c>
      <c r="Y145" s="67">
        <v>0.57113100000000006</v>
      </c>
      <c r="Z145" s="67">
        <v>0.64354500000000003</v>
      </c>
      <c r="AA145" s="67">
        <v>0.72083600000000003</v>
      </c>
      <c r="AB145" s="67">
        <v>0.795068</v>
      </c>
      <c r="AC145" s="67">
        <v>0.87010799999999999</v>
      </c>
      <c r="AD145" s="63">
        <v>0.135825</v>
      </c>
    </row>
    <row r="146" spans="1:30" ht="15" customHeight="1">
      <c r="A146" s="62" t="s">
        <v>1163</v>
      </c>
      <c r="B146" s="65" t="s">
        <v>354</v>
      </c>
      <c r="C146" s="67">
        <v>5.3929999999999998</v>
      </c>
      <c r="D146" s="67">
        <v>2.0219990000000001</v>
      </c>
      <c r="E146" s="67">
        <v>1.9757150000000001</v>
      </c>
      <c r="F146" s="67">
        <v>2.0877590000000001</v>
      </c>
      <c r="G146" s="67">
        <v>1.924355</v>
      </c>
      <c r="H146" s="67">
        <v>1.7507090000000001</v>
      </c>
      <c r="I146" s="67">
        <v>1.652636</v>
      </c>
      <c r="J146" s="67">
        <v>1.572408</v>
      </c>
      <c r="K146" s="67">
        <v>1.5457920000000001</v>
      </c>
      <c r="L146" s="67">
        <v>1.5873299999999999</v>
      </c>
      <c r="M146" s="67">
        <v>1.748016</v>
      </c>
      <c r="N146" s="67">
        <v>1.9663299999999999</v>
      </c>
      <c r="O146" s="67">
        <v>2.1642329999999999</v>
      </c>
      <c r="P146" s="67">
        <v>2.2837930000000002</v>
      </c>
      <c r="Q146" s="67">
        <v>3.004931</v>
      </c>
      <c r="R146" s="67">
        <v>3.50244</v>
      </c>
      <c r="S146" s="67">
        <v>4.1834629999999997</v>
      </c>
      <c r="T146" s="67">
        <v>5.6798929999999999</v>
      </c>
      <c r="U146" s="67">
        <v>7.1661429999999999</v>
      </c>
      <c r="V146" s="67">
        <v>10.084322</v>
      </c>
      <c r="W146" s="67">
        <v>12.522691999999999</v>
      </c>
      <c r="X146" s="67">
        <v>18.527567000000001</v>
      </c>
      <c r="Y146" s="67">
        <v>21.251638</v>
      </c>
      <c r="Z146" s="67">
        <v>25.484116</v>
      </c>
      <c r="AA146" s="67">
        <v>29.272604000000001</v>
      </c>
      <c r="AB146" s="67">
        <v>32.426208000000003</v>
      </c>
      <c r="AC146" s="67">
        <v>35.485756000000002</v>
      </c>
      <c r="AD146" s="63">
        <v>0.12142699999999999</v>
      </c>
    </row>
    <row r="147" spans="1:30" ht="15" customHeight="1">
      <c r="A147" s="62" t="s">
        <v>1162</v>
      </c>
      <c r="B147" s="65" t="s">
        <v>359</v>
      </c>
      <c r="C147" s="67">
        <v>210.441025</v>
      </c>
      <c r="D147" s="67">
        <v>274.70925899999997</v>
      </c>
      <c r="E147" s="67">
        <v>303.95611600000001</v>
      </c>
      <c r="F147" s="67">
        <v>321.19375600000001</v>
      </c>
      <c r="G147" s="67">
        <v>296.05450400000001</v>
      </c>
      <c r="H147" s="67">
        <v>269.33978300000001</v>
      </c>
      <c r="I147" s="67">
        <v>254.25166300000001</v>
      </c>
      <c r="J147" s="67">
        <v>241.24005099999999</v>
      </c>
      <c r="K147" s="67">
        <v>231.122345</v>
      </c>
      <c r="L147" s="67">
        <v>225.95414700000001</v>
      </c>
      <c r="M147" s="67">
        <v>234.24676500000001</v>
      </c>
      <c r="N147" s="67">
        <v>237.46324200000001</v>
      </c>
      <c r="O147" s="67">
        <v>236.64164700000001</v>
      </c>
      <c r="P147" s="67">
        <v>236.84106399999999</v>
      </c>
      <c r="Q147" s="67">
        <v>238.667923</v>
      </c>
      <c r="R147" s="67">
        <v>239.50389100000001</v>
      </c>
      <c r="S147" s="67">
        <v>240.600998</v>
      </c>
      <c r="T147" s="67">
        <v>242.32475299999999</v>
      </c>
      <c r="U147" s="67">
        <v>243.12217699999999</v>
      </c>
      <c r="V147" s="67">
        <v>245.10644500000001</v>
      </c>
      <c r="W147" s="67">
        <v>249.48794599999999</v>
      </c>
      <c r="X147" s="67">
        <v>253.53031899999999</v>
      </c>
      <c r="Y147" s="67">
        <v>256.295593</v>
      </c>
      <c r="Z147" s="67">
        <v>258.888733</v>
      </c>
      <c r="AA147" s="67">
        <v>261.85082999999997</v>
      </c>
      <c r="AB147" s="67">
        <v>263.57147200000003</v>
      </c>
      <c r="AC147" s="67">
        <v>265.16674799999998</v>
      </c>
      <c r="AD147" s="63">
        <v>-1.413E-3</v>
      </c>
    </row>
    <row r="148" spans="1:30" ht="15" customHeight="1">
      <c r="A148" s="62" t="s">
        <v>1161</v>
      </c>
      <c r="B148" s="61" t="s">
        <v>1160</v>
      </c>
      <c r="C148" s="73">
        <v>502.48504600000001</v>
      </c>
      <c r="D148" s="73">
        <v>646.52996800000005</v>
      </c>
      <c r="E148" s="73">
        <v>723.52728300000001</v>
      </c>
      <c r="F148" s="73">
        <v>774.04455600000006</v>
      </c>
      <c r="G148" s="73">
        <v>742.71746800000005</v>
      </c>
      <c r="H148" s="73">
        <v>704.94317599999999</v>
      </c>
      <c r="I148" s="73">
        <v>681.12457300000005</v>
      </c>
      <c r="J148" s="73">
        <v>665.42193599999996</v>
      </c>
      <c r="K148" s="73">
        <v>655.58599900000002</v>
      </c>
      <c r="L148" s="73">
        <v>658.69122300000004</v>
      </c>
      <c r="M148" s="73">
        <v>668.24896200000001</v>
      </c>
      <c r="N148" s="73">
        <v>675.36053500000003</v>
      </c>
      <c r="O148" s="73">
        <v>675.60864300000003</v>
      </c>
      <c r="P148" s="73">
        <v>679.93646200000001</v>
      </c>
      <c r="Q148" s="73">
        <v>687.64862100000005</v>
      </c>
      <c r="R148" s="73">
        <v>691.64282200000002</v>
      </c>
      <c r="S148" s="73">
        <v>697.09619099999998</v>
      </c>
      <c r="T148" s="73">
        <v>703.833618</v>
      </c>
      <c r="U148" s="73">
        <v>708.15661599999999</v>
      </c>
      <c r="V148" s="73">
        <v>715.23730499999999</v>
      </c>
      <c r="W148" s="73">
        <v>728.97772199999997</v>
      </c>
      <c r="X148" s="73">
        <v>741.11828600000001</v>
      </c>
      <c r="Y148" s="73">
        <v>750.89324999999997</v>
      </c>
      <c r="Z148" s="73">
        <v>760.09777799999995</v>
      </c>
      <c r="AA148" s="73">
        <v>772.151611</v>
      </c>
      <c r="AB148" s="73">
        <v>778.91625999999997</v>
      </c>
      <c r="AC148" s="73">
        <v>787.18847700000003</v>
      </c>
      <c r="AD148" s="59">
        <v>7.9050000000000006E-3</v>
      </c>
    </row>
    <row r="150" spans="1:30" ht="15" customHeight="1">
      <c r="B150" s="61" t="s">
        <v>368</v>
      </c>
    </row>
    <row r="151" spans="1:30" ht="15" customHeight="1">
      <c r="A151" s="62" t="s">
        <v>1159</v>
      </c>
      <c r="B151" s="65" t="s">
        <v>369</v>
      </c>
      <c r="C151" s="67">
        <v>1689.8779300000001</v>
      </c>
      <c r="D151" s="67">
        <v>1689.6267089999999</v>
      </c>
      <c r="E151" s="67">
        <v>1674.189697</v>
      </c>
      <c r="F151" s="67">
        <v>1683.6160890000001</v>
      </c>
      <c r="G151" s="67">
        <v>1705.3579099999999</v>
      </c>
      <c r="H151" s="67">
        <v>1765.198975</v>
      </c>
      <c r="I151" s="67">
        <v>1810.078491</v>
      </c>
      <c r="J151" s="67">
        <v>1839.775879</v>
      </c>
      <c r="K151" s="67">
        <v>1882.114624</v>
      </c>
      <c r="L151" s="67">
        <v>1914.086182</v>
      </c>
      <c r="M151" s="67">
        <v>1925.4582519999999</v>
      </c>
      <c r="N151" s="67">
        <v>1956.1982419999999</v>
      </c>
      <c r="O151" s="67">
        <v>1961.7392580000001</v>
      </c>
      <c r="P151" s="67">
        <v>1976.53772</v>
      </c>
      <c r="Q151" s="67">
        <v>1981.630981</v>
      </c>
      <c r="R151" s="67">
        <v>1992.6552730000001</v>
      </c>
      <c r="S151" s="67">
        <v>2006.1445309999999</v>
      </c>
      <c r="T151" s="67">
        <v>2012.560669</v>
      </c>
      <c r="U151" s="67">
        <v>2012.88501</v>
      </c>
      <c r="V151" s="67">
        <v>2028.049438</v>
      </c>
      <c r="W151" s="67">
        <v>2036.9104</v>
      </c>
      <c r="X151" s="67">
        <v>2054.1965329999998</v>
      </c>
      <c r="Y151" s="67">
        <v>2065.4353030000002</v>
      </c>
      <c r="Z151" s="67">
        <v>2081.3271479999999</v>
      </c>
      <c r="AA151" s="67">
        <v>2094.0532229999999</v>
      </c>
      <c r="AB151" s="67">
        <v>2119.9741210000002</v>
      </c>
      <c r="AC151" s="67">
        <v>2127.6916500000002</v>
      </c>
      <c r="AD151" s="63">
        <v>9.2639999999999997E-3</v>
      </c>
    </row>
    <row r="152" spans="1:30" ht="15" customHeight="1">
      <c r="A152" s="62" t="s">
        <v>1158</v>
      </c>
      <c r="B152" s="65" t="s">
        <v>370</v>
      </c>
      <c r="C152" s="66">
        <v>3.4812050000000001</v>
      </c>
      <c r="D152" s="66">
        <v>3.5066850000000001</v>
      </c>
      <c r="E152" s="66">
        <v>3.5323519999999999</v>
      </c>
      <c r="F152" s="66">
        <v>3.5582069999999999</v>
      </c>
      <c r="G152" s="66">
        <v>3.5842510000000001</v>
      </c>
      <c r="H152" s="66">
        <v>3.6104850000000002</v>
      </c>
      <c r="I152" s="66">
        <v>3.6369120000000001</v>
      </c>
      <c r="J152" s="66">
        <v>3.663532</v>
      </c>
      <c r="K152" s="66">
        <v>3.690347</v>
      </c>
      <c r="L152" s="66">
        <v>3.7173579999999999</v>
      </c>
      <c r="M152" s="66">
        <v>3.744567</v>
      </c>
      <c r="N152" s="66">
        <v>3.7719749999999999</v>
      </c>
      <c r="O152" s="66">
        <v>3.7995830000000002</v>
      </c>
      <c r="P152" s="66">
        <v>3.827394</v>
      </c>
      <c r="Q152" s="66">
        <v>3.8554080000000002</v>
      </c>
      <c r="R152" s="66">
        <v>3.8836270000000002</v>
      </c>
      <c r="S152" s="66">
        <v>3.9120529999999998</v>
      </c>
      <c r="T152" s="66">
        <v>3.9406870000000001</v>
      </c>
      <c r="U152" s="66">
        <v>3.9695299999999998</v>
      </c>
      <c r="V152" s="66">
        <v>3.9985849999999998</v>
      </c>
      <c r="W152" s="66">
        <v>4.0278520000000002</v>
      </c>
      <c r="X152" s="66">
        <v>4.0573329999999999</v>
      </c>
      <c r="Y152" s="66">
        <v>4.0870309999999996</v>
      </c>
      <c r="Z152" s="66">
        <v>4.1169450000000003</v>
      </c>
      <c r="AA152" s="66">
        <v>4.1470789999999997</v>
      </c>
      <c r="AB152" s="66">
        <v>4.1774329999999997</v>
      </c>
      <c r="AC152" s="66">
        <v>4.2080089999999997</v>
      </c>
      <c r="AD152" s="63">
        <v>7.319E-3</v>
      </c>
    </row>
    <row r="153" spans="1:30" ht="15" customHeight="1">
      <c r="B153" s="61" t="s">
        <v>371</v>
      </c>
    </row>
    <row r="154" spans="1:30" ht="15" customHeight="1">
      <c r="A154" s="62" t="s">
        <v>1157</v>
      </c>
      <c r="B154" s="65" t="s">
        <v>372</v>
      </c>
      <c r="C154" s="66">
        <v>485.42895499999997</v>
      </c>
      <c r="D154" s="66">
        <v>481.83017000000001</v>
      </c>
      <c r="E154" s="66">
        <v>473.95886200000001</v>
      </c>
      <c r="F154" s="66">
        <v>473.16421500000001</v>
      </c>
      <c r="G154" s="66">
        <v>475.79202299999997</v>
      </c>
      <c r="H154" s="66">
        <v>488.90902699999998</v>
      </c>
      <c r="I154" s="66">
        <v>497.16394000000003</v>
      </c>
      <c r="J154" s="66">
        <v>500.57525600000002</v>
      </c>
      <c r="K154" s="66">
        <v>506.74185199999999</v>
      </c>
      <c r="L154" s="66">
        <v>509.41528299999999</v>
      </c>
      <c r="M154" s="66">
        <v>505.99615499999999</v>
      </c>
      <c r="N154" s="66">
        <v>505.82913200000002</v>
      </c>
      <c r="O154" s="66">
        <v>497.37023900000003</v>
      </c>
      <c r="P154" s="66">
        <v>489.61596700000001</v>
      </c>
      <c r="Q154" s="66">
        <v>477.90780599999999</v>
      </c>
      <c r="R154" s="66">
        <v>466.205872</v>
      </c>
      <c r="S154" s="66">
        <v>455.32061800000002</v>
      </c>
      <c r="T154" s="66">
        <v>443.09722900000003</v>
      </c>
      <c r="U154" s="66">
        <v>429.88204999999999</v>
      </c>
      <c r="V154" s="66">
        <v>420.12106299999999</v>
      </c>
      <c r="W154" s="66">
        <v>409.27825899999999</v>
      </c>
      <c r="X154" s="66">
        <v>400.34982300000001</v>
      </c>
      <c r="Y154" s="66">
        <v>390.445312</v>
      </c>
      <c r="Z154" s="66">
        <v>381.627655</v>
      </c>
      <c r="AA154" s="66">
        <v>372.42437699999999</v>
      </c>
      <c r="AB154" s="66">
        <v>365.70581099999998</v>
      </c>
      <c r="AC154" s="66">
        <v>356.00891100000001</v>
      </c>
      <c r="AD154" s="63">
        <v>-1.2031999999999999E-2</v>
      </c>
    </row>
    <row r="155" spans="1:30" ht="15" customHeight="1">
      <c r="A155" s="62" t="s">
        <v>1156</v>
      </c>
      <c r="B155" s="65" t="s">
        <v>373</v>
      </c>
      <c r="C155" s="66">
        <v>0</v>
      </c>
      <c r="D155" s="66">
        <v>0</v>
      </c>
      <c r="E155" s="66">
        <v>0</v>
      </c>
      <c r="F155" s="66">
        <v>0</v>
      </c>
      <c r="G155" s="66">
        <v>0</v>
      </c>
      <c r="H155" s="66">
        <v>0</v>
      </c>
      <c r="I155" s="66">
        <v>0</v>
      </c>
      <c r="J155" s="66">
        <v>0</v>
      </c>
      <c r="K155" s="66">
        <v>0</v>
      </c>
      <c r="L155" s="66">
        <v>0</v>
      </c>
      <c r="M155" s="66">
        <v>0</v>
      </c>
      <c r="N155" s="66">
        <v>0</v>
      </c>
      <c r="O155" s="66">
        <v>0</v>
      </c>
      <c r="P155" s="66">
        <v>0</v>
      </c>
      <c r="Q155" s="66">
        <v>0</v>
      </c>
      <c r="R155" s="66">
        <v>0</v>
      </c>
      <c r="S155" s="66">
        <v>0</v>
      </c>
      <c r="T155" s="66">
        <v>0</v>
      </c>
      <c r="U155" s="66">
        <v>0</v>
      </c>
      <c r="V155" s="66">
        <v>0</v>
      </c>
      <c r="W155" s="66">
        <v>0</v>
      </c>
      <c r="X155" s="66">
        <v>0</v>
      </c>
      <c r="Y155" s="66">
        <v>0</v>
      </c>
      <c r="Z155" s="66">
        <v>0</v>
      </c>
      <c r="AA155" s="66">
        <v>0</v>
      </c>
      <c r="AB155" s="66">
        <v>0</v>
      </c>
      <c r="AC155" s="66">
        <v>0</v>
      </c>
      <c r="AD155" s="63" t="s">
        <v>128</v>
      </c>
    </row>
    <row r="156" spans="1:30" ht="15" customHeight="1">
      <c r="A156" s="62" t="s">
        <v>1155</v>
      </c>
      <c r="B156" s="65" t="s">
        <v>374</v>
      </c>
      <c r="C156" s="66">
        <v>0</v>
      </c>
      <c r="D156" s="66">
        <v>0</v>
      </c>
      <c r="E156" s="66">
        <v>0</v>
      </c>
      <c r="F156" s="66">
        <v>0</v>
      </c>
      <c r="G156" s="66">
        <v>0</v>
      </c>
      <c r="H156" s="66">
        <v>0</v>
      </c>
      <c r="I156" s="66">
        <v>0</v>
      </c>
      <c r="J156" s="66">
        <v>0</v>
      </c>
      <c r="K156" s="66">
        <v>0</v>
      </c>
      <c r="L156" s="66">
        <v>0</v>
      </c>
      <c r="M156" s="66">
        <v>0</v>
      </c>
      <c r="N156" s="66">
        <v>0</v>
      </c>
      <c r="O156" s="66">
        <v>0</v>
      </c>
      <c r="P156" s="66">
        <v>0</v>
      </c>
      <c r="Q156" s="66">
        <v>0</v>
      </c>
      <c r="R156" s="66">
        <v>0</v>
      </c>
      <c r="S156" s="66">
        <v>0</v>
      </c>
      <c r="T156" s="66">
        <v>0</v>
      </c>
      <c r="U156" s="66">
        <v>0</v>
      </c>
      <c r="V156" s="66">
        <v>0</v>
      </c>
      <c r="W156" s="66">
        <v>0</v>
      </c>
      <c r="X156" s="66">
        <v>0</v>
      </c>
      <c r="Y156" s="66">
        <v>0</v>
      </c>
      <c r="Z156" s="66">
        <v>0</v>
      </c>
      <c r="AA156" s="66">
        <v>0</v>
      </c>
      <c r="AB156" s="66">
        <v>0</v>
      </c>
      <c r="AC156" s="66">
        <v>0</v>
      </c>
      <c r="AD156" s="63" t="s">
        <v>128</v>
      </c>
    </row>
    <row r="157" spans="1:30" ht="15" customHeight="1">
      <c r="A157" s="62" t="s">
        <v>1154</v>
      </c>
      <c r="B157" s="65" t="s">
        <v>375</v>
      </c>
      <c r="C157" s="66">
        <v>0</v>
      </c>
      <c r="D157" s="66">
        <v>0</v>
      </c>
      <c r="E157" s="66">
        <v>0</v>
      </c>
      <c r="F157" s="66">
        <v>0</v>
      </c>
      <c r="G157" s="66">
        <v>0</v>
      </c>
      <c r="H157" s="66">
        <v>0</v>
      </c>
      <c r="I157" s="66">
        <v>0.53262299999999996</v>
      </c>
      <c r="J157" s="66">
        <v>1.6111340000000001</v>
      </c>
      <c r="K157" s="66">
        <v>3.2683840000000002</v>
      </c>
      <c r="L157" s="66">
        <v>5.4897850000000004</v>
      </c>
      <c r="M157" s="66">
        <v>8.2043649999999992</v>
      </c>
      <c r="N157" s="66">
        <v>12.784708</v>
      </c>
      <c r="O157" s="66">
        <v>18.933503999999999</v>
      </c>
      <c r="P157" s="66">
        <v>26.802686999999999</v>
      </c>
      <c r="Q157" s="66">
        <v>36.079559000000003</v>
      </c>
      <c r="R157" s="66">
        <v>46.885395000000003</v>
      </c>
      <c r="S157" s="66">
        <v>57.490493999999998</v>
      </c>
      <c r="T157" s="66">
        <v>67.615928999999994</v>
      </c>
      <c r="U157" s="66">
        <v>77.201926999999998</v>
      </c>
      <c r="V157" s="66">
        <v>87.070785999999998</v>
      </c>
      <c r="W157" s="66">
        <v>96.428070000000005</v>
      </c>
      <c r="X157" s="66">
        <v>105.942413</v>
      </c>
      <c r="Y157" s="66">
        <v>114.91802199999999</v>
      </c>
      <c r="Z157" s="66">
        <v>123.923683</v>
      </c>
      <c r="AA157" s="66">
        <v>132.522186</v>
      </c>
      <c r="AB157" s="66">
        <v>141.776703</v>
      </c>
      <c r="AC157" s="66">
        <v>149.62011699999999</v>
      </c>
      <c r="AD157" s="63" t="s">
        <v>128</v>
      </c>
    </row>
    <row r="159" spans="1:30" ht="15" customHeight="1">
      <c r="B159" s="61" t="s">
        <v>376</v>
      </c>
    </row>
    <row r="160" spans="1:30" ht="15" customHeight="1">
      <c r="A160" s="62" t="s">
        <v>1153</v>
      </c>
      <c r="B160" s="65" t="s">
        <v>377</v>
      </c>
      <c r="C160" s="67">
        <v>497.28604100000001</v>
      </c>
      <c r="D160" s="67">
        <v>481.69042999999999</v>
      </c>
      <c r="E160" s="67">
        <v>475.47421300000002</v>
      </c>
      <c r="F160" s="67">
        <v>468.71945199999999</v>
      </c>
      <c r="G160" s="67">
        <v>464.53414900000001</v>
      </c>
      <c r="H160" s="67">
        <v>459.03298999999998</v>
      </c>
      <c r="I160" s="67">
        <v>452.65216099999998</v>
      </c>
      <c r="J160" s="67">
        <v>443.94464099999999</v>
      </c>
      <c r="K160" s="67">
        <v>435.71130399999998</v>
      </c>
      <c r="L160" s="67">
        <v>431.560608</v>
      </c>
      <c r="M160" s="67">
        <v>427.38146999999998</v>
      </c>
      <c r="N160" s="67">
        <v>422.92309599999999</v>
      </c>
      <c r="O160" s="67">
        <v>417.90081800000002</v>
      </c>
      <c r="P160" s="67">
        <v>412.80825800000002</v>
      </c>
      <c r="Q160" s="67">
        <v>408.39529399999998</v>
      </c>
      <c r="R160" s="67">
        <v>405.67553700000002</v>
      </c>
      <c r="S160" s="67">
        <v>403.64581299999998</v>
      </c>
      <c r="T160" s="67">
        <v>402.31585699999999</v>
      </c>
      <c r="U160" s="67">
        <v>400.86660799999999</v>
      </c>
      <c r="V160" s="67">
        <v>400.54046599999998</v>
      </c>
      <c r="W160" s="67">
        <v>400.94921900000003</v>
      </c>
      <c r="X160" s="67">
        <v>401.73941000000002</v>
      </c>
      <c r="Y160" s="67">
        <v>401.891144</v>
      </c>
      <c r="Z160" s="67">
        <v>402.60449199999999</v>
      </c>
      <c r="AA160" s="67">
        <v>403.84027099999997</v>
      </c>
      <c r="AB160" s="67">
        <v>404.733429</v>
      </c>
      <c r="AC160" s="67">
        <v>406.86798099999999</v>
      </c>
      <c r="AD160" s="63">
        <v>-6.7299999999999999E-3</v>
      </c>
    </row>
    <row r="161" spans="1:30" ht="15" customHeight="1">
      <c r="A161" s="62" t="s">
        <v>1152</v>
      </c>
      <c r="B161" s="65" t="s">
        <v>370</v>
      </c>
      <c r="C161" s="66">
        <v>4.7543410000000002</v>
      </c>
      <c r="D161" s="66">
        <v>4.7915710000000002</v>
      </c>
      <c r="E161" s="66">
        <v>4.8290920000000002</v>
      </c>
      <c r="F161" s="66">
        <v>4.8669060000000002</v>
      </c>
      <c r="G161" s="66">
        <v>4.905017</v>
      </c>
      <c r="H161" s="66">
        <v>4.9434259999999997</v>
      </c>
      <c r="I161" s="66">
        <v>4.9821359999999997</v>
      </c>
      <c r="J161" s="66">
        <v>5.0211480000000002</v>
      </c>
      <c r="K161" s="66">
        <v>5.060467</v>
      </c>
      <c r="L161" s="66">
        <v>5.1000930000000002</v>
      </c>
      <c r="M161" s="66">
        <v>5.1400300000000003</v>
      </c>
      <c r="N161" s="66">
        <v>5.1802789999999996</v>
      </c>
      <c r="O161" s="66">
        <v>5.2208439999999996</v>
      </c>
      <c r="P161" s="66">
        <v>5.2617260000000003</v>
      </c>
      <c r="Q161" s="66">
        <v>5.3029279999999996</v>
      </c>
      <c r="R161" s="66">
        <v>5.3444529999999997</v>
      </c>
      <c r="S161" s="66">
        <v>5.3863029999999998</v>
      </c>
      <c r="T161" s="66">
        <v>5.4284809999999997</v>
      </c>
      <c r="U161" s="66">
        <v>5.4709890000000003</v>
      </c>
      <c r="V161" s="66">
        <v>5.5138299999999996</v>
      </c>
      <c r="W161" s="66">
        <v>5.5570069999999996</v>
      </c>
      <c r="X161" s="66">
        <v>5.6005209999999996</v>
      </c>
      <c r="Y161" s="66">
        <v>5.6443760000000003</v>
      </c>
      <c r="Z161" s="66">
        <v>5.6885750000000002</v>
      </c>
      <c r="AA161" s="66">
        <v>5.7331200000000004</v>
      </c>
      <c r="AB161" s="66">
        <v>5.7780129999999996</v>
      </c>
      <c r="AC161" s="66">
        <v>5.8232590000000002</v>
      </c>
      <c r="AD161" s="63">
        <v>7.8309999999999994E-3</v>
      </c>
    </row>
    <row r="162" spans="1:30" ht="15" customHeight="1">
      <c r="B162" s="61" t="s">
        <v>371</v>
      </c>
    </row>
    <row r="163" spans="1:30" ht="15" customHeight="1">
      <c r="A163" s="62" t="s">
        <v>1151</v>
      </c>
      <c r="B163" s="65" t="s">
        <v>372</v>
      </c>
      <c r="C163" s="66">
        <v>100.809296</v>
      </c>
      <c r="D163" s="66">
        <v>98.977706999999995</v>
      </c>
      <c r="E163" s="66">
        <v>97.132262999999995</v>
      </c>
      <c r="F163" s="66">
        <v>95.095444000000001</v>
      </c>
      <c r="G163" s="66">
        <v>93.648499000000001</v>
      </c>
      <c r="H163" s="66">
        <v>92.005393999999995</v>
      </c>
      <c r="I163" s="66">
        <v>90.028282000000004</v>
      </c>
      <c r="J163" s="66">
        <v>87.615859999999998</v>
      </c>
      <c r="K163" s="66">
        <v>85.330162000000001</v>
      </c>
      <c r="L163" s="66">
        <v>83.867653000000004</v>
      </c>
      <c r="M163" s="66">
        <v>82.415924000000004</v>
      </c>
      <c r="N163" s="66">
        <v>80.926192999999998</v>
      </c>
      <c r="O163" s="66">
        <v>79.348763000000005</v>
      </c>
      <c r="P163" s="66">
        <v>77.778846999999999</v>
      </c>
      <c r="Q163" s="66">
        <v>76.354361999999995</v>
      </c>
      <c r="R163" s="66">
        <v>75.260345000000001</v>
      </c>
      <c r="S163" s="66">
        <v>74.304244999999995</v>
      </c>
      <c r="T163" s="66">
        <v>73.484840000000005</v>
      </c>
      <c r="U163" s="66">
        <v>72.652953999999994</v>
      </c>
      <c r="V163" s="66">
        <v>72.030974999999998</v>
      </c>
      <c r="W163" s="66">
        <v>71.544914000000006</v>
      </c>
      <c r="X163" s="66">
        <v>71.129974000000004</v>
      </c>
      <c r="Y163" s="66">
        <v>70.607590000000002</v>
      </c>
      <c r="Z163" s="66">
        <v>70.185790999999995</v>
      </c>
      <c r="AA163" s="66">
        <v>69.854797000000005</v>
      </c>
      <c r="AB163" s="66">
        <v>69.466171000000003</v>
      </c>
      <c r="AC163" s="66">
        <v>69.291259999999994</v>
      </c>
      <c r="AD163" s="63">
        <v>-1.4161999999999999E-2</v>
      </c>
    </row>
    <row r="164" spans="1:30" ht="15" customHeight="1">
      <c r="A164" s="62" t="s">
        <v>1150</v>
      </c>
      <c r="B164" s="65" t="s">
        <v>373</v>
      </c>
      <c r="C164" s="66">
        <v>5.6677200000000001</v>
      </c>
      <c r="D164" s="66">
        <v>2.6047470000000001</v>
      </c>
      <c r="E164" s="66">
        <v>2.1437189999999999</v>
      </c>
      <c r="F164" s="66">
        <v>1.8956200000000001</v>
      </c>
      <c r="G164" s="66">
        <v>1.736157</v>
      </c>
      <c r="H164" s="66">
        <v>1.5802080000000001</v>
      </c>
      <c r="I164" s="66">
        <v>1.4788570000000001</v>
      </c>
      <c r="J164" s="66">
        <v>1.3753550000000001</v>
      </c>
      <c r="K164" s="66">
        <v>1.278769</v>
      </c>
      <c r="L164" s="66">
        <v>1.198664</v>
      </c>
      <c r="M164" s="66">
        <v>1.123704</v>
      </c>
      <c r="N164" s="66">
        <v>1.0513939999999999</v>
      </c>
      <c r="O164" s="66">
        <v>0.98551200000000005</v>
      </c>
      <c r="P164" s="66">
        <v>0.91907099999999997</v>
      </c>
      <c r="Q164" s="66">
        <v>0.85696000000000006</v>
      </c>
      <c r="R164" s="66">
        <v>0.80059000000000002</v>
      </c>
      <c r="S164" s="66">
        <v>0.744533</v>
      </c>
      <c r="T164" s="66">
        <v>0.68877200000000005</v>
      </c>
      <c r="U164" s="66">
        <v>0.63524099999999994</v>
      </c>
      <c r="V164" s="66">
        <v>0.58321999999999996</v>
      </c>
      <c r="W164" s="66">
        <v>0.53451099999999996</v>
      </c>
      <c r="X164" s="66">
        <v>0.48835600000000001</v>
      </c>
      <c r="Y164" s="66">
        <v>0.447847</v>
      </c>
      <c r="Z164" s="66">
        <v>0.40487200000000001</v>
      </c>
      <c r="AA164" s="66">
        <v>0.35696899999999998</v>
      </c>
      <c r="AB164" s="66">
        <v>0.30568699999999999</v>
      </c>
      <c r="AC164" s="66">
        <v>0.260911</v>
      </c>
      <c r="AD164" s="63">
        <v>-8.7928000000000006E-2</v>
      </c>
    </row>
    <row r="165" spans="1:30" ht="15" customHeight="1">
      <c r="A165" s="62" t="s">
        <v>1149</v>
      </c>
      <c r="B165" s="65" t="s">
        <v>374</v>
      </c>
      <c r="C165" s="66">
        <v>0</v>
      </c>
      <c r="D165" s="66">
        <v>0</v>
      </c>
      <c r="E165" s="66">
        <v>0</v>
      </c>
      <c r="F165" s="66">
        <v>0</v>
      </c>
      <c r="G165" s="66">
        <v>0</v>
      </c>
      <c r="H165" s="66">
        <v>0</v>
      </c>
      <c r="I165" s="66">
        <v>0</v>
      </c>
      <c r="J165" s="66">
        <v>0</v>
      </c>
      <c r="K165" s="66">
        <v>0</v>
      </c>
      <c r="L165" s="66">
        <v>0</v>
      </c>
      <c r="M165" s="66">
        <v>0</v>
      </c>
      <c r="N165" s="66">
        <v>0</v>
      </c>
      <c r="O165" s="66">
        <v>0</v>
      </c>
      <c r="P165" s="66">
        <v>0</v>
      </c>
      <c r="Q165" s="66">
        <v>0</v>
      </c>
      <c r="R165" s="66">
        <v>0</v>
      </c>
      <c r="S165" s="66">
        <v>0</v>
      </c>
      <c r="T165" s="66">
        <v>0</v>
      </c>
      <c r="U165" s="66">
        <v>0</v>
      </c>
      <c r="V165" s="66">
        <v>0</v>
      </c>
      <c r="W165" s="66">
        <v>0</v>
      </c>
      <c r="X165" s="66">
        <v>0</v>
      </c>
      <c r="Y165" s="66">
        <v>0</v>
      </c>
      <c r="Z165" s="66">
        <v>0</v>
      </c>
      <c r="AA165" s="66">
        <v>0</v>
      </c>
      <c r="AB165" s="66">
        <v>0</v>
      </c>
      <c r="AC165" s="66">
        <v>0</v>
      </c>
      <c r="AD165" s="63" t="s">
        <v>128</v>
      </c>
    </row>
    <row r="166" spans="1:30" ht="15" customHeight="1">
      <c r="A166" s="62" t="s">
        <v>1148</v>
      </c>
      <c r="B166" s="65" t="s">
        <v>375</v>
      </c>
      <c r="C166" s="66">
        <v>0.13470799999999999</v>
      </c>
      <c r="D166" s="66">
        <v>0.19464600000000001</v>
      </c>
      <c r="E166" s="66">
        <v>0.25881599999999999</v>
      </c>
      <c r="F166" s="66">
        <v>0.318637</v>
      </c>
      <c r="G166" s="66">
        <v>0.37786199999999998</v>
      </c>
      <c r="H166" s="66">
        <v>0.43519000000000002</v>
      </c>
      <c r="I166" s="66">
        <v>0.48545700000000003</v>
      </c>
      <c r="J166" s="66">
        <v>0.52910599999999997</v>
      </c>
      <c r="K166" s="66">
        <v>0.56883600000000001</v>
      </c>
      <c r="L166" s="66">
        <v>0.61066799999999999</v>
      </c>
      <c r="M166" s="66">
        <v>0.64848799999999995</v>
      </c>
      <c r="N166" s="66">
        <v>0.68351200000000001</v>
      </c>
      <c r="O166" s="66">
        <v>0.71092699999999998</v>
      </c>
      <c r="P166" s="66">
        <v>0.73897900000000005</v>
      </c>
      <c r="Q166" s="66">
        <v>0.76622100000000004</v>
      </c>
      <c r="R166" s="66">
        <v>0.79516399999999998</v>
      </c>
      <c r="S166" s="66">
        <v>0.82690600000000003</v>
      </c>
      <c r="T166" s="66">
        <v>0.86124699999999998</v>
      </c>
      <c r="U166" s="66">
        <v>0.89337200000000005</v>
      </c>
      <c r="V166" s="66">
        <v>0.92853799999999997</v>
      </c>
      <c r="W166" s="66">
        <v>0.96352199999999999</v>
      </c>
      <c r="X166" s="66">
        <v>0.99767099999999997</v>
      </c>
      <c r="Y166" s="66">
        <v>1.0242439999999999</v>
      </c>
      <c r="Z166" s="66">
        <v>1.0552999999999999</v>
      </c>
      <c r="AA166" s="66">
        <v>1.092886</v>
      </c>
      <c r="AB166" s="66">
        <v>1.132528</v>
      </c>
      <c r="AC166" s="66">
        <v>1.1705570000000001</v>
      </c>
      <c r="AD166" s="63">
        <v>7.4399999999999994E-2</v>
      </c>
    </row>
    <row r="168" spans="1:30" ht="15" customHeight="1">
      <c r="B168" s="61" t="s">
        <v>378</v>
      </c>
    </row>
    <row r="169" spans="1:30" ht="15" customHeight="1">
      <c r="A169" s="62" t="s">
        <v>1147</v>
      </c>
      <c r="B169" s="65" t="s">
        <v>490</v>
      </c>
      <c r="C169" s="67">
        <v>3644.8779300000001</v>
      </c>
      <c r="D169" s="67">
        <v>3766.6716310000002</v>
      </c>
      <c r="E169" s="67">
        <v>3945.810547</v>
      </c>
      <c r="F169" s="67">
        <v>4194.7070309999999</v>
      </c>
      <c r="G169" s="67">
        <v>4359.7958980000003</v>
      </c>
      <c r="H169" s="67">
        <v>4517.5683589999999</v>
      </c>
      <c r="I169" s="67">
        <v>4685.7060549999997</v>
      </c>
      <c r="J169" s="67">
        <v>4862.716797</v>
      </c>
      <c r="K169" s="67">
        <v>5066.5122069999998</v>
      </c>
      <c r="L169" s="67">
        <v>5297.6035160000001</v>
      </c>
      <c r="M169" s="67">
        <v>5532.1474609999996</v>
      </c>
      <c r="N169" s="67">
        <v>5766.5556640000004</v>
      </c>
      <c r="O169" s="67">
        <v>6000.4345700000003</v>
      </c>
      <c r="P169" s="67">
        <v>6238.205078</v>
      </c>
      <c r="Q169" s="67">
        <v>6498.0439450000003</v>
      </c>
      <c r="R169" s="67">
        <v>6751.1083980000003</v>
      </c>
      <c r="S169" s="67">
        <v>7017.1679690000001</v>
      </c>
      <c r="T169" s="67">
        <v>7301.3710940000001</v>
      </c>
      <c r="U169" s="67">
        <v>7583.4072269999997</v>
      </c>
      <c r="V169" s="67">
        <v>7874.6083980000003</v>
      </c>
      <c r="W169" s="67">
        <v>8177.3232420000004</v>
      </c>
      <c r="X169" s="67">
        <v>8487.9511719999991</v>
      </c>
      <c r="Y169" s="67">
        <v>8791.0615230000003</v>
      </c>
      <c r="Z169" s="67">
        <v>9106.3251949999994</v>
      </c>
      <c r="AA169" s="67">
        <v>9421.3886719999991</v>
      </c>
      <c r="AB169" s="67">
        <v>9748.8183590000008</v>
      </c>
      <c r="AC169" s="67">
        <v>10078.780273</v>
      </c>
      <c r="AD169" s="63">
        <v>4.0155000000000003E-2</v>
      </c>
    </row>
    <row r="170" spans="1:30" ht="15" customHeight="1">
      <c r="A170" s="62" t="s">
        <v>1146</v>
      </c>
      <c r="B170" s="65" t="s">
        <v>491</v>
      </c>
      <c r="C170" s="67">
        <v>1443.017212</v>
      </c>
      <c r="D170" s="67">
        <v>1449.208496</v>
      </c>
      <c r="E170" s="67">
        <v>1494.3854980000001</v>
      </c>
      <c r="F170" s="67">
        <v>1556.3642580000001</v>
      </c>
      <c r="G170" s="67">
        <v>1604.003052</v>
      </c>
      <c r="H170" s="67">
        <v>1666.6057129999999</v>
      </c>
      <c r="I170" s="67">
        <v>1748.1827390000001</v>
      </c>
      <c r="J170" s="67">
        <v>1846.1020510000001</v>
      </c>
      <c r="K170" s="67">
        <v>1947.6285399999999</v>
      </c>
      <c r="L170" s="67">
        <v>2056.01001</v>
      </c>
      <c r="M170" s="67">
        <v>2158.8732909999999</v>
      </c>
      <c r="N170" s="67">
        <v>2256.0610350000002</v>
      </c>
      <c r="O170" s="67">
        <v>2355.780029</v>
      </c>
      <c r="P170" s="67">
        <v>2465.8090820000002</v>
      </c>
      <c r="Q170" s="67">
        <v>2582.5649410000001</v>
      </c>
      <c r="R170" s="67">
        <v>2697.3723140000002</v>
      </c>
      <c r="S170" s="67">
        <v>2817.1945799999999</v>
      </c>
      <c r="T170" s="67">
        <v>2945.6540530000002</v>
      </c>
      <c r="U170" s="67">
        <v>3081.030518</v>
      </c>
      <c r="V170" s="67">
        <v>3220.8977049999999</v>
      </c>
      <c r="W170" s="67">
        <v>3363.6303710000002</v>
      </c>
      <c r="X170" s="67">
        <v>3506.8454590000001</v>
      </c>
      <c r="Y170" s="67">
        <v>3649.4726559999999</v>
      </c>
      <c r="Z170" s="67">
        <v>3800.6945799999999</v>
      </c>
      <c r="AA170" s="67">
        <v>3950.1281739999999</v>
      </c>
      <c r="AB170" s="67">
        <v>4102.8320309999999</v>
      </c>
      <c r="AC170" s="67">
        <v>4259.5112300000001</v>
      </c>
      <c r="AD170" s="63">
        <v>4.4068999999999997E-2</v>
      </c>
    </row>
    <row r="171" spans="1:30" ht="15" customHeight="1">
      <c r="A171" s="62" t="s">
        <v>1145</v>
      </c>
      <c r="B171" s="65" t="s">
        <v>492</v>
      </c>
      <c r="C171" s="67">
        <v>2201.8608399999998</v>
      </c>
      <c r="D171" s="67">
        <v>2317.463135</v>
      </c>
      <c r="E171" s="67">
        <v>2451.4250489999999</v>
      </c>
      <c r="F171" s="67">
        <v>2638.342529</v>
      </c>
      <c r="G171" s="67">
        <v>2755.7929690000001</v>
      </c>
      <c r="H171" s="67">
        <v>2850.9626459999999</v>
      </c>
      <c r="I171" s="67">
        <v>2937.5234380000002</v>
      </c>
      <c r="J171" s="67">
        <v>3016.6147460000002</v>
      </c>
      <c r="K171" s="67">
        <v>3118.883789</v>
      </c>
      <c r="L171" s="67">
        <v>3241.59375</v>
      </c>
      <c r="M171" s="67">
        <v>3373.274414</v>
      </c>
      <c r="N171" s="67">
        <v>3510.4948730000001</v>
      </c>
      <c r="O171" s="67">
        <v>3644.654297</v>
      </c>
      <c r="P171" s="67">
        <v>3772.3959960000002</v>
      </c>
      <c r="Q171" s="67">
        <v>3915.47876</v>
      </c>
      <c r="R171" s="67">
        <v>4053.736328</v>
      </c>
      <c r="S171" s="67">
        <v>4199.9736329999996</v>
      </c>
      <c r="T171" s="67">
        <v>4355.7172849999997</v>
      </c>
      <c r="U171" s="67">
        <v>4502.3764650000003</v>
      </c>
      <c r="V171" s="67">
        <v>4653.7104490000002</v>
      </c>
      <c r="W171" s="67">
        <v>4813.6928710000002</v>
      </c>
      <c r="X171" s="67">
        <v>4981.1054690000001</v>
      </c>
      <c r="Y171" s="67">
        <v>5141.5888670000004</v>
      </c>
      <c r="Z171" s="67">
        <v>5305.6308589999999</v>
      </c>
      <c r="AA171" s="67">
        <v>5471.2602539999998</v>
      </c>
      <c r="AB171" s="67">
        <v>5645.9858400000003</v>
      </c>
      <c r="AC171" s="67">
        <v>5819.2690430000002</v>
      </c>
      <c r="AD171" s="63">
        <v>3.7515E-2</v>
      </c>
    </row>
    <row r="172" spans="1:30" ht="15" customHeight="1">
      <c r="B172" s="61" t="s">
        <v>371</v>
      </c>
    </row>
    <row r="173" spans="1:30" ht="15" customHeight="1">
      <c r="A173" s="62" t="s">
        <v>1144</v>
      </c>
      <c r="B173" s="65" t="s">
        <v>372</v>
      </c>
      <c r="C173" s="66">
        <v>217.723038</v>
      </c>
      <c r="D173" s="66">
        <v>298.99685699999998</v>
      </c>
      <c r="E173" s="66">
        <v>297.33944700000001</v>
      </c>
      <c r="F173" s="66">
        <v>307.15481599999998</v>
      </c>
      <c r="G173" s="66">
        <v>318.05404700000003</v>
      </c>
      <c r="H173" s="66">
        <v>333.79922499999998</v>
      </c>
      <c r="I173" s="66">
        <v>283.93829299999999</v>
      </c>
      <c r="J173" s="66">
        <v>284.44339000000002</v>
      </c>
      <c r="K173" s="66">
        <v>284.95739700000001</v>
      </c>
      <c r="L173" s="66">
        <v>286.05578600000001</v>
      </c>
      <c r="M173" s="66">
        <v>287.19613600000002</v>
      </c>
      <c r="N173" s="66">
        <v>288.00616500000001</v>
      </c>
      <c r="O173" s="66">
        <v>288.40396099999998</v>
      </c>
      <c r="P173" s="66">
        <v>288.87744099999998</v>
      </c>
      <c r="Q173" s="66">
        <v>289.39712500000002</v>
      </c>
      <c r="R173" s="66">
        <v>289.94088699999998</v>
      </c>
      <c r="S173" s="66">
        <v>290.66430700000001</v>
      </c>
      <c r="T173" s="66">
        <v>291.47622699999999</v>
      </c>
      <c r="U173" s="66">
        <v>292.22464000000002</v>
      </c>
      <c r="V173" s="66">
        <v>292.86465500000003</v>
      </c>
      <c r="W173" s="66">
        <v>293.49221799999998</v>
      </c>
      <c r="X173" s="66">
        <v>294.18817100000001</v>
      </c>
      <c r="Y173" s="66">
        <v>294.67568999999997</v>
      </c>
      <c r="Z173" s="66">
        <v>295.10745200000002</v>
      </c>
      <c r="AA173" s="66">
        <v>295.36038200000002</v>
      </c>
      <c r="AB173" s="66">
        <v>295.86166400000002</v>
      </c>
      <c r="AC173" s="66">
        <v>296.31951900000001</v>
      </c>
      <c r="AD173" s="63">
        <v>-3.6000000000000002E-4</v>
      </c>
    </row>
    <row r="174" spans="1:30" ht="15" customHeight="1">
      <c r="A174" s="62" t="s">
        <v>1143</v>
      </c>
      <c r="B174" s="65" t="s">
        <v>373</v>
      </c>
      <c r="C174" s="66">
        <v>421.236176</v>
      </c>
      <c r="D174" s="66">
        <v>426.677277</v>
      </c>
      <c r="E174" s="66">
        <v>357.44284099999999</v>
      </c>
      <c r="F174" s="66">
        <v>334.65960699999999</v>
      </c>
      <c r="G174" s="66">
        <v>338.07647700000001</v>
      </c>
      <c r="H174" s="66">
        <v>341.58126800000002</v>
      </c>
      <c r="I174" s="66">
        <v>354.47332799999998</v>
      </c>
      <c r="J174" s="66">
        <v>357.33163500000001</v>
      </c>
      <c r="K174" s="66">
        <v>360.01800500000002</v>
      </c>
      <c r="L174" s="66">
        <v>368.60318000000001</v>
      </c>
      <c r="M174" s="66">
        <v>377.71328699999998</v>
      </c>
      <c r="N174" s="66">
        <v>383.49230999999997</v>
      </c>
      <c r="O174" s="66">
        <v>385.052795</v>
      </c>
      <c r="P174" s="66">
        <v>387.475281</v>
      </c>
      <c r="Q174" s="66">
        <v>390.30618299999998</v>
      </c>
      <c r="R174" s="66">
        <v>393.55807499999997</v>
      </c>
      <c r="S174" s="66">
        <v>398.69958500000001</v>
      </c>
      <c r="T174" s="66">
        <v>404.716339</v>
      </c>
      <c r="U174" s="66">
        <v>410.184326</v>
      </c>
      <c r="V174" s="66">
        <v>414.53008999999997</v>
      </c>
      <c r="W174" s="66">
        <v>418.73556500000001</v>
      </c>
      <c r="X174" s="66">
        <v>423.69613600000002</v>
      </c>
      <c r="Y174" s="66">
        <v>426.58209199999999</v>
      </c>
      <c r="Z174" s="66">
        <v>428.89025900000001</v>
      </c>
      <c r="AA174" s="66">
        <v>429.36148100000003</v>
      </c>
      <c r="AB174" s="66">
        <v>432.43521099999998</v>
      </c>
      <c r="AC174" s="66">
        <v>435.14001500000001</v>
      </c>
      <c r="AD174" s="63">
        <v>7.8600000000000002E-4</v>
      </c>
    </row>
    <row r="175" spans="1:30" ht="15" customHeight="1">
      <c r="A175" s="62" t="s">
        <v>1142</v>
      </c>
      <c r="B175" s="65" t="s">
        <v>374</v>
      </c>
      <c r="C175" s="66">
        <v>0</v>
      </c>
      <c r="D175" s="66">
        <v>0</v>
      </c>
      <c r="E175" s="66">
        <v>0</v>
      </c>
      <c r="F175" s="66">
        <v>0</v>
      </c>
      <c r="G175" s="66">
        <v>0</v>
      </c>
      <c r="H175" s="66">
        <v>0</v>
      </c>
      <c r="I175" s="66">
        <v>0</v>
      </c>
      <c r="J175" s="66">
        <v>0</v>
      </c>
      <c r="K175" s="66">
        <v>0</v>
      </c>
      <c r="L175" s="66">
        <v>0</v>
      </c>
      <c r="M175" s="66">
        <v>0</v>
      </c>
      <c r="N175" s="66">
        <v>0</v>
      </c>
      <c r="O175" s="66">
        <v>0</v>
      </c>
      <c r="P175" s="66">
        <v>0</v>
      </c>
      <c r="Q175" s="66">
        <v>0</v>
      </c>
      <c r="R175" s="66">
        <v>0</v>
      </c>
      <c r="S175" s="66">
        <v>0</v>
      </c>
      <c r="T175" s="66">
        <v>0</v>
      </c>
      <c r="U175" s="66">
        <v>0</v>
      </c>
      <c r="V175" s="66">
        <v>0</v>
      </c>
      <c r="W175" s="66">
        <v>0</v>
      </c>
      <c r="X175" s="66">
        <v>0</v>
      </c>
      <c r="Y175" s="66">
        <v>0</v>
      </c>
      <c r="Z175" s="66">
        <v>0</v>
      </c>
      <c r="AA175" s="66">
        <v>0</v>
      </c>
      <c r="AB175" s="66">
        <v>0</v>
      </c>
      <c r="AC175" s="66">
        <v>0</v>
      </c>
      <c r="AD175" s="63" t="s">
        <v>128</v>
      </c>
    </row>
    <row r="176" spans="1:30" ht="15" customHeight="1">
      <c r="A176" s="62" t="s">
        <v>1141</v>
      </c>
      <c r="B176" s="65" t="s">
        <v>375</v>
      </c>
      <c r="C176" s="66">
        <v>0</v>
      </c>
      <c r="D176" s="66">
        <v>0.33884700000000001</v>
      </c>
      <c r="E176" s="66">
        <v>0.11995500000000001</v>
      </c>
      <c r="F176" s="66">
        <v>0.17685400000000001</v>
      </c>
      <c r="G176" s="66">
        <v>0.220166</v>
      </c>
      <c r="H176" s="66">
        <v>0.29239799999999999</v>
      </c>
      <c r="I176" s="66">
        <v>2.7549830000000002</v>
      </c>
      <c r="J176" s="66">
        <v>3.2266550000000001</v>
      </c>
      <c r="K176" s="66">
        <v>3.6076130000000002</v>
      </c>
      <c r="L176" s="66">
        <v>3.9062160000000001</v>
      </c>
      <c r="M176" s="66">
        <v>4.1811889999999998</v>
      </c>
      <c r="N176" s="66">
        <v>4.4507919999999999</v>
      </c>
      <c r="O176" s="66">
        <v>4.8957139999999999</v>
      </c>
      <c r="P176" s="66">
        <v>5.2591640000000002</v>
      </c>
      <c r="Q176" s="66">
        <v>5.5431999999999997</v>
      </c>
      <c r="R176" s="66">
        <v>5.9367590000000003</v>
      </c>
      <c r="S176" s="66">
        <v>6.3176829999999997</v>
      </c>
      <c r="T176" s="66">
        <v>6.9782099999999998</v>
      </c>
      <c r="U176" s="66">
        <v>7.6426540000000003</v>
      </c>
      <c r="V176" s="66">
        <v>8.3306749999999994</v>
      </c>
      <c r="W176" s="66">
        <v>9.1677269999999993</v>
      </c>
      <c r="X176" s="66">
        <v>9.7586309999999994</v>
      </c>
      <c r="Y176" s="66">
        <v>10.472872000000001</v>
      </c>
      <c r="Z176" s="66">
        <v>11.053428</v>
      </c>
      <c r="AA176" s="66">
        <v>11.824655999999999</v>
      </c>
      <c r="AB176" s="66">
        <v>12.600614999999999</v>
      </c>
      <c r="AC176" s="66">
        <v>13.496737</v>
      </c>
      <c r="AD176" s="63">
        <v>0.158801</v>
      </c>
    </row>
    <row r="177" spans="2:30" ht="15" customHeight="1" thickBot="1"/>
    <row r="178" spans="2:30" ht="15" customHeight="1">
      <c r="B178" s="104" t="s">
        <v>379</v>
      </c>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row>
    <row r="179" spans="2:30" ht="15" customHeight="1">
      <c r="B179" s="58" t="s">
        <v>61</v>
      </c>
    </row>
    <row r="180" spans="2:30" ht="15" customHeight="1">
      <c r="B180" s="58" t="s">
        <v>147</v>
      </c>
    </row>
    <row r="181" spans="2:30" ht="15" customHeight="1">
      <c r="B181" s="58" t="s">
        <v>423</v>
      </c>
    </row>
    <row r="182" spans="2:30" ht="15" customHeight="1">
      <c r="B182" s="58" t="s">
        <v>1140</v>
      </c>
    </row>
    <row r="183" spans="2:30" ht="15" customHeight="1">
      <c r="B183" s="58" t="s">
        <v>1139</v>
      </c>
    </row>
    <row r="184" spans="2:30" ht="15" customHeight="1">
      <c r="B184" s="58" t="s">
        <v>1138</v>
      </c>
    </row>
    <row r="185" spans="2:30" ht="15" customHeight="1">
      <c r="B185" s="58" t="s">
        <v>1137</v>
      </c>
    </row>
    <row r="186" spans="2:30" ht="15" customHeight="1">
      <c r="B186" s="58" t="s">
        <v>1136</v>
      </c>
    </row>
    <row r="187" spans="2:30" ht="15" customHeight="1">
      <c r="B187" s="58" t="s">
        <v>1135</v>
      </c>
    </row>
    <row r="188" spans="2:30" ht="15" customHeight="1">
      <c r="B188" s="58" t="s">
        <v>1134</v>
      </c>
    </row>
    <row r="189" spans="2:30" ht="15" customHeight="1">
      <c r="B189" s="58" t="s">
        <v>537</v>
      </c>
    </row>
  </sheetData>
  <mergeCells count="1">
    <mergeCell ref="B178:AD178"/>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87"/>
  <sheetViews>
    <sheetView zoomScaleNormal="100" workbookViewId="0">
      <pane xSplit="1" ySplit="2" topLeftCell="K3" activePane="bottomRight" state="frozen"/>
      <selection pane="topRight" activeCell="B1" sqref="B1"/>
      <selection pane="bottomLeft" activeCell="A3" sqref="A3"/>
      <selection pane="bottomRight" sqref="A1:AF1"/>
    </sheetView>
  </sheetViews>
  <sheetFormatPr defaultRowHeight="12.75"/>
  <cols>
    <col min="1" max="1" width="37.7109375" style="76" customWidth="1"/>
    <col min="2" max="28" width="8.7109375" style="76" customWidth="1"/>
    <col min="29" max="32" width="9.28515625" style="76" customWidth="1"/>
    <col min="33" max="16384" width="9.140625" style="76"/>
  </cols>
  <sheetData>
    <row r="1" spans="1:32" s="103" customFormat="1" ht="16.5" customHeight="1" thickBot="1">
      <c r="A1" s="120" t="s">
        <v>149</v>
      </c>
      <c r="B1" s="120"/>
      <c r="C1" s="120"/>
      <c r="D1" s="120"/>
      <c r="E1" s="120"/>
      <c r="F1" s="120"/>
      <c r="G1" s="120"/>
      <c r="H1" s="120"/>
      <c r="I1" s="120"/>
      <c r="J1" s="120"/>
      <c r="K1" s="120"/>
      <c r="L1" s="120"/>
      <c r="M1" s="120"/>
      <c r="N1" s="120"/>
      <c r="O1" s="120"/>
      <c r="P1" s="120"/>
      <c r="Q1" s="120"/>
      <c r="R1" s="120"/>
      <c r="S1" s="120"/>
      <c r="T1" s="120"/>
      <c r="U1" s="120"/>
      <c r="V1" s="120"/>
      <c r="W1" s="120"/>
      <c r="X1" s="120"/>
      <c r="Y1" s="120"/>
      <c r="Z1" s="120"/>
      <c r="AA1" s="120"/>
      <c r="AB1" s="120"/>
      <c r="AC1" s="120"/>
      <c r="AD1" s="120"/>
      <c r="AE1" s="120"/>
      <c r="AF1" s="120"/>
    </row>
    <row r="2" spans="1:32" s="79" customFormat="1" ht="16.5" customHeight="1">
      <c r="A2" s="101"/>
      <c r="B2" s="4">
        <v>1960</v>
      </c>
      <c r="C2" s="4">
        <v>1965</v>
      </c>
      <c r="D2" s="4">
        <v>1970</v>
      </c>
      <c r="E2" s="4">
        <v>1975</v>
      </c>
      <c r="F2" s="4">
        <v>1980</v>
      </c>
      <c r="G2" s="4">
        <v>1985</v>
      </c>
      <c r="H2" s="4">
        <v>1990</v>
      </c>
      <c r="I2" s="4">
        <v>1991</v>
      </c>
      <c r="J2" s="4">
        <v>1992</v>
      </c>
      <c r="K2" s="4">
        <v>1993</v>
      </c>
      <c r="L2" s="4">
        <v>1994</v>
      </c>
      <c r="M2" s="4">
        <v>1995</v>
      </c>
      <c r="N2" s="4">
        <v>1996</v>
      </c>
      <c r="O2" s="4">
        <v>1997</v>
      </c>
      <c r="P2" s="4">
        <v>1998</v>
      </c>
      <c r="Q2" s="4">
        <v>1999</v>
      </c>
      <c r="R2" s="4">
        <v>2000</v>
      </c>
      <c r="S2" s="4">
        <v>2001</v>
      </c>
      <c r="T2" s="101">
        <v>2002</v>
      </c>
      <c r="U2" s="101">
        <v>2003</v>
      </c>
      <c r="V2" s="102">
        <v>2004</v>
      </c>
      <c r="W2" s="101">
        <v>2005</v>
      </c>
      <c r="X2" s="101">
        <v>2006</v>
      </c>
      <c r="Y2" s="101">
        <v>2007</v>
      </c>
      <c r="Z2" s="101">
        <v>2008</v>
      </c>
      <c r="AA2" s="101">
        <v>2009</v>
      </c>
      <c r="AB2" s="101">
        <v>2010</v>
      </c>
      <c r="AC2" s="4">
        <v>2011</v>
      </c>
      <c r="AD2" s="4">
        <v>2012</v>
      </c>
      <c r="AE2" s="101">
        <v>2013</v>
      </c>
      <c r="AF2" s="4">
        <v>2014</v>
      </c>
    </row>
    <row r="3" spans="1:32" ht="16.5" customHeight="1">
      <c r="A3" s="5" t="s">
        <v>150</v>
      </c>
      <c r="B3" s="6"/>
      <c r="C3" s="6"/>
      <c r="D3" s="6"/>
      <c r="E3" s="100"/>
      <c r="F3" s="100"/>
      <c r="G3" s="100"/>
      <c r="H3" s="100"/>
      <c r="I3" s="100"/>
      <c r="J3" s="100"/>
      <c r="K3" s="100"/>
      <c r="L3" s="100"/>
      <c r="M3" s="100"/>
      <c r="N3" s="100"/>
      <c r="O3" s="100"/>
      <c r="P3" s="100"/>
      <c r="Q3" s="100"/>
      <c r="R3" s="100"/>
      <c r="S3" s="6"/>
      <c r="T3" s="100"/>
      <c r="U3" s="100"/>
      <c r="V3" s="100"/>
      <c r="W3" s="100"/>
      <c r="X3" s="100"/>
      <c r="Y3" s="100"/>
      <c r="Z3" s="100"/>
      <c r="AA3" s="6"/>
      <c r="AB3" s="6"/>
      <c r="AC3" s="6"/>
      <c r="AD3" s="6"/>
      <c r="AE3" s="99"/>
      <c r="AF3" s="99"/>
    </row>
    <row r="4" spans="1:32" ht="16.5" customHeight="1">
      <c r="A4" s="8" t="s">
        <v>151</v>
      </c>
      <c r="B4" s="9">
        <v>31099</v>
      </c>
      <c r="C4" s="9">
        <v>53226</v>
      </c>
      <c r="D4" s="9">
        <v>108442</v>
      </c>
      <c r="E4" s="9">
        <v>119591.474</v>
      </c>
      <c r="F4" s="9">
        <v>190765.929</v>
      </c>
      <c r="G4" s="9">
        <v>275863.54700000002</v>
      </c>
      <c r="H4" s="9">
        <v>345872.95</v>
      </c>
      <c r="I4" s="9">
        <v>338085.364</v>
      </c>
      <c r="J4" s="9">
        <v>354764.451</v>
      </c>
      <c r="K4" s="9">
        <v>362227.03499999997</v>
      </c>
      <c r="L4" s="9">
        <v>388410.21</v>
      </c>
      <c r="M4" s="9">
        <v>403911.65600000002</v>
      </c>
      <c r="N4" s="9">
        <v>434651.68699999998</v>
      </c>
      <c r="O4" s="9">
        <v>450673.04100000003</v>
      </c>
      <c r="P4" s="9">
        <v>462753.505</v>
      </c>
      <c r="Q4" s="9">
        <v>487939.58</v>
      </c>
      <c r="R4" s="9">
        <v>515598.02299999999</v>
      </c>
      <c r="S4" s="9">
        <v>486506.04300000001</v>
      </c>
      <c r="T4" s="9">
        <v>483524.62777100003</v>
      </c>
      <c r="U4" s="9">
        <v>505601.66788299999</v>
      </c>
      <c r="V4" s="9">
        <v>558194.24092400004</v>
      </c>
      <c r="W4" s="9">
        <v>583771.28671300004</v>
      </c>
      <c r="X4" s="9">
        <v>588471.09679600003</v>
      </c>
      <c r="Y4" s="9">
        <v>607563.97572700004</v>
      </c>
      <c r="Z4" s="9">
        <v>583291.96259100002</v>
      </c>
      <c r="AA4" s="84">
        <v>551740.66534499999</v>
      </c>
      <c r="AB4" s="84">
        <v>564694.67509300006</v>
      </c>
      <c r="AC4" s="84">
        <v>575612.989375</v>
      </c>
      <c r="AD4" s="84">
        <v>580501.41025399999</v>
      </c>
      <c r="AE4" s="84">
        <v>589692.37678699999</v>
      </c>
      <c r="AF4" s="84">
        <v>607771.65507500002</v>
      </c>
    </row>
    <row r="5" spans="1:32" ht="16.5" customHeight="1">
      <c r="A5" s="98" t="s">
        <v>152</v>
      </c>
      <c r="B5" s="91">
        <f t="shared" ref="B5:AF5" si="0">SUM(B6:B13)</f>
        <v>1272078.3999999999</v>
      </c>
      <c r="C5" s="91">
        <f t="shared" si="0"/>
        <v>1555237.28</v>
      </c>
      <c r="D5" s="91">
        <f t="shared" si="0"/>
        <v>2042002.2799999998</v>
      </c>
      <c r="E5" s="91">
        <f t="shared" si="0"/>
        <v>2404954.4</v>
      </c>
      <c r="F5" s="91">
        <f t="shared" si="0"/>
        <v>2653510.21</v>
      </c>
      <c r="G5" s="91">
        <f t="shared" si="0"/>
        <v>3012952.8</v>
      </c>
      <c r="H5" s="91">
        <f t="shared" si="0"/>
        <v>3561208.56</v>
      </c>
      <c r="I5" s="91">
        <f t="shared" si="0"/>
        <v>3600322.4400000004</v>
      </c>
      <c r="J5" s="91">
        <f t="shared" si="0"/>
        <v>3697719.44</v>
      </c>
      <c r="K5" s="91">
        <f t="shared" si="0"/>
        <v>3768065.87</v>
      </c>
      <c r="L5" s="91">
        <f t="shared" si="0"/>
        <v>3837512.2399999998</v>
      </c>
      <c r="M5" s="91">
        <f t="shared" si="0"/>
        <v>3868070</v>
      </c>
      <c r="N5" s="91">
        <f t="shared" si="0"/>
        <v>3968386</v>
      </c>
      <c r="O5" s="91">
        <f t="shared" si="0"/>
        <v>4089366</v>
      </c>
      <c r="P5" s="91">
        <f t="shared" si="0"/>
        <v>4200634</v>
      </c>
      <c r="Q5" s="91">
        <f t="shared" si="0"/>
        <v>4304270</v>
      </c>
      <c r="R5" s="90">
        <f t="shared" si="0"/>
        <v>4550574.411335703</v>
      </c>
      <c r="S5" s="90">
        <f t="shared" si="0"/>
        <v>4589048.6739452155</v>
      </c>
      <c r="T5" s="90">
        <f t="shared" si="0"/>
        <v>4689938.0405192655</v>
      </c>
      <c r="U5" s="90">
        <f t="shared" si="0"/>
        <v>4740738.7675735131</v>
      </c>
      <c r="V5" s="90">
        <f t="shared" si="0"/>
        <v>4867747.968034571</v>
      </c>
      <c r="W5" s="91">
        <f t="shared" si="0"/>
        <v>4901210.7622080967</v>
      </c>
      <c r="X5" s="91">
        <f t="shared" si="0"/>
        <v>4955063.3849412324</v>
      </c>
      <c r="Y5" s="91">
        <f t="shared" si="0"/>
        <v>4981088.2827633303</v>
      </c>
      <c r="Z5" s="91">
        <f t="shared" si="0"/>
        <v>4900170.6582708275</v>
      </c>
      <c r="AA5" s="91">
        <f t="shared" si="0"/>
        <v>4241346.0069170976</v>
      </c>
      <c r="AB5" s="91">
        <f t="shared" si="0"/>
        <v>4244833.2903487347</v>
      </c>
      <c r="AC5" s="91">
        <f t="shared" si="0"/>
        <v>4230459.6708372645</v>
      </c>
      <c r="AD5" s="91">
        <f t="shared" si="0"/>
        <v>4274877.0108786002</v>
      </c>
      <c r="AE5" s="91">
        <f t="shared" si="0"/>
        <v>4306653.4474966284</v>
      </c>
      <c r="AF5" s="91">
        <f t="shared" si="0"/>
        <v>4371706.4749352001</v>
      </c>
    </row>
    <row r="6" spans="1:32" ht="16.5" customHeight="1">
      <c r="A6" s="10" t="s">
        <v>153</v>
      </c>
      <c r="B6" s="85" t="s">
        <v>154</v>
      </c>
      <c r="C6" s="85" t="s">
        <v>154</v>
      </c>
      <c r="D6" s="85" t="s">
        <v>154</v>
      </c>
      <c r="E6" s="85" t="s">
        <v>154</v>
      </c>
      <c r="F6" s="85" t="s">
        <v>154</v>
      </c>
      <c r="G6" s="85" t="s">
        <v>154</v>
      </c>
      <c r="H6" s="85" t="s">
        <v>154</v>
      </c>
      <c r="I6" s="85" t="s">
        <v>154</v>
      </c>
      <c r="J6" s="85" t="s">
        <v>154</v>
      </c>
      <c r="K6" s="85" t="s">
        <v>154</v>
      </c>
      <c r="L6" s="85" t="s">
        <v>154</v>
      </c>
      <c r="M6" s="85" t="s">
        <v>154</v>
      </c>
      <c r="N6" s="85" t="s">
        <v>154</v>
      </c>
      <c r="O6" s="85" t="s">
        <v>154</v>
      </c>
      <c r="P6" s="85" t="s">
        <v>154</v>
      </c>
      <c r="Q6" s="85" t="s">
        <v>154</v>
      </c>
      <c r="R6" s="96" t="s">
        <v>154</v>
      </c>
      <c r="S6" s="96" t="s">
        <v>154</v>
      </c>
      <c r="T6" s="96" t="s">
        <v>154</v>
      </c>
      <c r="U6" s="96" t="s">
        <v>154</v>
      </c>
      <c r="V6" s="96" t="s">
        <v>154</v>
      </c>
      <c r="W6" s="96" t="s">
        <v>154</v>
      </c>
      <c r="X6" s="96" t="s">
        <v>154</v>
      </c>
      <c r="Y6" s="97">
        <v>3324976.9724416146</v>
      </c>
      <c r="Z6" s="97">
        <v>3199116.0453116009</v>
      </c>
      <c r="AA6" s="97">
        <v>2800603.3813226186</v>
      </c>
      <c r="AB6" s="97">
        <v>2814539.6008469323</v>
      </c>
      <c r="AC6" s="97">
        <v>2843074.6112777242</v>
      </c>
      <c r="AD6" s="93">
        <v>2866062.4574685842</v>
      </c>
      <c r="AE6" s="93">
        <v>2882172.7915729396</v>
      </c>
      <c r="AF6" s="94">
        <v>2878905.4187674453</v>
      </c>
    </row>
    <row r="7" spans="1:32" ht="16.5" customHeight="1">
      <c r="A7" s="95" t="s">
        <v>1288</v>
      </c>
      <c r="B7" s="85">
        <v>1144673.3999999999</v>
      </c>
      <c r="C7" s="85">
        <v>1394803.28</v>
      </c>
      <c r="D7" s="85">
        <v>1750897</v>
      </c>
      <c r="E7" s="85">
        <v>1954165.5</v>
      </c>
      <c r="F7" s="85">
        <v>2011988.76</v>
      </c>
      <c r="G7" s="85">
        <v>2094620.64</v>
      </c>
      <c r="H7" s="85">
        <v>2281390.92</v>
      </c>
      <c r="I7" s="85">
        <v>2200259.7000000002</v>
      </c>
      <c r="J7" s="85">
        <v>2208226.09</v>
      </c>
      <c r="K7" s="85">
        <v>2213281.4900000002</v>
      </c>
      <c r="L7" s="85">
        <v>2249742.4</v>
      </c>
      <c r="M7" s="85">
        <v>2286887</v>
      </c>
      <c r="N7" s="85">
        <v>2337068</v>
      </c>
      <c r="O7" s="85">
        <v>2389065</v>
      </c>
      <c r="P7" s="85">
        <v>2463828</v>
      </c>
      <c r="Q7" s="84">
        <v>2494870</v>
      </c>
      <c r="R7" s="84">
        <v>3107729.4184393021</v>
      </c>
      <c r="S7" s="84">
        <v>3139120.3449245607</v>
      </c>
      <c r="T7" s="84">
        <v>3216786.1714053932</v>
      </c>
      <c r="U7" s="84">
        <v>3240359.1957990401</v>
      </c>
      <c r="V7" s="84">
        <v>3290560.3545328677</v>
      </c>
      <c r="W7" s="84">
        <v>3312355.1511198673</v>
      </c>
      <c r="X7" s="84">
        <v>3235752.3978471048</v>
      </c>
      <c r="Y7" s="84" t="s">
        <v>154</v>
      </c>
      <c r="Z7" s="84" t="s">
        <v>154</v>
      </c>
      <c r="AA7" s="84" t="s">
        <v>154</v>
      </c>
      <c r="AB7" s="84" t="s">
        <v>154</v>
      </c>
      <c r="AC7" s="84" t="s">
        <v>154</v>
      </c>
      <c r="AD7" s="84" t="s">
        <v>154</v>
      </c>
      <c r="AE7" s="84" t="s">
        <v>154</v>
      </c>
      <c r="AF7" s="84" t="s">
        <v>154</v>
      </c>
    </row>
    <row r="8" spans="1:32" ht="16.5" customHeight="1">
      <c r="A8" s="10" t="s">
        <v>155</v>
      </c>
      <c r="B8" s="9" t="s">
        <v>156</v>
      </c>
      <c r="C8" s="9" t="s">
        <v>156</v>
      </c>
      <c r="D8" s="9">
        <v>3276.9</v>
      </c>
      <c r="E8" s="9">
        <v>6191.9</v>
      </c>
      <c r="F8" s="9">
        <v>12256.8</v>
      </c>
      <c r="G8" s="9">
        <v>11811.8</v>
      </c>
      <c r="H8" s="9">
        <v>12424.1</v>
      </c>
      <c r="I8" s="9">
        <v>11656.06</v>
      </c>
      <c r="J8" s="9">
        <v>11946.25</v>
      </c>
      <c r="K8" s="9">
        <v>12184.38</v>
      </c>
      <c r="L8" s="9">
        <v>12390.4</v>
      </c>
      <c r="M8" s="9">
        <v>10777</v>
      </c>
      <c r="N8" s="9">
        <v>10912</v>
      </c>
      <c r="O8" s="9">
        <v>11089</v>
      </c>
      <c r="P8" s="9">
        <v>11311</v>
      </c>
      <c r="Q8" s="84">
        <v>11642</v>
      </c>
      <c r="R8" s="84">
        <v>15462.865940149295</v>
      </c>
      <c r="S8" s="84">
        <v>14122.993532173001</v>
      </c>
      <c r="T8" s="84">
        <v>14186.932382421695</v>
      </c>
      <c r="U8" s="84">
        <v>14457.287271927125</v>
      </c>
      <c r="V8" s="84">
        <v>19018.549413498804</v>
      </c>
      <c r="W8" s="84">
        <v>17491.706195615443</v>
      </c>
      <c r="X8" s="84">
        <v>24329.167219781142</v>
      </c>
      <c r="Y8" s="84">
        <v>27173.153303934443</v>
      </c>
      <c r="Z8" s="84">
        <v>26429.597949972125</v>
      </c>
      <c r="AA8" s="84">
        <v>22427.775946999154</v>
      </c>
      <c r="AB8" s="84">
        <v>19940.561624896218</v>
      </c>
      <c r="AC8" s="84">
        <v>19926.696602990502</v>
      </c>
      <c r="AD8" s="93">
        <v>23034.485668256286</v>
      </c>
      <c r="AE8" s="93">
        <v>21936.758607248372</v>
      </c>
      <c r="AF8" s="93">
        <v>21509.668518659528</v>
      </c>
    </row>
    <row r="9" spans="1:32" ht="16.5" customHeight="1">
      <c r="A9" s="10" t="s">
        <v>157</v>
      </c>
      <c r="B9" s="85" t="s">
        <v>154</v>
      </c>
      <c r="C9" s="85" t="s">
        <v>154</v>
      </c>
      <c r="D9" s="85" t="s">
        <v>154</v>
      </c>
      <c r="E9" s="85" t="s">
        <v>154</v>
      </c>
      <c r="F9" s="85" t="s">
        <v>154</v>
      </c>
      <c r="G9" s="85" t="s">
        <v>154</v>
      </c>
      <c r="H9" s="85" t="s">
        <v>154</v>
      </c>
      <c r="I9" s="85" t="s">
        <v>154</v>
      </c>
      <c r="J9" s="85" t="s">
        <v>154</v>
      </c>
      <c r="K9" s="85" t="s">
        <v>154</v>
      </c>
      <c r="L9" s="85" t="s">
        <v>154</v>
      </c>
      <c r="M9" s="85" t="s">
        <v>154</v>
      </c>
      <c r="N9" s="85" t="s">
        <v>154</v>
      </c>
      <c r="O9" s="85" t="s">
        <v>154</v>
      </c>
      <c r="P9" s="85" t="s">
        <v>154</v>
      </c>
      <c r="Q9" s="85" t="s">
        <v>154</v>
      </c>
      <c r="R9" s="96" t="s">
        <v>154</v>
      </c>
      <c r="S9" s="96" t="s">
        <v>154</v>
      </c>
      <c r="T9" s="96" t="s">
        <v>154</v>
      </c>
      <c r="U9" s="96" t="s">
        <v>154</v>
      </c>
      <c r="V9" s="96" t="s">
        <v>154</v>
      </c>
      <c r="W9" s="96" t="s">
        <v>154</v>
      </c>
      <c r="X9" s="96" t="s">
        <v>154</v>
      </c>
      <c r="Y9" s="84">
        <v>1017007.4140728711</v>
      </c>
      <c r="Z9" s="84">
        <v>1049666.5159177505</v>
      </c>
      <c r="AA9" s="84">
        <v>824994.16830024554</v>
      </c>
      <c r="AB9" s="84">
        <v>831911.86597376282</v>
      </c>
      <c r="AC9" s="84">
        <v>807148.31967479293</v>
      </c>
      <c r="AD9" s="93">
        <v>803215.85137046059</v>
      </c>
      <c r="AE9" s="93">
        <v>805987.83740306878</v>
      </c>
      <c r="AF9" s="93">
        <v>852983.03366414621</v>
      </c>
    </row>
    <row r="10" spans="1:32" ht="16.5" customHeight="1">
      <c r="A10" s="95" t="s">
        <v>1287</v>
      </c>
      <c r="B10" s="9" t="s">
        <v>156</v>
      </c>
      <c r="C10" s="9" t="s">
        <v>156</v>
      </c>
      <c r="D10" s="9">
        <v>225613.38</v>
      </c>
      <c r="E10" s="9">
        <v>363267</v>
      </c>
      <c r="F10" s="9">
        <v>520773.65</v>
      </c>
      <c r="G10" s="9">
        <v>688091.36</v>
      </c>
      <c r="H10" s="9">
        <v>999753.54</v>
      </c>
      <c r="I10" s="9">
        <v>1116957.68</v>
      </c>
      <c r="J10" s="9">
        <v>1201667.1000000001</v>
      </c>
      <c r="K10" s="9">
        <v>1252860</v>
      </c>
      <c r="L10" s="9">
        <v>1269292.44</v>
      </c>
      <c r="M10" s="9">
        <v>1256146</v>
      </c>
      <c r="N10" s="9">
        <v>1298299</v>
      </c>
      <c r="O10" s="9">
        <v>1352675</v>
      </c>
      <c r="P10" s="9">
        <v>1380557</v>
      </c>
      <c r="Q10" s="84">
        <v>1432625</v>
      </c>
      <c r="R10" s="84">
        <v>851761.95053358725</v>
      </c>
      <c r="S10" s="84">
        <v>888134.69778220274</v>
      </c>
      <c r="T10" s="84">
        <v>900692.79297885078</v>
      </c>
      <c r="U10" s="84">
        <v>915961.78558151587</v>
      </c>
      <c r="V10" s="84">
        <v>987257.59250088199</v>
      </c>
      <c r="W10" s="84">
        <v>1007637.3759072456</v>
      </c>
      <c r="X10" s="84">
        <v>1096712.1670610246</v>
      </c>
      <c r="Y10" s="84" t="s">
        <v>154</v>
      </c>
      <c r="Z10" s="84" t="s">
        <v>154</v>
      </c>
      <c r="AA10" s="84" t="s">
        <v>154</v>
      </c>
      <c r="AB10" s="84" t="s">
        <v>154</v>
      </c>
      <c r="AC10" s="84" t="s">
        <v>154</v>
      </c>
      <c r="AD10" s="84" t="s">
        <v>154</v>
      </c>
      <c r="AE10" s="84" t="s">
        <v>154</v>
      </c>
      <c r="AF10" s="84" t="s">
        <v>154</v>
      </c>
    </row>
    <row r="11" spans="1:32" ht="16.5" customHeight="1">
      <c r="A11" s="8" t="s">
        <v>158</v>
      </c>
      <c r="B11" s="9">
        <v>98551</v>
      </c>
      <c r="C11" s="9">
        <v>128769</v>
      </c>
      <c r="D11" s="9">
        <v>27081</v>
      </c>
      <c r="E11" s="9">
        <v>34606</v>
      </c>
      <c r="F11" s="9">
        <v>39813</v>
      </c>
      <c r="G11" s="9">
        <v>45441</v>
      </c>
      <c r="H11" s="9">
        <v>51901</v>
      </c>
      <c r="I11" s="9">
        <v>52898</v>
      </c>
      <c r="J11" s="9">
        <v>53874</v>
      </c>
      <c r="K11" s="9">
        <v>56772</v>
      </c>
      <c r="L11" s="9">
        <v>61284</v>
      </c>
      <c r="M11" s="9">
        <v>62705</v>
      </c>
      <c r="N11" s="9">
        <v>64072</v>
      </c>
      <c r="O11" s="9">
        <v>66893</v>
      </c>
      <c r="P11" s="9">
        <v>68021</v>
      </c>
      <c r="Q11" s="84">
        <v>70304</v>
      </c>
      <c r="R11" s="84">
        <v>100485.61766309441</v>
      </c>
      <c r="S11" s="84">
        <v>103469.81987011855</v>
      </c>
      <c r="T11" s="84">
        <v>107316.81733066414</v>
      </c>
      <c r="U11" s="84">
        <v>112722.6657018261</v>
      </c>
      <c r="V11" s="84">
        <v>111237.70972009751</v>
      </c>
      <c r="W11" s="84">
        <v>109735.09502401376</v>
      </c>
      <c r="X11" s="84">
        <v>123317.5825311543</v>
      </c>
      <c r="Y11" s="84">
        <v>119978.83837834008</v>
      </c>
      <c r="Z11" s="84">
        <v>126854.67714199767</v>
      </c>
      <c r="AA11" s="84">
        <v>120206.75691287633</v>
      </c>
      <c r="AB11" s="84">
        <v>110738.2452064016</v>
      </c>
      <c r="AC11" s="84">
        <v>103803.03027298137</v>
      </c>
      <c r="AD11" s="93">
        <v>105605.2225970268</v>
      </c>
      <c r="AE11" s="94">
        <v>106581.57890487878</v>
      </c>
      <c r="AF11" s="93">
        <v>109301.40619692924</v>
      </c>
    </row>
    <row r="12" spans="1:32" ht="16.5" customHeight="1">
      <c r="A12" s="8" t="s">
        <v>159</v>
      </c>
      <c r="B12" s="9">
        <v>28854</v>
      </c>
      <c r="C12" s="9">
        <v>31665</v>
      </c>
      <c r="D12" s="9">
        <v>35134</v>
      </c>
      <c r="E12" s="9">
        <v>46724</v>
      </c>
      <c r="F12" s="9">
        <v>68678</v>
      </c>
      <c r="G12" s="9">
        <v>78063</v>
      </c>
      <c r="H12" s="9">
        <v>94341</v>
      </c>
      <c r="I12" s="9">
        <v>96645</v>
      </c>
      <c r="J12" s="9">
        <v>99510</v>
      </c>
      <c r="K12" s="9">
        <v>103116</v>
      </c>
      <c r="L12" s="9">
        <v>108932</v>
      </c>
      <c r="M12" s="9">
        <v>115451</v>
      </c>
      <c r="N12" s="9">
        <v>118899</v>
      </c>
      <c r="O12" s="9">
        <v>124584</v>
      </c>
      <c r="P12" s="9">
        <v>128359</v>
      </c>
      <c r="Q12" s="84">
        <v>132384</v>
      </c>
      <c r="R12" s="84">
        <v>161237.6335393647</v>
      </c>
      <c r="S12" s="84">
        <v>168969.39215705439</v>
      </c>
      <c r="T12" s="84">
        <v>168216.76129200601</v>
      </c>
      <c r="U12" s="84">
        <v>173538.81507410944</v>
      </c>
      <c r="V12" s="84">
        <v>172960.13261476057</v>
      </c>
      <c r="W12" s="84">
        <v>175127.84138610313</v>
      </c>
      <c r="X12" s="84">
        <v>177320.99547171814</v>
      </c>
      <c r="Y12" s="84">
        <v>184199.09137989173</v>
      </c>
      <c r="Z12" s="84">
        <v>183825.72418631049</v>
      </c>
      <c r="AA12" s="84">
        <v>168099.53433899098</v>
      </c>
      <c r="AB12" s="84">
        <v>175788.97173715092</v>
      </c>
      <c r="AC12" s="84">
        <v>163791.29311902044</v>
      </c>
      <c r="AD12" s="93">
        <v>163601.73110557569</v>
      </c>
      <c r="AE12" s="93">
        <v>168435.87241446885</v>
      </c>
      <c r="AF12" s="93">
        <v>169830.17838475661</v>
      </c>
    </row>
    <row r="13" spans="1:32" ht="16.5" customHeight="1">
      <c r="A13" s="8" t="s">
        <v>160</v>
      </c>
      <c r="B13" s="9" t="s">
        <v>156</v>
      </c>
      <c r="C13" s="9" t="s">
        <v>156</v>
      </c>
      <c r="D13" s="9" t="s">
        <v>156</v>
      </c>
      <c r="E13" s="9" t="s">
        <v>156</v>
      </c>
      <c r="F13" s="9" t="s">
        <v>156</v>
      </c>
      <c r="G13" s="9">
        <v>94925</v>
      </c>
      <c r="H13" s="9">
        <v>121398</v>
      </c>
      <c r="I13" s="9">
        <v>121906</v>
      </c>
      <c r="J13" s="9">
        <v>122496</v>
      </c>
      <c r="K13" s="9">
        <v>129852</v>
      </c>
      <c r="L13" s="9">
        <v>135871</v>
      </c>
      <c r="M13" s="9">
        <v>136104</v>
      </c>
      <c r="N13" s="9">
        <v>139136</v>
      </c>
      <c r="O13" s="9">
        <v>145060</v>
      </c>
      <c r="P13" s="9">
        <v>148558</v>
      </c>
      <c r="Q13" s="84">
        <v>162445</v>
      </c>
      <c r="R13" s="84">
        <v>313896.92522020405</v>
      </c>
      <c r="S13" s="84">
        <v>275231.42567910667</v>
      </c>
      <c r="T13" s="84">
        <v>282738.56512992969</v>
      </c>
      <c r="U13" s="84">
        <v>283699.01814509422</v>
      </c>
      <c r="V13" s="84">
        <v>286713.62925246486</v>
      </c>
      <c r="W13" s="84">
        <v>278863.59257525147</v>
      </c>
      <c r="X13" s="84">
        <v>297631.07481044956</v>
      </c>
      <c r="Y13" s="84">
        <v>307752.81318667787</v>
      </c>
      <c r="Z13" s="84">
        <v>314278.09776319546</v>
      </c>
      <c r="AA13" s="84">
        <v>305014.39009536692</v>
      </c>
      <c r="AB13" s="84">
        <v>291914.04495959118</v>
      </c>
      <c r="AC13" s="84">
        <v>292715.71988975571</v>
      </c>
      <c r="AD13" s="93">
        <v>313357.26266869658</v>
      </c>
      <c r="AE13" s="93">
        <v>321538.60859402397</v>
      </c>
      <c r="AF13" s="93">
        <v>339176.76940326387</v>
      </c>
    </row>
    <row r="14" spans="1:32" s="80" customFormat="1" ht="16.5" customHeight="1">
      <c r="A14" s="92" t="s">
        <v>1286</v>
      </c>
      <c r="B14" s="6" t="s">
        <v>156</v>
      </c>
      <c r="C14" s="6" t="s">
        <v>156</v>
      </c>
      <c r="D14" s="6" t="s">
        <v>156</v>
      </c>
      <c r="E14" s="6" t="s">
        <v>156</v>
      </c>
      <c r="F14" s="91">
        <f t="shared" ref="F14:AF14" si="1">SUM(F15:F22)</f>
        <v>39854</v>
      </c>
      <c r="G14" s="91">
        <f t="shared" si="1"/>
        <v>39581</v>
      </c>
      <c r="H14" s="91">
        <f t="shared" si="1"/>
        <v>41143</v>
      </c>
      <c r="I14" s="91">
        <f t="shared" si="1"/>
        <v>40703</v>
      </c>
      <c r="J14" s="91">
        <f t="shared" si="1"/>
        <v>40241</v>
      </c>
      <c r="K14" s="91">
        <f t="shared" si="1"/>
        <v>39384</v>
      </c>
      <c r="L14" s="91">
        <f t="shared" si="1"/>
        <v>39585</v>
      </c>
      <c r="M14" s="91">
        <f t="shared" si="1"/>
        <v>39808</v>
      </c>
      <c r="N14" s="91">
        <f t="shared" si="1"/>
        <v>38984.124200000006</v>
      </c>
      <c r="O14" s="91">
        <f t="shared" si="1"/>
        <v>40180.218951999996</v>
      </c>
      <c r="P14" s="91">
        <f t="shared" si="1"/>
        <v>41605.038687999993</v>
      </c>
      <c r="Q14" s="91">
        <f t="shared" si="1"/>
        <v>43278.862481000004</v>
      </c>
      <c r="R14" s="90">
        <f t="shared" si="1"/>
        <v>45100.241891000005</v>
      </c>
      <c r="S14" s="90">
        <f t="shared" si="1"/>
        <v>46507.533026999998</v>
      </c>
      <c r="T14" s="90">
        <f t="shared" si="1"/>
        <v>46096.088878999995</v>
      </c>
      <c r="U14" s="90">
        <f t="shared" si="1"/>
        <v>45676.831126000005</v>
      </c>
      <c r="V14" s="90">
        <f t="shared" si="1"/>
        <v>46545.783080000001</v>
      </c>
      <c r="W14" s="91">
        <f t="shared" si="1"/>
        <v>47124.653055000002</v>
      </c>
      <c r="X14" s="91">
        <f t="shared" si="1"/>
        <v>49504.172899999998</v>
      </c>
      <c r="Y14" s="91">
        <f t="shared" si="1"/>
        <v>51873.259700000002</v>
      </c>
      <c r="Z14" s="91">
        <f t="shared" si="1"/>
        <v>53712.078799999996</v>
      </c>
      <c r="AA14" s="91">
        <f t="shared" si="1"/>
        <v>53898.382540000013</v>
      </c>
      <c r="AB14" s="91">
        <f t="shared" si="1"/>
        <v>52627.181348999991</v>
      </c>
      <c r="AC14" s="90">
        <f t="shared" si="1"/>
        <v>54328.134432999992</v>
      </c>
      <c r="AD14" s="90">
        <f t="shared" si="1"/>
        <v>55169.258447999993</v>
      </c>
      <c r="AE14" s="90">
        <f t="shared" si="1"/>
        <v>56467.102654000009</v>
      </c>
      <c r="AF14" s="90">
        <f t="shared" si="1"/>
        <v>57012.094199999992</v>
      </c>
    </row>
    <row r="15" spans="1:32" s="80" customFormat="1" ht="16.5" customHeight="1">
      <c r="A15" s="8" t="s">
        <v>161</v>
      </c>
      <c r="B15" s="9" t="s">
        <v>156</v>
      </c>
      <c r="C15" s="9" t="s">
        <v>156</v>
      </c>
      <c r="D15" s="9" t="s">
        <v>156</v>
      </c>
      <c r="E15" s="9" t="s">
        <v>156</v>
      </c>
      <c r="F15" s="9">
        <v>21790</v>
      </c>
      <c r="G15" s="9">
        <v>21161</v>
      </c>
      <c r="H15" s="9">
        <v>20981</v>
      </c>
      <c r="I15" s="9">
        <v>21090</v>
      </c>
      <c r="J15" s="9">
        <v>20336</v>
      </c>
      <c r="K15" s="9">
        <v>20247</v>
      </c>
      <c r="L15" s="9">
        <v>18832</v>
      </c>
      <c r="M15" s="9">
        <v>18818</v>
      </c>
      <c r="N15" s="9">
        <v>16802.168100000003</v>
      </c>
      <c r="O15" s="9">
        <v>17509.219211999996</v>
      </c>
      <c r="P15" s="9">
        <v>17873.721648999999</v>
      </c>
      <c r="Q15" s="9">
        <v>18683.797939</v>
      </c>
      <c r="R15" s="9">
        <v>18807.334752999999</v>
      </c>
      <c r="S15" s="9">
        <v>19582.868181999998</v>
      </c>
      <c r="T15" s="9">
        <v>19678.689117000002</v>
      </c>
      <c r="U15" s="9">
        <v>19178.851354999999</v>
      </c>
      <c r="V15" s="9">
        <v>18920.853862999997</v>
      </c>
      <c r="W15" s="9">
        <v>19424.922553999997</v>
      </c>
      <c r="X15" s="9">
        <v>20390.185932999997</v>
      </c>
      <c r="Y15" s="9">
        <v>20388.053</v>
      </c>
      <c r="Z15" s="9">
        <v>21198.100300000002</v>
      </c>
      <c r="AA15" s="9">
        <v>21099.988628999999</v>
      </c>
      <c r="AB15" s="9">
        <v>20569.726839999999</v>
      </c>
      <c r="AC15" s="89">
        <v>20558.575434999999</v>
      </c>
      <c r="AD15" s="89">
        <v>21142.192439999999</v>
      </c>
      <c r="AE15" s="89">
        <v>21257.402984</v>
      </c>
      <c r="AF15" s="88">
        <v>21428.948799999998</v>
      </c>
    </row>
    <row r="16" spans="1:32" ht="16.5" customHeight="1">
      <c r="A16" s="8" t="s">
        <v>502</v>
      </c>
      <c r="B16" s="9" t="s">
        <v>156</v>
      </c>
      <c r="C16" s="9" t="s">
        <v>156</v>
      </c>
      <c r="D16" s="9" t="s">
        <v>156</v>
      </c>
      <c r="E16" s="9" t="s">
        <v>156</v>
      </c>
      <c r="F16" s="9">
        <v>381</v>
      </c>
      <c r="G16" s="9">
        <v>350</v>
      </c>
      <c r="H16" s="9">
        <v>571</v>
      </c>
      <c r="I16" s="9">
        <v>662</v>
      </c>
      <c r="J16" s="9">
        <v>701</v>
      </c>
      <c r="K16" s="9">
        <v>705</v>
      </c>
      <c r="L16" s="9">
        <v>833</v>
      </c>
      <c r="M16" s="9">
        <v>860</v>
      </c>
      <c r="N16" s="9">
        <v>955.24509999999998</v>
      </c>
      <c r="O16" s="9">
        <v>1023.7081319999999</v>
      </c>
      <c r="P16" s="9">
        <v>1115.35194</v>
      </c>
      <c r="Q16" s="9">
        <v>1190.168551</v>
      </c>
      <c r="R16" s="9">
        <v>1339.431795</v>
      </c>
      <c r="S16" s="9">
        <v>1427.305259</v>
      </c>
      <c r="T16" s="9">
        <v>1431.6725369999999</v>
      </c>
      <c r="U16" s="9">
        <v>1476.0326319999997</v>
      </c>
      <c r="V16" s="9">
        <v>1576.197658</v>
      </c>
      <c r="W16" s="9">
        <v>1699.5838489999999</v>
      </c>
      <c r="X16" s="9">
        <v>1865.7201999999997</v>
      </c>
      <c r="Y16" s="9">
        <v>1930.2944</v>
      </c>
      <c r="Z16" s="9">
        <v>2081.0625999999997</v>
      </c>
      <c r="AA16" s="9">
        <v>2196.117518</v>
      </c>
      <c r="AB16" s="9">
        <v>2172.7471529999998</v>
      </c>
      <c r="AC16" s="85">
        <v>2363.430715</v>
      </c>
      <c r="AD16" s="84">
        <v>2488.8479259999999</v>
      </c>
      <c r="AE16" s="84">
        <v>2564.6256590000003</v>
      </c>
      <c r="AF16" s="83">
        <v>2674.5208000000002</v>
      </c>
    </row>
    <row r="17" spans="1:32" ht="16.5" customHeight="1">
      <c r="A17" s="8" t="s">
        <v>162</v>
      </c>
      <c r="B17" s="9" t="s">
        <v>156</v>
      </c>
      <c r="C17" s="9" t="s">
        <v>156</v>
      </c>
      <c r="D17" s="9" t="s">
        <v>156</v>
      </c>
      <c r="E17" s="9" t="s">
        <v>156</v>
      </c>
      <c r="F17" s="9">
        <v>10558</v>
      </c>
      <c r="G17" s="9">
        <v>10427</v>
      </c>
      <c r="H17" s="9">
        <v>11475</v>
      </c>
      <c r="I17" s="9">
        <v>10528</v>
      </c>
      <c r="J17" s="9">
        <v>10737</v>
      </c>
      <c r="K17" s="9">
        <v>10231</v>
      </c>
      <c r="L17" s="9">
        <v>10668</v>
      </c>
      <c r="M17" s="9">
        <v>10559</v>
      </c>
      <c r="N17" s="9">
        <v>11530.220300000001</v>
      </c>
      <c r="O17" s="9">
        <v>12056.0676</v>
      </c>
      <c r="P17" s="9">
        <v>12284.382321999999</v>
      </c>
      <c r="Q17" s="9">
        <v>12902.056581000001</v>
      </c>
      <c r="R17" s="9">
        <v>13843.512074999999</v>
      </c>
      <c r="S17" s="9">
        <v>14178.091572000001</v>
      </c>
      <c r="T17" s="9">
        <v>13663.224326</v>
      </c>
      <c r="U17" s="9">
        <v>13606.195594000001</v>
      </c>
      <c r="V17" s="9">
        <v>14354.281087000001</v>
      </c>
      <c r="W17" s="9">
        <v>14417.698761</v>
      </c>
      <c r="X17" s="9">
        <v>14721.465516</v>
      </c>
      <c r="Y17" s="9">
        <v>16137.9522</v>
      </c>
      <c r="Z17" s="9">
        <v>16849.9198</v>
      </c>
      <c r="AA17" s="9">
        <v>16805.109970000001</v>
      </c>
      <c r="AB17" s="9">
        <v>16406.938677999999</v>
      </c>
      <c r="AC17" s="85">
        <v>17316.613255</v>
      </c>
      <c r="AD17" s="84">
        <v>17516.432841999998</v>
      </c>
      <c r="AE17" s="84">
        <v>18004.627035000001</v>
      </c>
      <c r="AF17" s="83">
        <v>18339.048699999999</v>
      </c>
    </row>
    <row r="18" spans="1:32" ht="16.5" customHeight="1">
      <c r="A18" s="8" t="s">
        <v>163</v>
      </c>
      <c r="B18" s="9" t="s">
        <v>156</v>
      </c>
      <c r="C18" s="9" t="s">
        <v>156</v>
      </c>
      <c r="D18" s="9" t="s">
        <v>156</v>
      </c>
      <c r="E18" s="9" t="s">
        <v>156</v>
      </c>
      <c r="F18" s="9">
        <v>219</v>
      </c>
      <c r="G18" s="9">
        <v>306</v>
      </c>
      <c r="H18" s="9">
        <v>193</v>
      </c>
      <c r="I18" s="9">
        <v>195</v>
      </c>
      <c r="J18" s="9">
        <v>199</v>
      </c>
      <c r="K18" s="9">
        <v>188</v>
      </c>
      <c r="L18" s="9">
        <v>187</v>
      </c>
      <c r="M18" s="9">
        <v>187</v>
      </c>
      <c r="N18" s="9">
        <v>184.16370000000001</v>
      </c>
      <c r="O18" s="9">
        <v>189.170345</v>
      </c>
      <c r="P18" s="9">
        <v>181.71669800000001</v>
      </c>
      <c r="Q18" s="9">
        <v>186.10567</v>
      </c>
      <c r="R18" s="9">
        <v>191.89107100000004</v>
      </c>
      <c r="S18" s="9">
        <v>186.99797199999998</v>
      </c>
      <c r="T18" s="9">
        <v>187.793553</v>
      </c>
      <c r="U18" s="9">
        <v>176.144657</v>
      </c>
      <c r="V18" s="9">
        <v>173.21470899999997</v>
      </c>
      <c r="W18" s="9">
        <v>172.98174700000001</v>
      </c>
      <c r="X18" s="9">
        <v>163.88912900000003</v>
      </c>
      <c r="Y18" s="9">
        <v>155.51650000000001</v>
      </c>
      <c r="Z18" s="9">
        <v>160.68529999999998</v>
      </c>
      <c r="AA18" s="9">
        <v>168.066937</v>
      </c>
      <c r="AB18" s="9">
        <v>158.87200799999999</v>
      </c>
      <c r="AC18" s="85">
        <v>160.306691</v>
      </c>
      <c r="AD18" s="84">
        <v>161.88904700000001</v>
      </c>
      <c r="AE18" s="84">
        <v>156.31329400000001</v>
      </c>
      <c r="AF18" s="83">
        <v>157.73150000000001</v>
      </c>
    </row>
    <row r="19" spans="1:32" ht="16.5" customHeight="1">
      <c r="A19" s="8" t="s">
        <v>164</v>
      </c>
      <c r="B19" s="9">
        <v>4197</v>
      </c>
      <c r="C19" s="9">
        <v>4128</v>
      </c>
      <c r="D19" s="9">
        <v>4592</v>
      </c>
      <c r="E19" s="9">
        <v>4513</v>
      </c>
      <c r="F19" s="9">
        <v>6516</v>
      </c>
      <c r="G19" s="9">
        <v>6534</v>
      </c>
      <c r="H19" s="9">
        <v>7082</v>
      </c>
      <c r="I19" s="9">
        <v>7344</v>
      </c>
      <c r="J19" s="9">
        <v>7320</v>
      </c>
      <c r="K19" s="9">
        <v>6940</v>
      </c>
      <c r="L19" s="9">
        <v>7996</v>
      </c>
      <c r="M19" s="9">
        <v>8244</v>
      </c>
      <c r="N19" s="9">
        <v>8350.4012999999995</v>
      </c>
      <c r="O19" s="9">
        <v>8037.4858980000008</v>
      </c>
      <c r="P19" s="9">
        <v>8702.2589120000011</v>
      </c>
      <c r="Q19" s="9">
        <v>8764.0169889999997</v>
      </c>
      <c r="R19" s="9">
        <v>9399.8729629999998</v>
      </c>
      <c r="S19" s="9">
        <v>9543.5642550000011</v>
      </c>
      <c r="T19" s="9">
        <v>9499.8287029999992</v>
      </c>
      <c r="U19" s="9">
        <v>9555.383124</v>
      </c>
      <c r="V19" s="9">
        <v>9715.2788890000011</v>
      </c>
      <c r="W19" s="9">
        <v>9470.1332469999998</v>
      </c>
      <c r="X19" s="9">
        <v>10358.926487000002</v>
      </c>
      <c r="Y19" s="9">
        <v>11136.821900000001</v>
      </c>
      <c r="Z19" s="9">
        <v>11031.9995</v>
      </c>
      <c r="AA19" s="9">
        <v>11129.418953</v>
      </c>
      <c r="AB19" s="9">
        <v>10773.7353</v>
      </c>
      <c r="AC19" s="85">
        <v>11314.228574000001</v>
      </c>
      <c r="AD19" s="84">
        <v>11120.63185</v>
      </c>
      <c r="AE19" s="84">
        <v>11735.558829</v>
      </c>
      <c r="AF19" s="83">
        <v>11599.8469</v>
      </c>
    </row>
    <row r="20" spans="1:32" ht="16.5" customHeight="1">
      <c r="A20" s="10" t="s">
        <v>1285</v>
      </c>
      <c r="B20" s="9" t="s">
        <v>156</v>
      </c>
      <c r="C20" s="9" t="s">
        <v>156</v>
      </c>
      <c r="D20" s="9" t="s">
        <v>156</v>
      </c>
      <c r="E20" s="9" t="s">
        <v>156</v>
      </c>
      <c r="F20" s="9" t="s">
        <v>156</v>
      </c>
      <c r="G20" s="9">
        <v>364</v>
      </c>
      <c r="H20" s="9">
        <v>431</v>
      </c>
      <c r="I20" s="9">
        <v>454</v>
      </c>
      <c r="J20" s="9">
        <v>495</v>
      </c>
      <c r="K20" s="9">
        <v>562</v>
      </c>
      <c r="L20" s="9">
        <v>577</v>
      </c>
      <c r="M20" s="9">
        <v>607</v>
      </c>
      <c r="N20" s="9">
        <v>390.9409</v>
      </c>
      <c r="O20" s="9">
        <v>531.07757100000003</v>
      </c>
      <c r="P20" s="9">
        <v>513.41098099999999</v>
      </c>
      <c r="Q20" s="9">
        <v>558.98629999999991</v>
      </c>
      <c r="R20" s="9">
        <v>587.65657799999997</v>
      </c>
      <c r="S20" s="9">
        <v>625.77712400000007</v>
      </c>
      <c r="T20" s="9">
        <v>650.98968500000001</v>
      </c>
      <c r="U20" s="9">
        <v>688.58305900000005</v>
      </c>
      <c r="V20" s="9">
        <v>703.84377199999994</v>
      </c>
      <c r="W20" s="9">
        <v>738.47902800000008</v>
      </c>
      <c r="X20" s="9">
        <v>753.30440099999998</v>
      </c>
      <c r="Y20" s="9">
        <v>777.72930000000008</v>
      </c>
      <c r="Z20" s="9">
        <v>843.92600000000004</v>
      </c>
      <c r="AA20" s="9">
        <v>881.04851499999995</v>
      </c>
      <c r="AB20" s="9">
        <v>841.18544899999995</v>
      </c>
      <c r="AC20" s="85">
        <v>846.28385000000003</v>
      </c>
      <c r="AD20" s="84">
        <v>851.33871699999997</v>
      </c>
      <c r="AE20" s="84">
        <v>851.65238199999999</v>
      </c>
      <c r="AF20" s="83">
        <v>863.76990000000001</v>
      </c>
    </row>
    <row r="21" spans="1:32" ht="16.5" customHeight="1">
      <c r="A21" s="8" t="s">
        <v>1284</v>
      </c>
      <c r="B21" s="9" t="s">
        <v>156</v>
      </c>
      <c r="C21" s="9" t="s">
        <v>156</v>
      </c>
      <c r="D21" s="9" t="s">
        <v>156</v>
      </c>
      <c r="E21" s="9" t="s">
        <v>156</v>
      </c>
      <c r="F21" s="9" t="s">
        <v>156</v>
      </c>
      <c r="G21" s="9" t="s">
        <v>156</v>
      </c>
      <c r="H21" s="9">
        <v>286</v>
      </c>
      <c r="I21" s="9">
        <v>282</v>
      </c>
      <c r="J21" s="9">
        <v>271</v>
      </c>
      <c r="K21" s="9">
        <v>260</v>
      </c>
      <c r="L21" s="9">
        <v>260</v>
      </c>
      <c r="M21" s="9">
        <v>260</v>
      </c>
      <c r="N21" s="9">
        <v>255.38840000000002</v>
      </c>
      <c r="O21" s="9">
        <v>254.21924200000004</v>
      </c>
      <c r="P21" s="9">
        <v>280.125878</v>
      </c>
      <c r="Q21" s="9">
        <v>294.71404899999999</v>
      </c>
      <c r="R21" s="9">
        <v>298.132858</v>
      </c>
      <c r="S21" s="9">
        <v>295.33117599999997</v>
      </c>
      <c r="T21" s="9">
        <v>301.363563</v>
      </c>
      <c r="U21" s="9">
        <v>366.84362800000002</v>
      </c>
      <c r="V21" s="9">
        <v>356.984306</v>
      </c>
      <c r="W21" s="9">
        <v>359.19848399999995</v>
      </c>
      <c r="X21" s="9">
        <v>359.85686900000002</v>
      </c>
      <c r="Y21" s="9">
        <v>380.78190000000001</v>
      </c>
      <c r="Z21" s="9">
        <v>390.4581</v>
      </c>
      <c r="AA21" s="9">
        <v>364.67172900000003</v>
      </c>
      <c r="AB21" s="9">
        <v>389.20500600000003</v>
      </c>
      <c r="AC21" s="85">
        <v>389.38419099999999</v>
      </c>
      <c r="AD21" s="84">
        <v>402.115701</v>
      </c>
      <c r="AE21" s="84">
        <v>402.30593399999998</v>
      </c>
      <c r="AF21" s="83">
        <v>414.20960000000002</v>
      </c>
    </row>
    <row r="22" spans="1:32" s="80" customFormat="1" ht="16.5" customHeight="1">
      <c r="A22" s="8" t="s">
        <v>1283</v>
      </c>
      <c r="B22" s="9" t="s">
        <v>156</v>
      </c>
      <c r="C22" s="9" t="s">
        <v>156</v>
      </c>
      <c r="D22" s="9" t="s">
        <v>156</v>
      </c>
      <c r="E22" s="9" t="s">
        <v>156</v>
      </c>
      <c r="F22" s="9">
        <v>390</v>
      </c>
      <c r="G22" s="9">
        <v>439</v>
      </c>
      <c r="H22" s="9">
        <v>124</v>
      </c>
      <c r="I22" s="9">
        <v>148</v>
      </c>
      <c r="J22" s="9">
        <v>182</v>
      </c>
      <c r="K22" s="9">
        <v>251</v>
      </c>
      <c r="L22" s="9">
        <v>232</v>
      </c>
      <c r="M22" s="9">
        <v>273</v>
      </c>
      <c r="N22" s="9">
        <v>515.5963999999949</v>
      </c>
      <c r="O22" s="9">
        <v>579.27095199999894</v>
      </c>
      <c r="P22" s="9">
        <v>654.07030799999484</v>
      </c>
      <c r="Q22" s="9">
        <v>699.01640200000111</v>
      </c>
      <c r="R22" s="9">
        <v>632.40979800000787</v>
      </c>
      <c r="S22" s="9">
        <v>667.59748699999909</v>
      </c>
      <c r="T22" s="9">
        <v>682.52739499999007</v>
      </c>
      <c r="U22" s="9">
        <v>628.79707700001018</v>
      </c>
      <c r="V22" s="9">
        <v>745.12879600000451</v>
      </c>
      <c r="W22" s="9">
        <v>841.65538500000548</v>
      </c>
      <c r="X22" s="9">
        <v>890.82436499999312</v>
      </c>
      <c r="Y22" s="9">
        <v>966.1105000000025</v>
      </c>
      <c r="Z22" s="9">
        <v>1155.9271999999999</v>
      </c>
      <c r="AA22" s="9">
        <v>1253.9602890000001</v>
      </c>
      <c r="AB22" s="9">
        <v>1314.7709150000001</v>
      </c>
      <c r="AC22" s="89">
        <v>1379.3117219999999</v>
      </c>
      <c r="AD22" s="89">
        <v>1485.809925</v>
      </c>
      <c r="AE22" s="89">
        <v>1494.6165369999999</v>
      </c>
      <c r="AF22" s="88">
        <v>1534.018</v>
      </c>
    </row>
    <row r="23" spans="1:32" ht="16.5" customHeight="1">
      <c r="A23" s="5" t="s">
        <v>165</v>
      </c>
      <c r="B23" s="9"/>
      <c r="C23" s="9"/>
      <c r="D23" s="9"/>
      <c r="E23" s="9"/>
      <c r="F23" s="9"/>
      <c r="G23" s="9"/>
      <c r="H23" s="9"/>
      <c r="I23" s="9"/>
      <c r="J23" s="9"/>
      <c r="K23" s="9"/>
      <c r="L23" s="9"/>
      <c r="M23" s="9"/>
      <c r="N23" s="9"/>
      <c r="O23" s="9"/>
      <c r="P23" s="9"/>
      <c r="Q23" s="84"/>
      <c r="R23" s="84"/>
      <c r="S23" s="84"/>
      <c r="T23" s="84"/>
      <c r="U23" s="84"/>
      <c r="V23" s="84"/>
      <c r="W23" s="84"/>
      <c r="X23" s="84"/>
      <c r="Y23" s="84"/>
      <c r="Z23" s="84"/>
      <c r="AA23" s="84"/>
      <c r="AB23" s="84"/>
      <c r="AC23" s="84"/>
      <c r="AD23" s="84"/>
      <c r="AE23" s="84"/>
      <c r="AF23" s="84"/>
    </row>
    <row r="24" spans="1:32" ht="16.5" customHeight="1">
      <c r="A24" s="10" t="s">
        <v>1282</v>
      </c>
      <c r="B24" s="9">
        <v>17064</v>
      </c>
      <c r="C24" s="9">
        <v>13260</v>
      </c>
      <c r="D24" s="9">
        <v>6179</v>
      </c>
      <c r="E24" s="9">
        <v>3931</v>
      </c>
      <c r="F24" s="9">
        <v>4503</v>
      </c>
      <c r="G24" s="9">
        <v>4825</v>
      </c>
      <c r="H24" s="9">
        <v>6057</v>
      </c>
      <c r="I24" s="9">
        <v>6273</v>
      </c>
      <c r="J24" s="9">
        <v>6091</v>
      </c>
      <c r="K24" s="9">
        <v>6199</v>
      </c>
      <c r="L24" s="9">
        <v>5921</v>
      </c>
      <c r="M24" s="9">
        <v>5545</v>
      </c>
      <c r="N24" s="9">
        <v>5050</v>
      </c>
      <c r="O24" s="9">
        <v>5166</v>
      </c>
      <c r="P24" s="9">
        <v>5304</v>
      </c>
      <c r="Q24" s="84">
        <v>5330</v>
      </c>
      <c r="R24" s="87">
        <v>5573.9916949999997</v>
      </c>
      <c r="S24" s="87">
        <v>5570.5677539999997</v>
      </c>
      <c r="T24" s="86">
        <v>5337.8184959999999</v>
      </c>
      <c r="U24" s="84">
        <v>5679.9327190000004</v>
      </c>
      <c r="V24" s="84">
        <v>5510.8824969999996</v>
      </c>
      <c r="W24" s="84">
        <v>5381.3696630000004</v>
      </c>
      <c r="X24" s="84">
        <v>5409.8024230000001</v>
      </c>
      <c r="Y24" s="84">
        <v>5784.2503559999996</v>
      </c>
      <c r="Z24" s="9">
        <v>6178.5061949999999</v>
      </c>
      <c r="AA24" s="9">
        <v>5914.0960670000004</v>
      </c>
      <c r="AB24" s="9">
        <v>6419.7054660000003</v>
      </c>
      <c r="AC24" s="84">
        <v>6567.8390909999998</v>
      </c>
      <c r="AD24" s="84">
        <v>6752.432476</v>
      </c>
      <c r="AE24" s="84">
        <v>6809.742252</v>
      </c>
      <c r="AF24" s="84">
        <v>6674.6818009999997</v>
      </c>
    </row>
    <row r="25" spans="1:32" s="80" customFormat="1" ht="16.5" customHeight="1">
      <c r="A25" s="8" t="s">
        <v>164</v>
      </c>
      <c r="B25" s="9">
        <v>4197</v>
      </c>
      <c r="C25" s="9">
        <v>4128</v>
      </c>
      <c r="D25" s="9">
        <v>4592</v>
      </c>
      <c r="E25" s="9">
        <v>4513</v>
      </c>
      <c r="F25" s="9">
        <v>6516</v>
      </c>
      <c r="G25" s="9">
        <v>6534</v>
      </c>
      <c r="H25" s="9">
        <v>7082</v>
      </c>
      <c r="I25" s="9">
        <v>7344</v>
      </c>
      <c r="J25" s="9">
        <v>7320</v>
      </c>
      <c r="K25" s="9">
        <v>6940</v>
      </c>
      <c r="L25" s="9">
        <v>7996</v>
      </c>
      <c r="M25" s="9">
        <v>8244</v>
      </c>
      <c r="N25" s="9">
        <v>8350.4012999999995</v>
      </c>
      <c r="O25" s="9">
        <v>8037.4858980000008</v>
      </c>
      <c r="P25" s="9">
        <v>8702.2589120000011</v>
      </c>
      <c r="Q25" s="9">
        <v>8764.0169889999997</v>
      </c>
      <c r="R25" s="9">
        <v>9399.8729629999998</v>
      </c>
      <c r="S25" s="9">
        <v>9543.5642550000011</v>
      </c>
      <c r="T25" s="9">
        <v>9499.8287029999992</v>
      </c>
      <c r="U25" s="9">
        <v>9555.383124</v>
      </c>
      <c r="V25" s="9">
        <v>9715.2788890000011</v>
      </c>
      <c r="W25" s="9">
        <v>9470.1332469999998</v>
      </c>
      <c r="X25" s="9">
        <v>10358.926487000002</v>
      </c>
      <c r="Y25" s="9">
        <v>11136.821900000001</v>
      </c>
      <c r="Z25" s="9">
        <v>11031.9995</v>
      </c>
      <c r="AA25" s="9">
        <v>11129.418953</v>
      </c>
      <c r="AB25" s="9">
        <v>10773.7353</v>
      </c>
      <c r="AC25" s="85">
        <v>11314.228574000001</v>
      </c>
      <c r="AD25" s="84">
        <v>11120.63185</v>
      </c>
      <c r="AE25" s="84">
        <v>11735.558829</v>
      </c>
      <c r="AF25" s="83">
        <v>11599.8469</v>
      </c>
    </row>
    <row r="26" spans="1:32" s="80" customFormat="1" ht="16.5" customHeight="1">
      <c r="A26" s="8" t="s">
        <v>500</v>
      </c>
      <c r="B26" s="9" t="s">
        <v>156</v>
      </c>
      <c r="C26" s="9" t="s">
        <v>156</v>
      </c>
      <c r="D26" s="9" t="s">
        <v>156</v>
      </c>
      <c r="E26" s="9" t="s">
        <v>156</v>
      </c>
      <c r="F26" s="9">
        <v>381</v>
      </c>
      <c r="G26" s="9">
        <v>350</v>
      </c>
      <c r="H26" s="9">
        <v>571</v>
      </c>
      <c r="I26" s="9">
        <v>662</v>
      </c>
      <c r="J26" s="9">
        <v>701</v>
      </c>
      <c r="K26" s="9">
        <v>705</v>
      </c>
      <c r="L26" s="9">
        <v>833</v>
      </c>
      <c r="M26" s="9">
        <v>860</v>
      </c>
      <c r="N26" s="9">
        <v>955.24509999999998</v>
      </c>
      <c r="O26" s="9">
        <v>1023.7081319999999</v>
      </c>
      <c r="P26" s="9">
        <v>1115.35194</v>
      </c>
      <c r="Q26" s="9">
        <v>1190.168551</v>
      </c>
      <c r="R26" s="9">
        <v>1339.431795</v>
      </c>
      <c r="S26" s="9">
        <v>1427.305259</v>
      </c>
      <c r="T26" s="9">
        <v>1431.6725369999999</v>
      </c>
      <c r="U26" s="9">
        <v>1476.0326319999997</v>
      </c>
      <c r="V26" s="9">
        <v>1576.197658</v>
      </c>
      <c r="W26" s="9">
        <v>1699.5838489999999</v>
      </c>
      <c r="X26" s="9">
        <v>1865.7201999999997</v>
      </c>
      <c r="Y26" s="9">
        <v>1930.2944</v>
      </c>
      <c r="Z26" s="9">
        <v>2081.0625999999997</v>
      </c>
      <c r="AA26" s="9">
        <v>2196.117518</v>
      </c>
      <c r="AB26" s="9">
        <v>2172.7471529999998</v>
      </c>
      <c r="AC26" s="85">
        <v>2363.430715</v>
      </c>
      <c r="AD26" s="84">
        <v>2488.8479259999999</v>
      </c>
      <c r="AE26" s="84">
        <v>2564.6256590000003</v>
      </c>
      <c r="AF26" s="83">
        <v>2674.5208000000002</v>
      </c>
    </row>
    <row r="27" spans="1:32" s="80" customFormat="1" ht="16.5" customHeight="1" thickBot="1">
      <c r="A27" s="8" t="s">
        <v>501</v>
      </c>
      <c r="B27" s="9" t="s">
        <v>156</v>
      </c>
      <c r="C27" s="9" t="s">
        <v>156</v>
      </c>
      <c r="D27" s="9" t="s">
        <v>156</v>
      </c>
      <c r="E27" s="9" t="s">
        <v>156</v>
      </c>
      <c r="F27" s="9">
        <v>10558</v>
      </c>
      <c r="G27" s="9">
        <v>10427</v>
      </c>
      <c r="H27" s="9">
        <v>11475</v>
      </c>
      <c r="I27" s="9">
        <v>10528</v>
      </c>
      <c r="J27" s="9">
        <v>10737</v>
      </c>
      <c r="K27" s="9">
        <v>10231</v>
      </c>
      <c r="L27" s="9">
        <v>10668</v>
      </c>
      <c r="M27" s="9">
        <v>10559</v>
      </c>
      <c r="N27" s="9">
        <v>11530.220300000001</v>
      </c>
      <c r="O27" s="9">
        <v>12056.0676</v>
      </c>
      <c r="P27" s="9">
        <v>12284.382321999999</v>
      </c>
      <c r="Q27" s="9">
        <v>12902.056581000001</v>
      </c>
      <c r="R27" s="11">
        <v>13843.512074999999</v>
      </c>
      <c r="S27" s="11">
        <v>14178.091572000001</v>
      </c>
      <c r="T27" s="11">
        <v>13663.224326</v>
      </c>
      <c r="U27" s="11">
        <v>13606.195594000001</v>
      </c>
      <c r="V27" s="11">
        <v>14354.281087000001</v>
      </c>
      <c r="W27" s="11">
        <v>14417.698761</v>
      </c>
      <c r="X27" s="11">
        <v>14721.465516</v>
      </c>
      <c r="Y27" s="11">
        <v>16137.9522</v>
      </c>
      <c r="Z27" s="11">
        <v>16849.9198</v>
      </c>
      <c r="AA27" s="11">
        <v>16805.109970000001</v>
      </c>
      <c r="AB27" s="11">
        <v>16406.938677999999</v>
      </c>
      <c r="AC27" s="82">
        <v>17316.613255</v>
      </c>
      <c r="AD27" s="82">
        <v>17516.432841999998</v>
      </c>
      <c r="AE27" s="82">
        <v>18004.627035000001</v>
      </c>
      <c r="AF27" s="81">
        <v>18339.048699999999</v>
      </c>
    </row>
    <row r="28" spans="1:32" s="78" customFormat="1" ht="12.75" customHeight="1">
      <c r="A28" s="112" t="s">
        <v>1281</v>
      </c>
      <c r="B28" s="112"/>
      <c r="C28" s="112"/>
      <c r="D28" s="112"/>
      <c r="E28" s="112"/>
      <c r="F28" s="112"/>
      <c r="G28" s="112"/>
      <c r="H28" s="112"/>
      <c r="I28" s="112"/>
      <c r="J28" s="112"/>
      <c r="K28" s="112"/>
      <c r="L28" s="112"/>
      <c r="M28" s="112"/>
      <c r="N28" s="112"/>
      <c r="O28" s="112"/>
      <c r="P28" s="112"/>
      <c r="Q28" s="112"/>
      <c r="R28" s="112"/>
      <c r="S28" s="112"/>
      <c r="T28" s="112"/>
      <c r="U28" s="112"/>
      <c r="V28" s="112"/>
      <c r="W28" s="112"/>
      <c r="X28" s="112"/>
      <c r="Y28" s="112"/>
      <c r="Z28" s="112"/>
      <c r="AA28" s="112"/>
      <c r="AB28" s="112"/>
      <c r="AC28" s="112"/>
      <c r="AD28" s="112"/>
      <c r="AE28" s="112"/>
      <c r="AF28" s="112"/>
    </row>
    <row r="29" spans="1:32" s="79" customFormat="1" ht="8.25" customHeight="1">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row>
    <row r="30" spans="1:32" s="78" customFormat="1" ht="12.75" customHeight="1">
      <c r="A30" s="114" t="s">
        <v>1280</v>
      </c>
      <c r="B30" s="114"/>
      <c r="C30" s="114"/>
      <c r="D30" s="114"/>
      <c r="E30" s="114"/>
      <c r="F30" s="114"/>
      <c r="G30" s="114"/>
      <c r="H30" s="114"/>
      <c r="I30" s="114"/>
      <c r="J30" s="114"/>
      <c r="K30" s="114"/>
      <c r="L30" s="114"/>
      <c r="M30" s="114"/>
      <c r="N30" s="114"/>
      <c r="O30" s="114"/>
      <c r="P30" s="114"/>
      <c r="Q30" s="114"/>
      <c r="R30" s="114"/>
      <c r="S30" s="114"/>
      <c r="T30" s="114"/>
      <c r="U30" s="114"/>
      <c r="V30" s="114"/>
      <c r="W30" s="114"/>
      <c r="X30" s="114"/>
      <c r="Y30" s="114"/>
      <c r="Z30" s="114"/>
      <c r="AA30" s="114"/>
      <c r="AB30" s="114"/>
      <c r="AC30" s="114"/>
      <c r="AD30" s="114"/>
      <c r="AE30" s="114"/>
      <c r="AF30" s="114"/>
    </row>
    <row r="31" spans="1:32" s="78" customFormat="1" ht="25.5" customHeight="1">
      <c r="A31" s="114" t="s">
        <v>166</v>
      </c>
      <c r="B31" s="114"/>
      <c r="C31" s="114"/>
      <c r="D31" s="114"/>
      <c r="E31" s="114"/>
      <c r="F31" s="114"/>
      <c r="G31" s="114"/>
      <c r="H31" s="114"/>
      <c r="I31" s="114"/>
      <c r="J31" s="114"/>
      <c r="K31" s="114"/>
      <c r="L31" s="114"/>
      <c r="M31" s="114"/>
      <c r="N31" s="114"/>
      <c r="O31" s="114"/>
      <c r="P31" s="114"/>
      <c r="Q31" s="114"/>
      <c r="R31" s="114"/>
      <c r="S31" s="114"/>
      <c r="T31" s="114"/>
      <c r="U31" s="114"/>
      <c r="V31" s="114"/>
      <c r="W31" s="114"/>
      <c r="X31" s="114"/>
      <c r="Y31" s="114"/>
      <c r="Z31" s="114"/>
      <c r="AA31" s="114"/>
      <c r="AB31" s="114"/>
      <c r="AC31" s="114"/>
      <c r="AD31" s="114"/>
      <c r="AE31" s="114"/>
      <c r="AF31" s="114"/>
    </row>
    <row r="32" spans="1:32" s="78" customFormat="1" ht="12.75" customHeight="1">
      <c r="A32" s="115" t="s">
        <v>167</v>
      </c>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row>
    <row r="33" spans="1:32" s="78" customFormat="1" ht="12.75" customHeight="1">
      <c r="A33" s="115" t="s">
        <v>168</v>
      </c>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row>
    <row r="34" spans="1:32" s="78" customFormat="1" ht="12.75" customHeight="1">
      <c r="A34" s="115" t="s">
        <v>1279</v>
      </c>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row>
    <row r="35" spans="1:32" s="78" customFormat="1" ht="13.5" customHeight="1">
      <c r="A35" s="114" t="s">
        <v>1278</v>
      </c>
      <c r="B35" s="114"/>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c r="AA35" s="114"/>
      <c r="AB35" s="114"/>
      <c r="AC35" s="114"/>
      <c r="AD35" s="114"/>
      <c r="AE35" s="114"/>
      <c r="AF35" s="114"/>
    </row>
    <row r="36" spans="1:32" s="78" customFormat="1" ht="12.75" customHeight="1">
      <c r="A36" s="119" t="s">
        <v>1277</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c r="AA36" s="119"/>
      <c r="AB36" s="119"/>
      <c r="AC36" s="119"/>
      <c r="AD36" s="119"/>
      <c r="AE36" s="119"/>
      <c r="AF36" s="119"/>
    </row>
    <row r="37" spans="1:32" s="78" customFormat="1" ht="12.75" customHeight="1">
      <c r="A37" s="115" t="s">
        <v>1276</v>
      </c>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row>
    <row r="38" spans="1:32" s="78" customFormat="1" ht="12.75" customHeight="1">
      <c r="A38" s="115" t="s">
        <v>1275</v>
      </c>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row>
    <row r="39" spans="1:32" s="78" customFormat="1" ht="12.75" customHeight="1">
      <c r="A39" s="115" t="s">
        <v>1274</v>
      </c>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row>
    <row r="40" spans="1:32" s="78" customFormat="1" ht="8.25" customHeight="1">
      <c r="A40" s="116"/>
      <c r="B40" s="116"/>
      <c r="C40" s="116"/>
      <c r="D40" s="116"/>
      <c r="E40" s="116"/>
      <c r="F40" s="116"/>
      <c r="G40" s="116"/>
      <c r="H40" s="116"/>
      <c r="I40" s="116"/>
      <c r="J40" s="116"/>
      <c r="K40" s="116"/>
      <c r="L40" s="116"/>
      <c r="M40" s="116"/>
      <c r="N40" s="116"/>
      <c r="O40" s="116"/>
      <c r="P40" s="116"/>
      <c r="Q40" s="116"/>
      <c r="R40" s="116"/>
      <c r="S40" s="116"/>
      <c r="T40" s="116"/>
      <c r="U40" s="116"/>
      <c r="V40" s="116"/>
      <c r="W40" s="116"/>
      <c r="X40" s="116"/>
      <c r="Y40" s="116"/>
      <c r="Z40" s="116"/>
      <c r="AA40" s="116"/>
      <c r="AB40" s="116"/>
      <c r="AC40" s="116"/>
      <c r="AD40" s="116"/>
      <c r="AE40" s="116"/>
      <c r="AF40" s="116"/>
    </row>
    <row r="41" spans="1:32" s="78" customFormat="1" ht="12.75" customHeight="1">
      <c r="A41" s="123" t="s">
        <v>169</v>
      </c>
      <c r="B41" s="123"/>
      <c r="C41" s="123"/>
      <c r="D41" s="123"/>
      <c r="E41" s="123"/>
      <c r="F41" s="123"/>
      <c r="G41" s="123"/>
      <c r="H41" s="123"/>
      <c r="I41" s="123"/>
      <c r="J41" s="123"/>
      <c r="K41" s="123"/>
      <c r="L41" s="123"/>
      <c r="M41" s="123"/>
      <c r="N41" s="123"/>
      <c r="O41" s="123"/>
      <c r="P41" s="123"/>
      <c r="Q41" s="123"/>
      <c r="R41" s="123"/>
      <c r="S41" s="123"/>
      <c r="T41" s="123"/>
      <c r="U41" s="123"/>
      <c r="V41" s="123"/>
      <c r="W41" s="123"/>
      <c r="X41" s="123"/>
      <c r="Y41" s="123"/>
      <c r="Z41" s="123"/>
      <c r="AA41" s="123"/>
      <c r="AB41" s="123"/>
      <c r="AC41" s="123"/>
      <c r="AD41" s="123"/>
      <c r="AE41" s="123"/>
      <c r="AF41" s="123"/>
    </row>
    <row r="42" spans="1:32" s="78" customFormat="1" ht="24.75" customHeight="1">
      <c r="A42" s="118" t="s">
        <v>170</v>
      </c>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row>
    <row r="43" spans="1:32" s="78" customFormat="1" ht="48" customHeight="1">
      <c r="A43" s="118" t="s">
        <v>171</v>
      </c>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c r="AA43" s="118"/>
      <c r="AB43" s="118"/>
      <c r="AC43" s="118"/>
      <c r="AD43" s="118"/>
      <c r="AE43" s="118"/>
      <c r="AF43" s="118"/>
    </row>
    <row r="44" spans="1:32" s="78" customFormat="1" ht="12.75" customHeight="1">
      <c r="A44" s="110" t="s">
        <v>172</v>
      </c>
      <c r="B44" s="110"/>
      <c r="C44" s="110"/>
      <c r="D44" s="110"/>
      <c r="E44" s="110"/>
      <c r="F44" s="110"/>
      <c r="G44" s="110"/>
      <c r="H44" s="110"/>
      <c r="I44" s="110"/>
      <c r="J44" s="110"/>
      <c r="K44" s="110"/>
      <c r="L44" s="110"/>
      <c r="M44" s="110"/>
      <c r="N44" s="110"/>
      <c r="O44" s="110"/>
      <c r="P44" s="110"/>
      <c r="Q44" s="110"/>
      <c r="R44" s="110"/>
      <c r="S44" s="110"/>
      <c r="T44" s="110"/>
      <c r="U44" s="110"/>
      <c r="V44" s="110"/>
      <c r="W44" s="110"/>
      <c r="X44" s="110"/>
      <c r="Y44" s="110"/>
      <c r="Z44" s="110"/>
      <c r="AA44" s="110"/>
      <c r="AB44" s="110"/>
      <c r="AC44" s="110"/>
      <c r="AD44" s="110"/>
      <c r="AE44" s="110"/>
      <c r="AF44" s="110"/>
    </row>
    <row r="45" spans="1:32" s="78" customFormat="1" ht="12.75" customHeight="1">
      <c r="A45" s="111" t="s">
        <v>173</v>
      </c>
      <c r="B45" s="111"/>
      <c r="C45" s="111"/>
      <c r="D45" s="111"/>
      <c r="E45" s="111"/>
      <c r="F45" s="111"/>
      <c r="G45" s="111"/>
      <c r="H45" s="111"/>
      <c r="I45" s="111"/>
      <c r="J45" s="111"/>
      <c r="K45" s="111"/>
      <c r="L45" s="111"/>
      <c r="M45" s="111"/>
      <c r="N45" s="111"/>
      <c r="O45" s="111"/>
      <c r="P45" s="111"/>
      <c r="Q45" s="111"/>
      <c r="R45" s="111"/>
      <c r="S45" s="111"/>
      <c r="T45" s="111"/>
      <c r="U45" s="111"/>
      <c r="V45" s="111"/>
      <c r="W45" s="111"/>
      <c r="X45" s="111"/>
      <c r="Y45" s="111"/>
      <c r="Z45" s="111"/>
      <c r="AA45" s="111"/>
      <c r="AB45" s="111"/>
      <c r="AC45" s="111"/>
      <c r="AD45" s="111"/>
      <c r="AE45" s="111"/>
      <c r="AF45" s="111"/>
    </row>
    <row r="46" spans="1:32" s="78" customFormat="1" ht="12.75" customHeight="1">
      <c r="A46" s="117" t="s">
        <v>174</v>
      </c>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row>
    <row r="47" spans="1:32" s="78" customFormat="1" ht="12.75" customHeight="1">
      <c r="A47" s="118" t="s">
        <v>175</v>
      </c>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c r="AA47" s="118"/>
      <c r="AB47" s="118"/>
      <c r="AC47" s="118"/>
      <c r="AD47" s="118"/>
      <c r="AE47" s="118"/>
      <c r="AF47" s="118"/>
    </row>
    <row r="48" spans="1:32" s="78" customFormat="1" ht="7.5" customHeight="1">
      <c r="A48" s="121"/>
      <c r="B48" s="121"/>
      <c r="C48" s="121"/>
      <c r="D48" s="121"/>
      <c r="E48" s="121"/>
      <c r="F48" s="121"/>
      <c r="G48" s="121"/>
      <c r="H48" s="121"/>
      <c r="I48" s="121"/>
      <c r="J48" s="121"/>
      <c r="K48" s="121"/>
      <c r="L48" s="121"/>
      <c r="M48" s="121"/>
      <c r="N48" s="121"/>
      <c r="O48" s="121"/>
      <c r="P48" s="121"/>
      <c r="Q48" s="121"/>
      <c r="R48" s="121"/>
      <c r="S48" s="121"/>
      <c r="T48" s="121"/>
      <c r="U48" s="121"/>
      <c r="V48" s="121"/>
      <c r="W48" s="121"/>
      <c r="X48" s="121"/>
      <c r="Y48" s="121"/>
      <c r="Z48" s="121"/>
      <c r="AA48" s="121"/>
      <c r="AB48" s="121"/>
      <c r="AC48" s="121"/>
      <c r="AD48" s="121"/>
      <c r="AE48" s="121"/>
      <c r="AF48" s="121"/>
    </row>
    <row r="49" spans="1:32" s="78" customFormat="1" ht="12.75" customHeight="1">
      <c r="A49" s="122" t="s">
        <v>176</v>
      </c>
      <c r="B49" s="122"/>
      <c r="C49" s="122"/>
      <c r="D49" s="122"/>
      <c r="E49" s="122"/>
      <c r="F49" s="122"/>
      <c r="G49" s="122"/>
      <c r="H49" s="122"/>
      <c r="I49" s="122"/>
      <c r="J49" s="122"/>
      <c r="K49" s="122"/>
      <c r="L49" s="122"/>
      <c r="M49" s="122"/>
      <c r="N49" s="122"/>
      <c r="O49" s="122"/>
      <c r="P49" s="122"/>
      <c r="Q49" s="122"/>
      <c r="R49" s="122"/>
      <c r="S49" s="122"/>
      <c r="T49" s="122"/>
      <c r="U49" s="122"/>
      <c r="V49" s="122"/>
      <c r="W49" s="122"/>
      <c r="X49" s="122"/>
      <c r="Y49" s="122"/>
      <c r="Z49" s="122"/>
      <c r="AA49" s="122"/>
      <c r="AB49" s="122"/>
      <c r="AC49" s="122"/>
      <c r="AD49" s="122"/>
      <c r="AE49" s="122"/>
      <c r="AF49" s="122"/>
    </row>
    <row r="50" spans="1:32" s="78" customFormat="1" ht="12.75" customHeight="1">
      <c r="A50" s="122" t="s">
        <v>177</v>
      </c>
      <c r="B50" s="122"/>
      <c r="C50" s="122"/>
      <c r="D50" s="122"/>
      <c r="E50" s="122"/>
      <c r="F50" s="122"/>
      <c r="G50" s="122"/>
      <c r="H50" s="122"/>
      <c r="I50" s="122"/>
      <c r="J50" s="122"/>
      <c r="K50" s="122"/>
      <c r="L50" s="122"/>
      <c r="M50" s="122"/>
      <c r="N50" s="122"/>
      <c r="O50" s="122"/>
      <c r="P50" s="122"/>
      <c r="Q50" s="122"/>
      <c r="R50" s="122"/>
      <c r="S50" s="122"/>
      <c r="T50" s="122"/>
      <c r="U50" s="122"/>
      <c r="V50" s="122"/>
      <c r="W50" s="122"/>
      <c r="X50" s="122"/>
      <c r="Y50" s="122"/>
      <c r="Z50" s="122"/>
      <c r="AA50" s="122"/>
      <c r="AB50" s="122"/>
      <c r="AC50" s="122"/>
      <c r="AD50" s="122"/>
      <c r="AE50" s="122"/>
      <c r="AF50" s="122"/>
    </row>
    <row r="51" spans="1:32" s="78" customFormat="1" ht="12.75" customHeight="1">
      <c r="A51" s="105" t="s">
        <v>178</v>
      </c>
      <c r="B51" s="105"/>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row>
    <row r="52" spans="1:32" s="78" customFormat="1" ht="12.75" customHeight="1">
      <c r="A52" s="106" t="s">
        <v>179</v>
      </c>
      <c r="B52" s="106"/>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row>
    <row r="53" spans="1:32" s="78" customFormat="1" ht="12.75" customHeight="1">
      <c r="A53" s="106" t="s">
        <v>180</v>
      </c>
      <c r="B53" s="106"/>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row>
    <row r="54" spans="1:32" s="78" customFormat="1" ht="12.75" customHeight="1">
      <c r="A54" s="109" t="s">
        <v>1273</v>
      </c>
      <c r="B54" s="109"/>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row>
    <row r="55" spans="1:32" s="78" customFormat="1" ht="12.75" customHeight="1">
      <c r="A55" s="107" t="s">
        <v>181</v>
      </c>
      <c r="B55" s="107"/>
      <c r="C55" s="107"/>
      <c r="D55" s="107"/>
      <c r="E55" s="107"/>
      <c r="F55" s="107"/>
      <c r="G55" s="107"/>
      <c r="H55" s="107"/>
      <c r="I55" s="107"/>
      <c r="J55" s="107"/>
      <c r="K55" s="107"/>
      <c r="L55" s="107"/>
      <c r="M55" s="107"/>
      <c r="N55" s="107"/>
      <c r="O55" s="107"/>
      <c r="P55" s="107"/>
      <c r="Q55" s="107"/>
      <c r="R55" s="107"/>
      <c r="S55" s="107"/>
      <c r="T55" s="107"/>
      <c r="U55" s="107"/>
      <c r="V55" s="107"/>
      <c r="W55" s="107"/>
      <c r="X55" s="107"/>
      <c r="Y55" s="107"/>
      <c r="Z55" s="107"/>
      <c r="AA55" s="107"/>
      <c r="AB55" s="107"/>
      <c r="AC55" s="107"/>
      <c r="AD55" s="107"/>
      <c r="AE55" s="107"/>
      <c r="AF55" s="107"/>
    </row>
    <row r="56" spans="1:32" s="78" customFormat="1" ht="12.75" customHeight="1">
      <c r="A56" s="105" t="s">
        <v>182</v>
      </c>
      <c r="B56" s="105"/>
      <c r="C56" s="105"/>
      <c r="D56" s="105"/>
      <c r="E56" s="105"/>
      <c r="F56" s="105"/>
      <c r="G56" s="105"/>
      <c r="H56" s="105"/>
      <c r="I56" s="105"/>
      <c r="J56" s="105"/>
      <c r="K56" s="105"/>
      <c r="L56" s="105"/>
      <c r="M56" s="105"/>
      <c r="N56" s="105"/>
      <c r="O56" s="105"/>
      <c r="P56" s="105"/>
      <c r="Q56" s="105"/>
      <c r="R56" s="105"/>
      <c r="S56" s="105"/>
      <c r="T56" s="105"/>
      <c r="U56" s="105"/>
      <c r="V56" s="105"/>
      <c r="W56" s="105"/>
      <c r="X56" s="105"/>
      <c r="Y56" s="105"/>
      <c r="Z56" s="105"/>
      <c r="AA56" s="105"/>
      <c r="AB56" s="105"/>
      <c r="AC56" s="105"/>
      <c r="AD56" s="105"/>
      <c r="AE56" s="105"/>
      <c r="AF56" s="105"/>
    </row>
    <row r="57" spans="1:32" s="78" customFormat="1" ht="12.75" customHeight="1">
      <c r="A57" s="109" t="s">
        <v>183</v>
      </c>
      <c r="B57" s="109"/>
      <c r="C57" s="109"/>
      <c r="D57" s="109"/>
      <c r="E57" s="109"/>
      <c r="F57" s="109"/>
      <c r="G57" s="109"/>
      <c r="H57" s="109"/>
      <c r="I57" s="109"/>
      <c r="J57" s="109"/>
      <c r="K57" s="109"/>
      <c r="L57" s="109"/>
      <c r="M57" s="109"/>
      <c r="N57" s="109"/>
      <c r="O57" s="109"/>
      <c r="P57" s="109"/>
      <c r="Q57" s="109"/>
      <c r="R57" s="109"/>
      <c r="S57" s="109"/>
      <c r="T57" s="109"/>
      <c r="U57" s="109"/>
      <c r="V57" s="109"/>
      <c r="W57" s="109"/>
      <c r="X57" s="109"/>
      <c r="Y57" s="109"/>
      <c r="Z57" s="109"/>
      <c r="AA57" s="109"/>
      <c r="AB57" s="109"/>
      <c r="AC57" s="109"/>
      <c r="AD57" s="109"/>
      <c r="AE57" s="109"/>
      <c r="AF57" s="109"/>
    </row>
    <row r="58" spans="1:32" s="78" customFormat="1" ht="12.75" customHeight="1">
      <c r="A58" s="106" t="s">
        <v>184</v>
      </c>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c r="AA58" s="106"/>
      <c r="AB58" s="106"/>
      <c r="AC58" s="106"/>
      <c r="AD58" s="106"/>
      <c r="AE58" s="106"/>
      <c r="AF58" s="106"/>
    </row>
    <row r="59" spans="1:32" s="78" customFormat="1" ht="12.75" customHeight="1">
      <c r="A59" s="105" t="s">
        <v>185</v>
      </c>
      <c r="B59" s="105"/>
      <c r="C59" s="105"/>
      <c r="D59" s="105"/>
      <c r="E59" s="105"/>
      <c r="F59" s="105"/>
      <c r="G59" s="105"/>
      <c r="H59" s="105"/>
      <c r="I59" s="105"/>
      <c r="J59" s="105"/>
      <c r="K59" s="105"/>
      <c r="L59" s="105"/>
      <c r="M59" s="105"/>
      <c r="N59" s="105"/>
      <c r="O59" s="105"/>
      <c r="P59" s="105"/>
      <c r="Q59" s="105"/>
      <c r="R59" s="105"/>
      <c r="S59" s="105"/>
      <c r="T59" s="105"/>
      <c r="U59" s="105"/>
      <c r="V59" s="105"/>
      <c r="W59" s="105"/>
      <c r="X59" s="105"/>
      <c r="Y59" s="105"/>
      <c r="Z59" s="105"/>
      <c r="AA59" s="105"/>
      <c r="AB59" s="105"/>
      <c r="AC59" s="105"/>
      <c r="AD59" s="105"/>
      <c r="AE59" s="105"/>
      <c r="AF59" s="105"/>
    </row>
    <row r="60" spans="1:32" s="78" customFormat="1" ht="12.75" customHeight="1">
      <c r="A60" s="106" t="s">
        <v>1272</v>
      </c>
      <c r="B60" s="106"/>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c r="AA60" s="106"/>
      <c r="AB60" s="106"/>
      <c r="AC60" s="106"/>
      <c r="AD60" s="106"/>
      <c r="AE60" s="106"/>
      <c r="AF60" s="106"/>
    </row>
    <row r="61" spans="1:32" s="78" customFormat="1" ht="12.75" customHeight="1">
      <c r="A61" s="105" t="s">
        <v>186</v>
      </c>
      <c r="B61" s="105"/>
      <c r="C61" s="105"/>
      <c r="D61" s="105"/>
      <c r="E61" s="105"/>
      <c r="F61" s="105"/>
      <c r="G61" s="105"/>
      <c r="H61" s="105"/>
      <c r="I61" s="105"/>
      <c r="J61" s="105"/>
      <c r="K61" s="105"/>
      <c r="L61" s="105"/>
      <c r="M61" s="105"/>
      <c r="N61" s="105"/>
      <c r="O61" s="105"/>
      <c r="P61" s="105"/>
      <c r="Q61" s="105"/>
      <c r="R61" s="105"/>
      <c r="S61" s="105"/>
      <c r="T61" s="105"/>
      <c r="U61" s="105"/>
      <c r="V61" s="105"/>
      <c r="W61" s="105"/>
      <c r="X61" s="105"/>
      <c r="Y61" s="105"/>
      <c r="Z61" s="105"/>
      <c r="AA61" s="105"/>
      <c r="AB61" s="105"/>
      <c r="AC61" s="105"/>
      <c r="AD61" s="105"/>
      <c r="AE61" s="105"/>
      <c r="AF61" s="105"/>
    </row>
    <row r="62" spans="1:32" s="78" customFormat="1" ht="12.75" customHeight="1">
      <c r="A62" s="106" t="s">
        <v>187</v>
      </c>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c r="AA62" s="106"/>
      <c r="AB62" s="106"/>
      <c r="AC62" s="106"/>
      <c r="AD62" s="106"/>
      <c r="AE62" s="106"/>
      <c r="AF62" s="106"/>
    </row>
    <row r="63" spans="1:32" s="78" customFormat="1" ht="12.75" customHeight="1">
      <c r="A63" s="106" t="s">
        <v>1271</v>
      </c>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c r="AA63" s="106"/>
      <c r="AB63" s="106"/>
      <c r="AC63" s="106"/>
      <c r="AD63" s="106"/>
      <c r="AE63" s="106"/>
      <c r="AF63" s="106"/>
    </row>
    <row r="64" spans="1:32" s="78" customFormat="1" ht="12.75" customHeight="1">
      <c r="A64" s="105" t="s">
        <v>188</v>
      </c>
      <c r="B64" s="105"/>
      <c r="C64" s="105"/>
      <c r="D64" s="105"/>
      <c r="E64" s="105"/>
      <c r="F64" s="105"/>
      <c r="G64" s="105"/>
      <c r="H64" s="105"/>
      <c r="I64" s="105"/>
      <c r="J64" s="105"/>
      <c r="K64" s="105"/>
      <c r="L64" s="105"/>
      <c r="M64" s="105"/>
      <c r="N64" s="105"/>
      <c r="O64" s="105"/>
      <c r="P64" s="105"/>
      <c r="Q64" s="105"/>
      <c r="R64" s="105"/>
      <c r="S64" s="105"/>
      <c r="T64" s="105"/>
      <c r="U64" s="105"/>
      <c r="V64" s="105"/>
      <c r="W64" s="105"/>
      <c r="X64" s="105"/>
      <c r="Y64" s="105"/>
      <c r="Z64" s="105"/>
      <c r="AA64" s="105"/>
      <c r="AB64" s="105"/>
      <c r="AC64" s="105"/>
      <c r="AD64" s="105"/>
      <c r="AE64" s="105"/>
      <c r="AF64" s="105"/>
    </row>
    <row r="65" spans="1:32" s="78" customFormat="1" ht="12.75" customHeight="1">
      <c r="A65" s="109" t="s">
        <v>189</v>
      </c>
      <c r="B65" s="109"/>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c r="AA65" s="109"/>
      <c r="AB65" s="109"/>
      <c r="AC65" s="109"/>
      <c r="AD65" s="109"/>
      <c r="AE65" s="109"/>
      <c r="AF65" s="109"/>
    </row>
    <row r="66" spans="1:32" s="78" customFormat="1" ht="12.75" customHeight="1">
      <c r="A66" s="106" t="s">
        <v>184</v>
      </c>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c r="AA66" s="106"/>
      <c r="AB66" s="106"/>
      <c r="AC66" s="106"/>
      <c r="AD66" s="106"/>
      <c r="AE66" s="106"/>
      <c r="AF66" s="106"/>
    </row>
    <row r="67" spans="1:32" s="78" customFormat="1" ht="12.75" customHeight="1">
      <c r="A67" s="105" t="s">
        <v>190</v>
      </c>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5"/>
      <c r="AB67" s="105"/>
      <c r="AC67" s="105"/>
      <c r="AD67" s="105"/>
      <c r="AE67" s="105"/>
      <c r="AF67" s="105"/>
    </row>
    <row r="68" spans="1:32" s="78" customFormat="1" ht="12.75" customHeight="1">
      <c r="A68" s="106" t="s">
        <v>1270</v>
      </c>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c r="AA68" s="106"/>
      <c r="AB68" s="106"/>
      <c r="AC68" s="106"/>
      <c r="AD68" s="106"/>
      <c r="AE68" s="106"/>
      <c r="AF68" s="106"/>
    </row>
    <row r="69" spans="1:32" s="78" customFormat="1" ht="12.75" customHeight="1">
      <c r="A69" s="105" t="s">
        <v>191</v>
      </c>
      <c r="B69" s="105"/>
      <c r="C69" s="105"/>
      <c r="D69" s="105"/>
      <c r="E69" s="105"/>
      <c r="F69" s="105"/>
      <c r="G69" s="105"/>
      <c r="H69" s="105"/>
      <c r="I69" s="105"/>
      <c r="J69" s="105"/>
      <c r="K69" s="105"/>
      <c r="L69" s="105"/>
      <c r="M69" s="105"/>
      <c r="N69" s="105"/>
      <c r="O69" s="105"/>
      <c r="P69" s="105"/>
      <c r="Q69" s="105"/>
      <c r="R69" s="105"/>
      <c r="S69" s="105"/>
      <c r="T69" s="105"/>
      <c r="U69" s="105"/>
      <c r="V69" s="105"/>
      <c r="W69" s="105"/>
      <c r="X69" s="105"/>
      <c r="Y69" s="105"/>
      <c r="Z69" s="105"/>
      <c r="AA69" s="105"/>
      <c r="AB69" s="105"/>
      <c r="AC69" s="105"/>
      <c r="AD69" s="105"/>
      <c r="AE69" s="105"/>
      <c r="AF69" s="105"/>
    </row>
    <row r="70" spans="1:32" s="78" customFormat="1" ht="12.75" customHeight="1">
      <c r="A70" s="109" t="s">
        <v>192</v>
      </c>
      <c r="B70" s="109"/>
      <c r="C70" s="109"/>
      <c r="D70" s="109"/>
      <c r="E70" s="109"/>
      <c r="F70" s="109"/>
      <c r="G70" s="109"/>
      <c r="H70" s="109"/>
      <c r="I70" s="109"/>
      <c r="J70" s="109"/>
      <c r="K70" s="109"/>
      <c r="L70" s="109"/>
      <c r="M70" s="109"/>
      <c r="N70" s="109"/>
      <c r="O70" s="109"/>
      <c r="P70" s="109"/>
      <c r="Q70" s="109"/>
      <c r="R70" s="109"/>
      <c r="S70" s="109"/>
      <c r="T70" s="109"/>
      <c r="U70" s="109"/>
      <c r="V70" s="109"/>
      <c r="W70" s="109"/>
      <c r="X70" s="109"/>
      <c r="Y70" s="109"/>
      <c r="Z70" s="109"/>
      <c r="AA70" s="109"/>
      <c r="AB70" s="109"/>
      <c r="AC70" s="109"/>
      <c r="AD70" s="109"/>
      <c r="AE70" s="109"/>
      <c r="AF70" s="109"/>
    </row>
    <row r="71" spans="1:32" s="78" customFormat="1" ht="12.75" customHeight="1">
      <c r="A71" s="106" t="s">
        <v>1269</v>
      </c>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c r="AA71" s="106"/>
      <c r="AB71" s="106"/>
      <c r="AC71" s="106"/>
      <c r="AD71" s="106"/>
      <c r="AE71" s="106"/>
      <c r="AF71" s="106"/>
    </row>
    <row r="72" spans="1:32" s="12" customFormat="1" ht="12.75" customHeight="1">
      <c r="A72" s="107" t="s">
        <v>193</v>
      </c>
      <c r="B72" s="107"/>
      <c r="C72" s="107"/>
      <c r="D72" s="107"/>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c r="AE72" s="107"/>
      <c r="AF72" s="107"/>
    </row>
    <row r="73" spans="1:32" s="12" customFormat="1" ht="12.75" customHeight="1">
      <c r="A73" s="105" t="s">
        <v>194</v>
      </c>
      <c r="B73" s="105"/>
      <c r="C73" s="105"/>
      <c r="D73" s="105"/>
      <c r="E73" s="105"/>
      <c r="F73" s="105"/>
      <c r="G73" s="105"/>
      <c r="H73" s="105"/>
      <c r="I73" s="105"/>
      <c r="J73" s="105"/>
      <c r="K73" s="105"/>
      <c r="L73" s="105"/>
      <c r="M73" s="105"/>
      <c r="N73" s="105"/>
      <c r="O73" s="105"/>
      <c r="P73" s="105"/>
      <c r="Q73" s="105"/>
      <c r="R73" s="105"/>
      <c r="S73" s="105"/>
      <c r="T73" s="105"/>
      <c r="U73" s="105"/>
      <c r="V73" s="105"/>
      <c r="W73" s="105"/>
      <c r="X73" s="105"/>
      <c r="Y73" s="105"/>
      <c r="Z73" s="105"/>
      <c r="AA73" s="105"/>
      <c r="AB73" s="105"/>
      <c r="AC73" s="105"/>
      <c r="AD73" s="105"/>
      <c r="AE73" s="105"/>
      <c r="AF73" s="105"/>
    </row>
    <row r="74" spans="1:32" s="12" customFormat="1" ht="12.75" customHeight="1">
      <c r="A74" s="106" t="s">
        <v>195</v>
      </c>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c r="AA74" s="106"/>
      <c r="AB74" s="106"/>
      <c r="AC74" s="106"/>
      <c r="AD74" s="106"/>
      <c r="AE74" s="106"/>
      <c r="AF74" s="106"/>
    </row>
    <row r="75" spans="1:32" s="12" customFormat="1" ht="12.75" customHeight="1">
      <c r="A75" s="106" t="s">
        <v>196</v>
      </c>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c r="AA75" s="106"/>
      <c r="AB75" s="106"/>
      <c r="AC75" s="106"/>
      <c r="AD75" s="106"/>
      <c r="AE75" s="106"/>
      <c r="AF75" s="106"/>
    </row>
    <row r="76" spans="1:32" s="78" customFormat="1" ht="12.75" customHeight="1">
      <c r="A76" s="106" t="s">
        <v>1268</v>
      </c>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2.75" customHeight="1">
      <c r="A77" s="105" t="s">
        <v>197</v>
      </c>
      <c r="B77" s="105"/>
      <c r="C77" s="105"/>
      <c r="D77" s="105"/>
      <c r="E77" s="105"/>
      <c r="F77" s="105"/>
      <c r="G77" s="105"/>
      <c r="H77" s="105"/>
      <c r="I77" s="105"/>
      <c r="J77" s="105"/>
      <c r="K77" s="105"/>
      <c r="L77" s="105"/>
      <c r="M77" s="105"/>
      <c r="N77" s="105"/>
      <c r="O77" s="105"/>
      <c r="P77" s="105"/>
      <c r="Q77" s="105"/>
      <c r="R77" s="105"/>
      <c r="S77" s="105"/>
      <c r="T77" s="105"/>
      <c r="U77" s="105"/>
      <c r="V77" s="105"/>
      <c r="W77" s="105"/>
      <c r="X77" s="105"/>
      <c r="Y77" s="105"/>
      <c r="Z77" s="105"/>
      <c r="AA77" s="105"/>
      <c r="AB77" s="105"/>
      <c r="AC77" s="105"/>
      <c r="AD77" s="105"/>
      <c r="AE77" s="105"/>
      <c r="AF77" s="105"/>
    </row>
    <row r="78" spans="1:32" s="78" customFormat="1" ht="12.75" customHeight="1">
      <c r="A78" s="106" t="s">
        <v>198</v>
      </c>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c r="AA78" s="106"/>
      <c r="AB78" s="106"/>
      <c r="AC78" s="106"/>
      <c r="AD78" s="106"/>
      <c r="AE78" s="106"/>
      <c r="AF78" s="106"/>
    </row>
    <row r="79" spans="1:32" s="12" customFormat="1" ht="12.75" customHeight="1">
      <c r="A79" s="106" t="s">
        <v>1267</v>
      </c>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row>
    <row r="80" spans="1:32" s="78" customFormat="1" ht="12.75" customHeight="1">
      <c r="A80" s="107" t="s">
        <v>199</v>
      </c>
      <c r="B80" s="107"/>
      <c r="C80" s="107"/>
      <c r="D80" s="107"/>
      <c r="E80" s="107"/>
      <c r="F80" s="107"/>
      <c r="G80" s="107"/>
      <c r="H80" s="107"/>
      <c r="I80" s="107"/>
      <c r="J80" s="107"/>
      <c r="K80" s="107"/>
      <c r="L80" s="107"/>
      <c r="M80" s="107"/>
      <c r="N80" s="107"/>
      <c r="O80" s="107"/>
      <c r="P80" s="107"/>
      <c r="Q80" s="107"/>
      <c r="R80" s="107"/>
      <c r="S80" s="107"/>
      <c r="T80" s="107"/>
      <c r="U80" s="107"/>
      <c r="V80" s="107"/>
      <c r="W80" s="107"/>
      <c r="X80" s="107"/>
      <c r="Y80" s="107"/>
      <c r="Z80" s="107"/>
      <c r="AA80" s="107"/>
      <c r="AB80" s="107"/>
      <c r="AC80" s="107"/>
      <c r="AD80" s="107"/>
      <c r="AE80" s="107"/>
      <c r="AF80" s="107"/>
    </row>
    <row r="81" spans="1:32" s="78" customFormat="1" ht="12.75" customHeight="1">
      <c r="A81" s="106" t="s">
        <v>200</v>
      </c>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c r="AA81" s="106"/>
      <c r="AB81" s="106"/>
      <c r="AC81" s="106"/>
      <c r="AD81" s="106"/>
      <c r="AE81" s="106"/>
      <c r="AF81" s="106"/>
    </row>
    <row r="82" spans="1:32" s="78" customFormat="1" ht="12.75" customHeight="1">
      <c r="A82" s="106" t="s">
        <v>201</v>
      </c>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c r="AA82" s="106"/>
      <c r="AB82" s="106"/>
      <c r="AC82" s="106"/>
      <c r="AD82" s="106"/>
      <c r="AE82" s="106"/>
      <c r="AF82" s="106"/>
    </row>
    <row r="83" spans="1:32" ht="12.75" customHeight="1">
      <c r="A83" s="106" t="s">
        <v>202</v>
      </c>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c r="AA83" s="106"/>
      <c r="AB83" s="106"/>
      <c r="AC83" s="106"/>
      <c r="AD83" s="106"/>
      <c r="AE83" s="106"/>
      <c r="AF83" s="106"/>
    </row>
    <row r="84" spans="1:32" ht="12.75" customHeight="1">
      <c r="A84" s="108" t="s">
        <v>1266</v>
      </c>
      <c r="B84" s="108"/>
      <c r="C84" s="108"/>
      <c r="D84" s="108"/>
      <c r="E84" s="108"/>
      <c r="F84" s="108"/>
      <c r="G84" s="108"/>
      <c r="H84" s="108"/>
      <c r="I84" s="108"/>
      <c r="J84" s="108"/>
      <c r="K84" s="108"/>
      <c r="L84" s="108"/>
      <c r="M84" s="108"/>
      <c r="N84" s="108"/>
      <c r="O84" s="108"/>
      <c r="P84" s="108"/>
      <c r="Q84" s="108"/>
      <c r="R84" s="108"/>
      <c r="S84" s="108"/>
      <c r="T84" s="108"/>
      <c r="U84" s="108"/>
      <c r="V84" s="108"/>
      <c r="W84" s="108"/>
      <c r="X84" s="108"/>
      <c r="Y84" s="108"/>
      <c r="Z84" s="108"/>
      <c r="AA84" s="108"/>
      <c r="AB84" s="108"/>
      <c r="AC84" s="108"/>
      <c r="AD84" s="108"/>
      <c r="AE84" s="108"/>
      <c r="AF84" s="108"/>
    </row>
    <row r="85" spans="1:32">
      <c r="L85" s="77"/>
      <c r="M85" s="77"/>
      <c r="N85" s="77"/>
      <c r="O85" s="77"/>
      <c r="P85" s="77"/>
      <c r="Q85" s="77"/>
      <c r="R85" s="77"/>
      <c r="S85" s="77"/>
      <c r="T85" s="77"/>
      <c r="U85" s="77"/>
      <c r="V85" s="77"/>
      <c r="W85" s="77"/>
      <c r="X85" s="77"/>
    </row>
    <row r="86" spans="1:32">
      <c r="B86" s="77"/>
      <c r="C86" s="77"/>
      <c r="D86" s="77"/>
      <c r="E86" s="77"/>
      <c r="F86" s="77"/>
      <c r="G86" s="77"/>
      <c r="H86" s="77"/>
      <c r="I86" s="77"/>
      <c r="J86" s="77"/>
      <c r="K86" s="77"/>
    </row>
    <row r="87" spans="1:32">
      <c r="B87" s="77"/>
      <c r="C87" s="77"/>
      <c r="D87" s="77"/>
      <c r="E87" s="77"/>
      <c r="F87" s="77"/>
      <c r="G87" s="77"/>
      <c r="H87" s="77"/>
      <c r="I87" s="77"/>
      <c r="J87" s="77"/>
      <c r="K87" s="77"/>
    </row>
  </sheetData>
  <mergeCells count="58">
    <mergeCell ref="A1:AF1"/>
    <mergeCell ref="A51:AF51"/>
    <mergeCell ref="A52:AF52"/>
    <mergeCell ref="A68:AF68"/>
    <mergeCell ref="A62:AF62"/>
    <mergeCell ref="A61:AF61"/>
    <mergeCell ref="A53:AF53"/>
    <mergeCell ref="A54:AF54"/>
    <mergeCell ref="A55:AF55"/>
    <mergeCell ref="A48:AF48"/>
    <mergeCell ref="A37:AF37"/>
    <mergeCell ref="A49:AF49"/>
    <mergeCell ref="A50:AF50"/>
    <mergeCell ref="A41:AF41"/>
    <mergeCell ref="A42:AF42"/>
    <mergeCell ref="A43:AF43"/>
    <mergeCell ref="A64:AF64"/>
    <mergeCell ref="A28:AF28"/>
    <mergeCell ref="A29:AF29"/>
    <mergeCell ref="A30:AF30"/>
    <mergeCell ref="A31:AF31"/>
    <mergeCell ref="A32:AF32"/>
    <mergeCell ref="A56:AF56"/>
    <mergeCell ref="A38:AF38"/>
    <mergeCell ref="A39:AF39"/>
    <mergeCell ref="A40:AF40"/>
    <mergeCell ref="A46:AF46"/>
    <mergeCell ref="A47:AF47"/>
    <mergeCell ref="A33:AF33"/>
    <mergeCell ref="A34:AF34"/>
    <mergeCell ref="A35:AF35"/>
    <mergeCell ref="A36:AF36"/>
    <mergeCell ref="A57:AF57"/>
    <mergeCell ref="A58:AF58"/>
    <mergeCell ref="A59:AF59"/>
    <mergeCell ref="A44:AF44"/>
    <mergeCell ref="A45:AF45"/>
    <mergeCell ref="A60:AF60"/>
    <mergeCell ref="A63:AF63"/>
    <mergeCell ref="A82:AF82"/>
    <mergeCell ref="A83:AF83"/>
    <mergeCell ref="A84:AF84"/>
    <mergeCell ref="A69:AF69"/>
    <mergeCell ref="A70:AF70"/>
    <mergeCell ref="A71:AF71"/>
    <mergeCell ref="A72:AF72"/>
    <mergeCell ref="A81:AF81"/>
    <mergeCell ref="A74:AF74"/>
    <mergeCell ref="A75:AF75"/>
    <mergeCell ref="A76:AF76"/>
    <mergeCell ref="A65:AF65"/>
    <mergeCell ref="A66:AF66"/>
    <mergeCell ref="A67:AF67"/>
    <mergeCell ref="A73:AF73"/>
    <mergeCell ref="A77:AF77"/>
    <mergeCell ref="A78:AF78"/>
    <mergeCell ref="A79:AF79"/>
    <mergeCell ref="A80:AF80"/>
  </mergeCells>
  <pageMargins left="0.25" right="0.25" top="0.75" bottom="0.75" header="0.3" footer="0.3"/>
  <pageSetup scale="4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About</vt:lpstr>
      <vt:lpstr>AEO 7</vt:lpstr>
      <vt:lpstr>AEO 36</vt:lpstr>
      <vt:lpstr>AEO 39</vt:lpstr>
      <vt:lpstr>AEO 40</vt:lpstr>
      <vt:lpstr>AEO 48</vt:lpstr>
      <vt:lpstr>AEO 49</vt:lpstr>
      <vt:lpstr>AEO 50</vt:lpstr>
      <vt:lpstr>NTS 1-40</vt:lpstr>
      <vt:lpstr>NTS 4-11</vt:lpstr>
      <vt:lpstr>NTS 1-50</vt:lpstr>
      <vt:lpstr>TEDB 8-01</vt:lpstr>
      <vt:lpstr>NRBS 40</vt:lpstr>
      <vt:lpstr>VFP-BCDT-passengers</vt:lpstr>
      <vt:lpstr>VFP-BNCDTfVwSD-passengers</vt:lpstr>
      <vt:lpstr>VFP-BNVFE-passengers</vt:lpstr>
      <vt:lpstr>VFP-BCDT-freight</vt:lpstr>
      <vt:lpstr>VFP-BNCDTfVwSD-freight</vt:lpstr>
      <vt:lpstr>VFP-BNVFE-freight</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2014-04-07T20:02:31Z</dcterms:created>
  <dcterms:modified xsi:type="dcterms:W3CDTF">2016-12-15T23:58:57Z</dcterms:modified>
</cp:coreProperties>
</file>