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plcy-schd\FoPITY\"/>
    </mc:Choice>
  </mc:AlternateContent>
  <bookViews>
    <workbookView xWindow="2790" yWindow="315" windowWidth="24765" windowHeight="16080"/>
  </bookViews>
  <sheets>
    <sheet name="About" sheetId="2" r:id="rId1"/>
    <sheet name="Set Schedules Here" sheetId="5" r:id="rId2"/>
    <sheet name="FoPITY-3" sheetId="4" r:id="rId3"/>
    <sheet name="FoPITY-3-WebApp" sheetId="6" r:id="rId4"/>
    <sheet name="Exogenous GDP Adjustment" sheetId="7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61" i="5" l="1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62" i="6" l="1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D5" i="7" l="1"/>
  <c r="D8" i="7" s="1"/>
  <c r="B13" i="7" s="1"/>
  <c r="C5" i="7"/>
  <c r="C8" i="7" s="1"/>
  <c r="B12" i="7" s="1"/>
  <c r="B5" i="7"/>
  <c r="A83" i="6" l="1"/>
  <c r="B83" i="6"/>
  <c r="C83" i="6"/>
  <c r="D83" i="6"/>
  <c r="F83" i="6"/>
  <c r="H83" i="6"/>
  <c r="J83" i="6"/>
  <c r="L83" i="6"/>
  <c r="N83" i="6"/>
  <c r="P83" i="6"/>
  <c r="R83" i="6"/>
  <c r="T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A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C12" i="7"/>
  <c r="C165" i="5" s="1"/>
  <c r="B83" i="4" l="1"/>
  <c r="E83" i="6"/>
  <c r="E12" i="7"/>
  <c r="B14" i="7" s="1"/>
  <c r="C13" i="7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C83" i="4" l="1"/>
  <c r="D165" i="5"/>
  <c r="G83" i="6" s="1"/>
  <c r="D83" i="4"/>
  <c r="C14" i="7"/>
  <c r="E165" i="5" s="1"/>
  <c r="B15" i="7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E83" i="4" l="1"/>
  <c r="I83" i="6"/>
  <c r="C15" i="7"/>
  <c r="F165" i="5" s="1"/>
  <c r="B16" i="7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K83" i="6" l="1"/>
  <c r="C16" i="7"/>
  <c r="B17" i="7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F83" i="4" l="1"/>
  <c r="G165" i="5"/>
  <c r="M83" i="6" s="1"/>
  <c r="B18" i="7"/>
  <c r="C17" i="7"/>
  <c r="BL81" i="6"/>
  <c r="BJ81" i="6"/>
  <c r="BH81" i="6"/>
  <c r="BF81" i="6"/>
  <c r="BD81" i="6"/>
  <c r="BB81" i="6"/>
  <c r="AZ81" i="6"/>
  <c r="AX81" i="6"/>
  <c r="AV81" i="6"/>
  <c r="AT81" i="6"/>
  <c r="AR81" i="6"/>
  <c r="AP81" i="6"/>
  <c r="AN81" i="6"/>
  <c r="AL81" i="6"/>
  <c r="AJ81" i="6"/>
  <c r="AH81" i="6"/>
  <c r="AF81" i="6"/>
  <c r="AD81" i="6"/>
  <c r="AB81" i="6"/>
  <c r="Z81" i="6"/>
  <c r="X81" i="6"/>
  <c r="V81" i="6"/>
  <c r="T81" i="6"/>
  <c r="R81" i="6"/>
  <c r="P81" i="6"/>
  <c r="N81" i="6"/>
  <c r="L81" i="6"/>
  <c r="J81" i="6"/>
  <c r="H81" i="6"/>
  <c r="F81" i="6"/>
  <c r="D81" i="6"/>
  <c r="C81" i="6"/>
  <c r="B81" i="6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D80" i="6"/>
  <c r="C80" i="6"/>
  <c r="B80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D79" i="6"/>
  <c r="C79" i="6"/>
  <c r="B79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D78" i="6"/>
  <c r="C78" i="6"/>
  <c r="B78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D77" i="6"/>
  <c r="C77" i="6"/>
  <c r="B77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D76" i="6"/>
  <c r="C76" i="6"/>
  <c r="B76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D75" i="6"/>
  <c r="C75" i="6"/>
  <c r="B75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D74" i="6"/>
  <c r="C74" i="6"/>
  <c r="B74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D73" i="6"/>
  <c r="C73" i="6"/>
  <c r="B73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D72" i="6"/>
  <c r="C72" i="6"/>
  <c r="B72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C2" i="4"/>
  <c r="D2" i="4"/>
  <c r="E2" i="4"/>
  <c r="F2" i="4"/>
  <c r="G2" i="4"/>
  <c r="H2" i="4"/>
  <c r="I2" i="4"/>
  <c r="J2" i="4"/>
  <c r="G83" i="4" l="1"/>
  <c r="H165" i="5"/>
  <c r="O83" i="6" s="1"/>
  <c r="H83" i="4"/>
  <c r="C18" i="7"/>
  <c r="I165" i="5" s="1"/>
  <c r="B19" i="7"/>
  <c r="I83" i="4" l="1"/>
  <c r="Q83" i="6"/>
  <c r="C19" i="7"/>
  <c r="J165" i="5" s="1"/>
  <c r="B20" i="7"/>
  <c r="C20" i="7" s="1"/>
  <c r="K165" i="5" s="1"/>
  <c r="G12" i="4"/>
  <c r="E12" i="4"/>
  <c r="F12" i="4"/>
  <c r="D12" i="4"/>
  <c r="C12" i="6"/>
  <c r="C12" i="4"/>
  <c r="B12" i="4"/>
  <c r="U83" i="6" l="1"/>
  <c r="K83" i="4"/>
  <c r="S83" i="6"/>
  <c r="J83" i="4"/>
  <c r="S72" i="6"/>
  <c r="J72" i="4"/>
  <c r="AO72" i="6"/>
  <c r="U72" i="4"/>
  <c r="BI72" i="6"/>
  <c r="U73" i="6"/>
  <c r="K73" i="4"/>
  <c r="AQ73" i="6"/>
  <c r="V73" i="4"/>
  <c r="BK73" i="6"/>
  <c r="W74" i="6"/>
  <c r="L74" i="4"/>
  <c r="AS74" i="6"/>
  <c r="W74" i="4"/>
  <c r="BM74" i="6"/>
  <c r="AG74" i="4"/>
  <c r="Y75" i="6"/>
  <c r="M75" i="4"/>
  <c r="AU75" i="6"/>
  <c r="X75" i="4"/>
  <c r="E76" i="6"/>
  <c r="B76" i="4"/>
  <c r="AA76" i="6"/>
  <c r="N76" i="4"/>
  <c r="AW76" i="6"/>
  <c r="Y76" i="4"/>
  <c r="G77" i="6"/>
  <c r="AC77" i="6"/>
  <c r="O77" i="4"/>
  <c r="AY77" i="6"/>
  <c r="Z77" i="4"/>
  <c r="I78" i="6"/>
  <c r="AE78" i="6"/>
  <c r="P78" i="4"/>
  <c r="AO78" i="6"/>
  <c r="BK78" i="6"/>
  <c r="AF78" i="4"/>
  <c r="W79" i="6"/>
  <c r="L79" i="4"/>
  <c r="AC80" i="6"/>
  <c r="E81" i="6"/>
  <c r="B81" i="4"/>
  <c r="AS81" i="6"/>
  <c r="W81" i="4"/>
  <c r="AG72" i="6"/>
  <c r="Q72" i="4"/>
  <c r="M73" i="6"/>
  <c r="G73" i="4"/>
  <c r="AI73" i="6"/>
  <c r="R73" i="4"/>
  <c r="E74" i="6"/>
  <c r="B74" i="4"/>
  <c r="C74" i="4"/>
  <c r="AK74" i="6"/>
  <c r="S74" i="4"/>
  <c r="Q75" i="6"/>
  <c r="I75" i="4"/>
  <c r="AM75" i="6"/>
  <c r="T75" i="4"/>
  <c r="I76" i="6"/>
  <c r="E76" i="4"/>
  <c r="AC76" i="6"/>
  <c r="AY76" i="6"/>
  <c r="Z76" i="4"/>
  <c r="U77" i="6"/>
  <c r="K77" i="4"/>
  <c r="AQ77" i="6"/>
  <c r="V77" i="4"/>
  <c r="M78" i="6"/>
  <c r="G78" i="4"/>
  <c r="AG78" i="6"/>
  <c r="BC78" i="6"/>
  <c r="AB78" i="4"/>
  <c r="BM78" i="6"/>
  <c r="AG78" i="4"/>
  <c r="O79" i="6"/>
  <c r="H79" i="4"/>
  <c r="Y79" i="6"/>
  <c r="M79" i="4"/>
  <c r="AI79" i="6"/>
  <c r="AU79" i="6"/>
  <c r="X79" i="4"/>
  <c r="BE79" i="6"/>
  <c r="AC79" i="4"/>
  <c r="I80" i="6"/>
  <c r="E80" i="4"/>
  <c r="S80" i="6"/>
  <c r="AG80" i="6"/>
  <c r="Q80" i="4"/>
  <c r="AS80" i="6"/>
  <c r="BG80" i="6"/>
  <c r="AD80" i="4"/>
  <c r="K81" i="6"/>
  <c r="F81" i="4"/>
  <c r="U81" i="6"/>
  <c r="AI81" i="6"/>
  <c r="R81" i="4"/>
  <c r="AU81" i="6"/>
  <c r="BI81" i="6"/>
  <c r="AE81" i="4"/>
  <c r="K79" i="6"/>
  <c r="AG79" i="6"/>
  <c r="Q79" i="4"/>
  <c r="AQ79" i="6"/>
  <c r="BC79" i="6"/>
  <c r="AB79" i="4"/>
  <c r="BM79" i="6"/>
  <c r="AG79" i="4"/>
  <c r="Q80" i="6"/>
  <c r="I80" i="4"/>
  <c r="AQ80" i="6"/>
  <c r="V80" i="4"/>
  <c r="BE80" i="6"/>
  <c r="AC80" i="4"/>
  <c r="S81" i="6"/>
  <c r="J81" i="4"/>
  <c r="AE81" i="6"/>
  <c r="BG81" i="6"/>
  <c r="AD81" i="4"/>
  <c r="U72" i="6"/>
  <c r="BA72" i="6"/>
  <c r="BM72" i="6"/>
  <c r="AG72" i="4"/>
  <c r="W73" i="6"/>
  <c r="AS73" i="6"/>
  <c r="W73" i="4"/>
  <c r="BC73" i="6"/>
  <c r="O74" i="6"/>
  <c r="H74" i="4"/>
  <c r="Y74" i="6"/>
  <c r="BE74" i="6"/>
  <c r="AA75" i="6"/>
  <c r="AW75" i="6"/>
  <c r="Y75" i="4"/>
  <c r="BG75" i="6"/>
  <c r="S76" i="6"/>
  <c r="J76" i="4"/>
  <c r="AO76" i="6"/>
  <c r="U76" i="4"/>
  <c r="BI76" i="6"/>
  <c r="K77" i="6"/>
  <c r="F77" i="4"/>
  <c r="AE77" i="6"/>
  <c r="BA77" i="6"/>
  <c r="AA77" i="4"/>
  <c r="BK77" i="6"/>
  <c r="W78" i="6"/>
  <c r="L78" i="4"/>
  <c r="AS78" i="6"/>
  <c r="W78" i="4"/>
  <c r="M72" i="6"/>
  <c r="Y72" i="6"/>
  <c r="M72" i="4"/>
  <c r="AI72" i="6"/>
  <c r="R72" i="4"/>
  <c r="AS72" i="6"/>
  <c r="BE72" i="6"/>
  <c r="AC72" i="4"/>
  <c r="E73" i="6"/>
  <c r="C73" i="4"/>
  <c r="B73" i="4"/>
  <c r="O73" i="6"/>
  <c r="AA73" i="6"/>
  <c r="N73" i="4"/>
  <c r="AK73" i="6"/>
  <c r="S73" i="4"/>
  <c r="AU73" i="6"/>
  <c r="BG73" i="6"/>
  <c r="AD73" i="4"/>
  <c r="G74" i="6"/>
  <c r="D74" i="4"/>
  <c r="Q74" i="6"/>
  <c r="AC74" i="6"/>
  <c r="O74" i="4"/>
  <c r="AM74" i="6"/>
  <c r="T74" i="4"/>
  <c r="AW74" i="6"/>
  <c r="BI74" i="6"/>
  <c r="AE74" i="4"/>
  <c r="I75" i="6"/>
  <c r="E75" i="4"/>
  <c r="S75" i="6"/>
  <c r="AE75" i="6"/>
  <c r="P75" i="4"/>
  <c r="AO75" i="6"/>
  <c r="U75" i="4"/>
  <c r="AY75" i="6"/>
  <c r="BK75" i="6"/>
  <c r="AF75" i="4"/>
  <c r="K76" i="6"/>
  <c r="F76" i="4"/>
  <c r="U76" i="6"/>
  <c r="AG76" i="6"/>
  <c r="Q76" i="4"/>
  <c r="AQ76" i="6"/>
  <c r="V76" i="4"/>
  <c r="BA76" i="6"/>
  <c r="BM76" i="6"/>
  <c r="AG76" i="4"/>
  <c r="M77" i="6"/>
  <c r="G77" i="4"/>
  <c r="W77" i="6"/>
  <c r="AI77" i="6"/>
  <c r="R77" i="4"/>
  <c r="AS77" i="6"/>
  <c r="W77" i="4"/>
  <c r="BC77" i="6"/>
  <c r="E78" i="6"/>
  <c r="B78" i="4"/>
  <c r="C78" i="4"/>
  <c r="O78" i="6"/>
  <c r="H78" i="4"/>
  <c r="Y78" i="6"/>
  <c r="AK78" i="6"/>
  <c r="S78" i="4"/>
  <c r="AU78" i="6"/>
  <c r="X78" i="4"/>
  <c r="BE78" i="6"/>
  <c r="G79" i="6"/>
  <c r="D79" i="4"/>
  <c r="Q79" i="6"/>
  <c r="I79" i="4"/>
  <c r="AA79" i="6"/>
  <c r="AM79" i="6"/>
  <c r="T79" i="4"/>
  <c r="AW79" i="6"/>
  <c r="Y79" i="4"/>
  <c r="BG79" i="6"/>
  <c r="K80" i="6"/>
  <c r="F80" i="4"/>
  <c r="Y80" i="6"/>
  <c r="M80" i="4"/>
  <c r="AI80" i="6"/>
  <c r="AW80" i="6"/>
  <c r="Y80" i="4"/>
  <c r="BI80" i="6"/>
  <c r="M81" i="6"/>
  <c r="G81" i="4"/>
  <c r="AA81" i="6"/>
  <c r="N81" i="4"/>
  <c r="AK81" i="6"/>
  <c r="AY81" i="6"/>
  <c r="Z81" i="4"/>
  <c r="BK81" i="6"/>
  <c r="I72" i="6"/>
  <c r="E72" i="4"/>
  <c r="AC72" i="6"/>
  <c r="AY72" i="6"/>
  <c r="Z72" i="4"/>
  <c r="K73" i="6"/>
  <c r="F73" i="4"/>
  <c r="AE73" i="6"/>
  <c r="BA73" i="6"/>
  <c r="AA73" i="4"/>
  <c r="M74" i="6"/>
  <c r="G74" i="4"/>
  <c r="AG74" i="6"/>
  <c r="BC74" i="6"/>
  <c r="AB74" i="4"/>
  <c r="O75" i="6"/>
  <c r="H75" i="4"/>
  <c r="AI75" i="6"/>
  <c r="BE75" i="6"/>
  <c r="AC75" i="4"/>
  <c r="Q76" i="6"/>
  <c r="I76" i="4"/>
  <c r="AK76" i="6"/>
  <c r="BG76" i="6"/>
  <c r="AD76" i="4"/>
  <c r="S77" i="6"/>
  <c r="J77" i="4"/>
  <c r="AM77" i="6"/>
  <c r="BI77" i="6"/>
  <c r="AE77" i="4"/>
  <c r="U78" i="6"/>
  <c r="K78" i="4"/>
  <c r="BA78" i="6"/>
  <c r="AA78" i="4"/>
  <c r="K72" i="6"/>
  <c r="F72" i="4"/>
  <c r="AQ72" i="6"/>
  <c r="V72" i="4"/>
  <c r="AU74" i="6"/>
  <c r="X74" i="4"/>
  <c r="G75" i="6"/>
  <c r="D75" i="4"/>
  <c r="E72" i="6"/>
  <c r="B72" i="4"/>
  <c r="Q72" i="6"/>
  <c r="I72" i="4"/>
  <c r="AA72" i="6"/>
  <c r="N72" i="4"/>
  <c r="AK72" i="6"/>
  <c r="AW72" i="6"/>
  <c r="Y72" i="4"/>
  <c r="BG72" i="6"/>
  <c r="AD72" i="4"/>
  <c r="G73" i="6"/>
  <c r="S73" i="6"/>
  <c r="J73" i="4"/>
  <c r="AC73" i="6"/>
  <c r="O73" i="4"/>
  <c r="AM73" i="6"/>
  <c r="AY73" i="6"/>
  <c r="Z73" i="4"/>
  <c r="BI73" i="6"/>
  <c r="AE73" i="4"/>
  <c r="I74" i="6"/>
  <c r="U74" i="6"/>
  <c r="K74" i="4"/>
  <c r="AE74" i="6"/>
  <c r="P74" i="4"/>
  <c r="AO74" i="6"/>
  <c r="BA74" i="6"/>
  <c r="AA74" i="4"/>
  <c r="BK74" i="6"/>
  <c r="AF74" i="4"/>
  <c r="K75" i="6"/>
  <c r="W75" i="6"/>
  <c r="L75" i="4"/>
  <c r="AG75" i="6"/>
  <c r="Q75" i="4"/>
  <c r="AQ75" i="6"/>
  <c r="BC75" i="6"/>
  <c r="AB75" i="4"/>
  <c r="BM75" i="6"/>
  <c r="AG75" i="4"/>
  <c r="M76" i="6"/>
  <c r="Y76" i="6"/>
  <c r="M76" i="4"/>
  <c r="AI76" i="6"/>
  <c r="R76" i="4"/>
  <c r="AS76" i="6"/>
  <c r="BE76" i="6"/>
  <c r="AC76" i="4"/>
  <c r="E77" i="6"/>
  <c r="C77" i="4"/>
  <c r="B77" i="4"/>
  <c r="O77" i="6"/>
  <c r="AA77" i="6"/>
  <c r="N77" i="4"/>
  <c r="AK77" i="6"/>
  <c r="S77" i="4"/>
  <c r="AU77" i="6"/>
  <c r="BG77" i="6"/>
  <c r="AD77" i="4"/>
  <c r="G78" i="6"/>
  <c r="D78" i="4"/>
  <c r="Q78" i="6"/>
  <c r="AC78" i="6"/>
  <c r="O78" i="4"/>
  <c r="AM78" i="6"/>
  <c r="T78" i="4"/>
  <c r="AW78" i="6"/>
  <c r="BI78" i="6"/>
  <c r="AE78" i="4"/>
  <c r="I79" i="6"/>
  <c r="E79" i="4"/>
  <c r="S79" i="6"/>
  <c r="AE79" i="6"/>
  <c r="P79" i="4"/>
  <c r="AO79" i="6"/>
  <c r="U79" i="4"/>
  <c r="AY79" i="6"/>
  <c r="BK79" i="6"/>
  <c r="AF79" i="4"/>
  <c r="M80" i="6"/>
  <c r="AA80" i="6"/>
  <c r="N80" i="4"/>
  <c r="AO80" i="6"/>
  <c r="U80" i="4"/>
  <c r="AY80" i="6"/>
  <c r="BM80" i="6"/>
  <c r="AG80" i="4"/>
  <c r="O81" i="6"/>
  <c r="AC81" i="6"/>
  <c r="O81" i="4"/>
  <c r="AQ81" i="6"/>
  <c r="V81" i="4"/>
  <c r="BA81" i="6"/>
  <c r="BE81" i="6"/>
  <c r="AC81" i="4"/>
  <c r="AE72" i="4"/>
  <c r="AF73" i="4"/>
  <c r="D77" i="4"/>
  <c r="T77" i="4"/>
  <c r="M78" i="4"/>
  <c r="N79" i="4"/>
  <c r="G80" i="4"/>
  <c r="O80" i="4"/>
  <c r="P81" i="4"/>
  <c r="J80" i="4"/>
  <c r="R80" i="4"/>
  <c r="Z80" i="4"/>
  <c r="AA81" i="4"/>
  <c r="C72" i="4"/>
  <c r="K72" i="4"/>
  <c r="S72" i="4"/>
  <c r="E74" i="4"/>
  <c r="U74" i="4"/>
  <c r="G76" i="4"/>
  <c r="O76" i="4"/>
  <c r="W76" i="4"/>
  <c r="P77" i="4"/>
  <c r="I78" i="4"/>
  <c r="J79" i="4"/>
  <c r="R79" i="4"/>
  <c r="Z79" i="4"/>
  <c r="M75" i="6" l="1"/>
  <c r="G75" i="4"/>
  <c r="I73" i="6"/>
  <c r="E73" i="4"/>
  <c r="Q81" i="6"/>
  <c r="I81" i="4"/>
  <c r="I81" i="6"/>
  <c r="E81" i="4"/>
  <c r="G80" i="6"/>
  <c r="D80" i="4"/>
  <c r="E79" i="6"/>
  <c r="B79" i="4"/>
  <c r="C79" i="4"/>
  <c r="BM77" i="6"/>
  <c r="AG77" i="4"/>
  <c r="AF76" i="4"/>
  <c r="BK76" i="6"/>
  <c r="BI75" i="6"/>
  <c r="AE75" i="4"/>
  <c r="BG74" i="6"/>
  <c r="AD74" i="4"/>
  <c r="BE73" i="6"/>
  <c r="AC73" i="4"/>
  <c r="BC72" i="6"/>
  <c r="AB72" i="4"/>
  <c r="BC81" i="6"/>
  <c r="AB81" i="4"/>
  <c r="BA80" i="6"/>
  <c r="AA80" i="4"/>
  <c r="BM81" i="6"/>
  <c r="AG81" i="4"/>
  <c r="BK80" i="6"/>
  <c r="AF80" i="4"/>
  <c r="BI79" i="6"/>
  <c r="AE79" i="4"/>
  <c r="BG78" i="6"/>
  <c r="AD78" i="4"/>
  <c r="BE77" i="6"/>
  <c r="AC77" i="4"/>
  <c r="BC76" i="6"/>
  <c r="AB76" i="4"/>
  <c r="BA75" i="6"/>
  <c r="AA75" i="4"/>
  <c r="AY74" i="6"/>
  <c r="Z74" i="4"/>
  <c r="AW73" i="6"/>
  <c r="Y73" i="4"/>
  <c r="AU72" i="6"/>
  <c r="X72" i="4"/>
  <c r="F75" i="4"/>
  <c r="D73" i="4"/>
  <c r="AB77" i="4"/>
  <c r="AA76" i="4"/>
  <c r="Z75" i="4"/>
  <c r="Y74" i="4"/>
  <c r="X73" i="4"/>
  <c r="AY78" i="6"/>
  <c r="Z78" i="4"/>
  <c r="AW77" i="6"/>
  <c r="Y77" i="4"/>
  <c r="AO73" i="6"/>
  <c r="U73" i="4"/>
  <c r="AM81" i="6"/>
  <c r="T81" i="4"/>
  <c r="AU80" i="6"/>
  <c r="X80" i="4"/>
  <c r="AQ78" i="6"/>
  <c r="V78" i="4"/>
  <c r="AM76" i="6"/>
  <c r="T76" i="4"/>
  <c r="AK75" i="6"/>
  <c r="S75" i="4"/>
  <c r="AG73" i="6"/>
  <c r="Q73" i="4"/>
  <c r="AE72" i="6"/>
  <c r="P72" i="4"/>
  <c r="X77" i="4"/>
  <c r="P73" i="4"/>
  <c r="W72" i="4"/>
  <c r="AF77" i="4"/>
  <c r="AE76" i="4"/>
  <c r="AC74" i="4"/>
  <c r="W80" i="4"/>
  <c r="BC80" i="6"/>
  <c r="AB80" i="4"/>
  <c r="AS75" i="6"/>
  <c r="W75" i="4"/>
  <c r="AW81" i="6"/>
  <c r="Y81" i="4"/>
  <c r="Y78" i="4"/>
  <c r="R75" i="4"/>
  <c r="AE80" i="4"/>
  <c r="AO81" i="6"/>
  <c r="U81" i="4"/>
  <c r="AM80" i="6"/>
  <c r="T80" i="4"/>
  <c r="AK79" i="6"/>
  <c r="S79" i="4"/>
  <c r="AI78" i="6"/>
  <c r="R78" i="4"/>
  <c r="AG77" i="6"/>
  <c r="Q77" i="4"/>
  <c r="AE76" i="6"/>
  <c r="P76" i="4"/>
  <c r="AC75" i="6"/>
  <c r="O75" i="4"/>
  <c r="AA74" i="6"/>
  <c r="N74" i="4"/>
  <c r="Y73" i="6"/>
  <c r="M73" i="4"/>
  <c r="W72" i="6"/>
  <c r="L72" i="4"/>
  <c r="W81" i="6"/>
  <c r="L81" i="4"/>
  <c r="U80" i="6"/>
  <c r="K80" i="4"/>
  <c r="AG81" i="6"/>
  <c r="Q81" i="4"/>
  <c r="AE80" i="6"/>
  <c r="P80" i="4"/>
  <c r="AC79" i="6"/>
  <c r="O79" i="4"/>
  <c r="AA78" i="6"/>
  <c r="N78" i="4"/>
  <c r="Y77" i="6"/>
  <c r="M77" i="4"/>
  <c r="W76" i="6"/>
  <c r="L76" i="4"/>
  <c r="U75" i="6"/>
  <c r="K75" i="4"/>
  <c r="S74" i="6"/>
  <c r="J74" i="4"/>
  <c r="Q73" i="6"/>
  <c r="I73" i="4"/>
  <c r="O72" i="6"/>
  <c r="H72" i="4"/>
  <c r="V75" i="4"/>
  <c r="T73" i="4"/>
  <c r="L77" i="4"/>
  <c r="K76" i="4"/>
  <c r="J75" i="4"/>
  <c r="I74" i="4"/>
  <c r="H73" i="4"/>
  <c r="BA79" i="6"/>
  <c r="AA79" i="4"/>
  <c r="X76" i="4"/>
  <c r="AU76" i="6"/>
  <c r="AQ74" i="6"/>
  <c r="V74" i="4"/>
  <c r="AM72" i="6"/>
  <c r="T72" i="4"/>
  <c r="AK80" i="6"/>
  <c r="S80" i="4"/>
  <c r="AS79" i="6"/>
  <c r="W79" i="4"/>
  <c r="AO77" i="6"/>
  <c r="U77" i="4"/>
  <c r="AI74" i="6"/>
  <c r="R74" i="4"/>
  <c r="Y81" i="6"/>
  <c r="M81" i="4"/>
  <c r="W80" i="6"/>
  <c r="L80" i="4"/>
  <c r="U79" i="6"/>
  <c r="K79" i="4"/>
  <c r="S78" i="6"/>
  <c r="J78" i="4"/>
  <c r="Q77" i="6"/>
  <c r="I77" i="4"/>
  <c r="O76" i="6"/>
  <c r="H76" i="4"/>
  <c r="K74" i="6"/>
  <c r="F74" i="4"/>
  <c r="G72" i="6"/>
  <c r="D72" i="4"/>
  <c r="G81" i="6"/>
  <c r="D81" i="4"/>
  <c r="E80" i="6"/>
  <c r="B80" i="4"/>
  <c r="C80" i="4"/>
  <c r="O80" i="6"/>
  <c r="H80" i="4"/>
  <c r="M79" i="6"/>
  <c r="G79" i="4"/>
  <c r="K78" i="6"/>
  <c r="F78" i="4"/>
  <c r="I77" i="6"/>
  <c r="E77" i="4"/>
  <c r="G76" i="6"/>
  <c r="D76" i="4"/>
  <c r="E75" i="6"/>
  <c r="B75" i="4"/>
  <c r="C75" i="4"/>
  <c r="BM73" i="6"/>
  <c r="AG73" i="4"/>
  <c r="BK72" i="6"/>
  <c r="AF72" i="4"/>
  <c r="H81" i="4"/>
  <c r="H77" i="4"/>
  <c r="S76" i="4"/>
  <c r="Q74" i="4"/>
  <c r="O72" i="4"/>
  <c r="AF81" i="4"/>
  <c r="S81" i="4"/>
  <c r="AD79" i="4"/>
  <c r="AC78" i="4"/>
  <c r="G72" i="4"/>
  <c r="AD75" i="4"/>
  <c r="N75" i="4"/>
  <c r="M74" i="4"/>
  <c r="AB73" i="4"/>
  <c r="L73" i="4"/>
  <c r="AA72" i="4"/>
  <c r="V79" i="4"/>
  <c r="F79" i="4"/>
  <c r="X81" i="4"/>
  <c r="K81" i="4"/>
  <c r="Q78" i="4"/>
  <c r="C81" i="4"/>
  <c r="U78" i="4"/>
  <c r="E78" i="4"/>
  <c r="C76" i="4"/>
</calcChain>
</file>

<file path=xl/sharedStrings.xml><?xml version="1.0" encoding="utf-8"?>
<sst xmlns="http://schemas.openxmlformats.org/spreadsheetml/2006/main" count="252" uniqueCount="188">
  <si>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</si>
  <si>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</si>
  <si>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</si>
  <si>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</si>
  <si>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</si>
  <si>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</si>
  <si>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</si>
  <si>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</si>
  <si>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</si>
  <si>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</si>
  <si>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</si>
  <si>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</si>
  <si>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</si>
  <si>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</si>
  <si>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</si>
  <si>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</si>
  <si>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</si>
  <si>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</si>
  <si>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</si>
  <si>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</si>
  <si>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</si>
  <si>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</si>
  <si>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</si>
  <si>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</si>
  <si>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</si>
  <si>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</si>
  <si>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</si>
  <si>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</si>
  <si>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</si>
  <si>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</si>
  <si>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</si>
  <si>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</si>
  <si>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</si>
  <si>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</si>
  <si>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</si>
  <si>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</si>
  <si>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</si>
  <si>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</si>
  <si>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</si>
  <si>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</si>
  <si>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</si>
  <si>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</si>
  <si>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</si>
  <si>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</si>
  <si>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</si>
  <si>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</si>
  <si>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</si>
  <si>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</si>
  <si>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</si>
  <si>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</si>
  <si>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</si>
  <si>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</si>
  <si>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</si>
  <si>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</si>
  <si>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</si>
  <si>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</si>
  <si>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</si>
  <si>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</si>
  <si>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</si>
  <si>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</si>
  <si>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</si>
  <si>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</si>
  <si>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</si>
  <si>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</si>
  <si>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</si>
  <si>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</si>
  <si>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</si>
  <si>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</si>
  <si>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</si>
  <si>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</si>
  <si>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</si>
  <si>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</si>
  <si>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</si>
  <si>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</si>
  <si>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</si>
  <si>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</si>
  <si>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</si>
  <si>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</si>
  <si>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</si>
  <si>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</si>
  <si>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</si>
  <si>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</si>
  <si>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</si>
  <si>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</si>
  <si>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</si>
  <si>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</si>
  <si>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</si>
  <si>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</si>
  <si>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</si>
  <si>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</si>
  <si>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</si>
  <si>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</si>
  <si>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</si>
  <si>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</si>
  <si>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</si>
  <si>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</si>
  <si>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</si>
  <si>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</si>
  <si>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</si>
  <si>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</si>
  <si>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</si>
  <si>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</si>
  <si>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</si>
  <si>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</si>
  <si>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</si>
  <si>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</si>
  <si>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</si>
  <si>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</si>
  <si>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</si>
  <si>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</si>
  <si>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</si>
  <si>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</si>
  <si>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</si>
  <si>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</si>
  <si>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</si>
  <si>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</si>
  <si>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</si>
  <si>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</si>
  <si>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</si>
  <si>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</si>
  <si>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</si>
  <si>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</si>
  <si>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</si>
  <si>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</si>
  <si>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</si>
  <si>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</si>
  <si>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</si>
  <si>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</si>
  <si>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</si>
  <si>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</si>
  <si>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</si>
  <si>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</si>
  <si>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</si>
  <si>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</si>
  <si>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</si>
  <si>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</si>
  <si>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</si>
  <si>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</si>
  <si>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</si>
  <si>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</si>
  <si>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</si>
  <si>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</si>
  <si>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</si>
  <si>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</si>
  <si>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</si>
  <si>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</si>
  <si>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</si>
  <si>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</si>
  <si>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</si>
  <si>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</si>
  <si>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</si>
  <si>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</si>
  <si>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</si>
  <si>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</si>
  <si>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</si>
  <si>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</si>
  <si>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</si>
  <si>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</si>
  <si>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</si>
  <si>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</si>
  <si>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</si>
  <si>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</si>
  <si>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</si>
  <si>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</si>
  <si>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</si>
  <si>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</si>
  <si>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</si>
  <si>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</si>
  <si>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</si>
  <si>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</si>
  <si>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</si>
  <si>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</si>
  <si>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</si>
  <si>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</si>
  <si>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</si>
  <si>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U.S. GDP Impact of SARC-CoV-2 Pandemic</t>
  </si>
  <si>
    <t>U.S. Energy Information Administration</t>
  </si>
  <si>
    <t>Short-Term Energy Outlook</t>
  </si>
  <si>
    <t>https://www.eia.gov/outlooks/steo/</t>
  </si>
  <si>
    <t>Table 9a</t>
  </si>
  <si>
    <t>Other values intended to be user-specified, with no source needed.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</si>
  <si>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</si>
  <si>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</si>
  <si>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</si>
  <si>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</si>
  <si>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</si>
  <si>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cross alternate government revenue allocation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</si>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</sst>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17" fontId="0" fillId="0" borderId="0" xfId="0" applyNumberFormat="1" applyAlignment="1">
      <alignment horizontal="left"/>
    </xf>
    <xf numFmtId="0" fontId="2" fillId="0" borderId="0" xfId="12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Here'!$B$160:$AG$160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Here'!$B$161:$AG$161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G1" sqref="G1"/>
    </sheetView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2" t="s">
        <v>175</v>
      </c>
      <c r="C3" s="13"/>
      <c r="D3" s="13"/>
      <c r="E3" s="13"/>
      <c r="F3" s="13"/>
    </row>
    <row r="4" spans="1:6" x14ac:dyDescent="0.45">
      <c r="B4" t="s">
        <v>176</v>
      </c>
    </row>
    <row r="5" spans="1:6" x14ac:dyDescent="0.45">
      <c r="B5" s="28" t="s">
        <v>187</v>
      </c>
    </row>
    <row r="6" spans="1:6" x14ac:dyDescent="0.45">
      <c r="B6" t="s">
        <v>177</v>
      </c>
    </row>
    <row r="7" spans="1:6" x14ac:dyDescent="0.45">
      <c r="B7" s="29" t="s">
        <v>178</v>
      </c>
    </row>
    <row r="8" spans="1:6" x14ac:dyDescent="0.45">
      <c r="B8" t="s">
        <v>179</v>
      </c>
    </row>
    <row r="10" spans="1:6" x14ac:dyDescent="0.45">
      <c r="B10" s="18" t="s">
        <v>180</v>
      </c>
    </row>
    <row r="12" spans="1:6" x14ac:dyDescent="0.45">
      <c r="A12" s="1" t="s">
        <v>35</v>
      </c>
    </row>
    <row r="13" spans="1:6" x14ac:dyDescent="0.45">
      <c r="A13" t="s">
        <v>36</v>
      </c>
    </row>
    <row r="14" spans="1:6" x14ac:dyDescent="0.45">
      <c r="A14" s="2" t="s">
        <v>37</v>
      </c>
    </row>
    <row r="15" spans="1:6" x14ac:dyDescent="0.45">
      <c r="A15" t="s">
        <v>79</v>
      </c>
    </row>
    <row r="16" spans="1:6" x14ac:dyDescent="0.45">
      <c r="A16" t="s">
        <v>80</v>
      </c>
    </row>
    <row r="18" spans="1:6" x14ac:dyDescent="0.45">
      <c r="A18" t="s">
        <v>81</v>
      </c>
    </row>
    <row r="19" spans="1:6" x14ac:dyDescent="0.45">
      <c r="A19" t="s">
        <v>149</v>
      </c>
    </row>
    <row r="20" spans="1:6" x14ac:dyDescent="0.45">
      <c r="A20" t="s">
        <v>83</v>
      </c>
    </row>
    <row r="22" spans="1:6" x14ac:dyDescent="0.45">
      <c r="A22" t="s">
        <v>38</v>
      </c>
    </row>
    <row r="23" spans="1:6" x14ac:dyDescent="0.45">
      <c r="A23" t="s">
        <v>39</v>
      </c>
    </row>
    <row r="24" spans="1:6" x14ac:dyDescent="0.45">
      <c r="A24" t="s">
        <v>40</v>
      </c>
    </row>
    <row r="25" spans="1:6" x14ac:dyDescent="0.45">
      <c r="A25" t="s">
        <v>41</v>
      </c>
    </row>
    <row r="26" spans="1:6" x14ac:dyDescent="0.45">
      <c r="A26" t="s">
        <v>82</v>
      </c>
    </row>
    <row r="27" spans="1:6" x14ac:dyDescent="0.4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4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45">
      <c r="A30" s="1" t="s">
        <v>86</v>
      </c>
    </row>
    <row r="31" spans="1:6" x14ac:dyDescent="0.45">
      <c r="A31" t="s">
        <v>87</v>
      </c>
    </row>
    <row r="32" spans="1:6" x14ac:dyDescent="0.45">
      <c r="A32" t="s">
        <v>88</v>
      </c>
    </row>
    <row r="33" spans="1:2" x14ac:dyDescent="0.45">
      <c r="A33" t="s">
        <v>89</v>
      </c>
    </row>
    <row r="34" spans="1:2" x14ac:dyDescent="0.45">
      <c r="A34" t="s">
        <v>90</v>
      </c>
    </row>
    <row r="35" spans="1:2" x14ac:dyDescent="0.45">
      <c r="B35" t="s">
        <v>91</v>
      </c>
    </row>
    <row r="36" spans="1:2" x14ac:dyDescent="0.45">
      <c r="B36" s="18" t="s">
        <v>104</v>
      </c>
    </row>
    <row r="37" spans="1:2" x14ac:dyDescent="0.45">
      <c r="B37" t="s">
        <v>92</v>
      </c>
    </row>
    <row r="38" spans="1:2" x14ac:dyDescent="0.45">
      <c r="B38" s="18" t="s">
        <v>105</v>
      </c>
    </row>
    <row r="39" spans="1:2" x14ac:dyDescent="0.45">
      <c r="A39" t="s">
        <v>93</v>
      </c>
    </row>
    <row r="40" spans="1:2" x14ac:dyDescent="0.45">
      <c r="B40" s="2" t="s">
        <v>94</v>
      </c>
    </row>
    <row r="41" spans="1:2" x14ac:dyDescent="0.45">
      <c r="B41" s="18" t="s">
        <v>95</v>
      </c>
    </row>
    <row r="42" spans="1:2" x14ac:dyDescent="0.45">
      <c r="B42" s="18" t="s">
        <v>96</v>
      </c>
    </row>
    <row r="43" spans="1:2" x14ac:dyDescent="0.45">
      <c r="A43" t="s">
        <v>97</v>
      </c>
    </row>
    <row r="44" spans="1:2" x14ac:dyDescent="0.45">
      <c r="A44" t="s">
        <v>98</v>
      </c>
    </row>
    <row r="45" spans="1:2" x14ac:dyDescent="0.45">
      <c r="B45" t="s">
        <v>99</v>
      </c>
    </row>
    <row r="46" spans="1:2" x14ac:dyDescent="0.45">
      <c r="A46" t="s">
        <v>101</v>
      </c>
    </row>
    <row r="47" spans="1:2" x14ac:dyDescent="0.45">
      <c r="B47" t="s">
        <v>102</v>
      </c>
    </row>
    <row r="48" spans="1:2" x14ac:dyDescent="0.45">
      <c r="B48" t="s">
        <v>103</v>
      </c>
    </row>
    <row r="50" spans="1:1" x14ac:dyDescent="0.45">
      <c r="A50" s="1" t="s">
        <v>100</v>
      </c>
    </row>
    <row r="51" spans="1:1" x14ac:dyDescent="0.45">
      <c r="A51" t="s">
        <v>67</v>
      </c>
    </row>
    <row r="52" spans="1:1" x14ac:dyDescent="0.45">
      <c r="A52" t="s">
        <v>63</v>
      </c>
    </row>
    <row r="53" spans="1:1" x14ac:dyDescent="0.45">
      <c r="A53" t="s">
        <v>42</v>
      </c>
    </row>
    <row r="54" spans="1:1" x14ac:dyDescent="0.45">
      <c r="A54" t="s">
        <v>62</v>
      </c>
    </row>
    <row r="55" spans="1:1" x14ac:dyDescent="0.45">
      <c r="A55" t="s">
        <v>68</v>
      </c>
    </row>
    <row r="56" spans="1:1" x14ac:dyDescent="0.45">
      <c r="A56" t="s">
        <v>69</v>
      </c>
    </row>
    <row r="57" spans="1:1" x14ac:dyDescent="0.45">
      <c r="A57" t="s">
        <v>70</v>
      </c>
    </row>
    <row r="58" spans="1:1" x14ac:dyDescent="0.45">
      <c r="A58" t="s">
        <v>71</v>
      </c>
    </row>
    <row r="60" spans="1:1" x14ac:dyDescent="0.45">
      <c r="A60" t="s">
        <v>46</v>
      </c>
    </row>
    <row r="61" spans="1:1" x14ac:dyDescent="0.45">
      <c r="A61" t="s">
        <v>43</v>
      </c>
    </row>
    <row r="62" spans="1:1" x14ac:dyDescent="0.45">
      <c r="A62" t="s">
        <v>44</v>
      </c>
    </row>
    <row r="63" spans="1:1" x14ac:dyDescent="0.45">
      <c r="A63" t="s">
        <v>45</v>
      </c>
    </row>
    <row r="64" spans="1:1" ht="14.65" thickBot="1" x14ac:dyDescent="0.5"/>
    <row r="65" spans="1:4" x14ac:dyDescent="0.45">
      <c r="A65" s="3" t="s">
        <v>53</v>
      </c>
      <c r="B65" s="4"/>
      <c r="C65" s="4"/>
      <c r="D65" s="5"/>
    </row>
    <row r="66" spans="1:4" x14ac:dyDescent="0.45">
      <c r="A66" s="6" t="s">
        <v>50</v>
      </c>
      <c r="B66">
        <v>1.0149999999999999</v>
      </c>
      <c r="C66" s="7"/>
      <c r="D66" s="8"/>
    </row>
    <row r="67" spans="1:4" x14ac:dyDescent="0.45">
      <c r="A67" s="6" t="s">
        <v>51</v>
      </c>
      <c r="B67">
        <v>-0.27</v>
      </c>
      <c r="C67" s="7"/>
      <c r="D67" s="8"/>
    </row>
    <row r="68" spans="1:4" ht="14.65" thickBot="1" x14ac:dyDescent="0.5">
      <c r="A68" s="9" t="s">
        <v>52</v>
      </c>
      <c r="B68" s="10">
        <v>-14</v>
      </c>
      <c r="C68" s="10"/>
      <c r="D68" s="11"/>
    </row>
    <row r="97" spans="1:2" x14ac:dyDescent="0.45">
      <c r="A97" s="1" t="s">
        <v>157</v>
      </c>
    </row>
    <row r="98" spans="1:2" x14ac:dyDescent="0.45">
      <c r="A98" t="s">
        <v>161</v>
      </c>
    </row>
    <row r="99" spans="1:2" x14ac:dyDescent="0.45">
      <c r="A99" t="s">
        <v>158</v>
      </c>
    </row>
    <row r="100" spans="1:2" x14ac:dyDescent="0.45">
      <c r="A100" t="s">
        <v>159</v>
      </c>
    </row>
    <row r="101" spans="1:2" x14ac:dyDescent="0.45">
      <c r="A101" s="21">
        <v>6</v>
      </c>
      <c r="B101" t="s">
        <v>160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16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4.25" x14ac:dyDescent="0.45"/>
  <cols>
    <col min="1" max="1" width="53.3984375" customWidth="1"/>
    <col min="2" max="33" width="9.1328125" style="15"/>
    <col min="34" max="16384" width="9.1328125" style="12"/>
  </cols>
  <sheetData>
    <row r="1" spans="1:33" x14ac:dyDescent="0.4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4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4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4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4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4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4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4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4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4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4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4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4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4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4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4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4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4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45">
      <c r="A21" s="12"/>
      <c r="B21">
        <v>0</v>
      </c>
      <c r="C21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45">
      <c r="A22" t="s">
        <v>4</v>
      </c>
      <c r="B22" s="14">
        <v>2019</v>
      </c>
      <c r="C22" s="14">
        <v>2020</v>
      </c>
      <c r="D22" s="14">
        <v>2050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45">
      <c r="B23">
        <v>0</v>
      </c>
      <c r="C23">
        <v>0.73833300000000002</v>
      </c>
      <c r="D23">
        <v>1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4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4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4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4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45">
      <c r="A28" t="s">
        <v>6</v>
      </c>
      <c r="B28" s="14">
        <v>2019</v>
      </c>
      <c r="C28" s="14">
        <v>2020</v>
      </c>
      <c r="D28" s="14">
        <v>2021</v>
      </c>
      <c r="E28" s="14">
        <v>2050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45">
      <c r="B29">
        <v>0</v>
      </c>
      <c r="C29">
        <v>0</v>
      </c>
      <c r="D29">
        <v>1</v>
      </c>
      <c r="E29">
        <v>1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4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4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4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4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4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45">
      <c r="B35">
        <v>0</v>
      </c>
      <c r="C35">
        <v>0</v>
      </c>
      <c r="D35">
        <v>1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4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4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4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4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4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4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4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4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4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4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4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4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4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4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4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4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4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4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4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4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4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4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45">
      <c r="A58" s="12" t="s">
        <v>9</v>
      </c>
      <c r="B58" s="14">
        <v>2019</v>
      </c>
      <c r="C58" s="14">
        <v>2020</v>
      </c>
      <c r="D58" s="14">
        <v>2050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45">
      <c r="A59" s="12"/>
      <c r="B59">
        <v>0</v>
      </c>
      <c r="C59">
        <v>0</v>
      </c>
      <c r="D59">
        <v>1</v>
      </c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4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4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4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4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4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4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45">
      <c r="A66" s="12" t="s">
        <v>11</v>
      </c>
      <c r="B66" s="14">
        <v>2019</v>
      </c>
      <c r="C66" s="14">
        <v>2020</v>
      </c>
      <c r="D66" s="14">
        <v>2050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45">
      <c r="A67"/>
      <c r="B67">
        <v>0</v>
      </c>
      <c r="C67">
        <v>0</v>
      </c>
      <c r="D67">
        <v>1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4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4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4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4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4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4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4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4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4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4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4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4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4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4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4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4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4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4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4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4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4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4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4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4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4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4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4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4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4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4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4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4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4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4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4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4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4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4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4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4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4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4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4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4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4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4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4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4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4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4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4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4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4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4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45">
      <c r="A122" t="s">
        <v>186</v>
      </c>
      <c r="B122" s="14">
        <v>2019</v>
      </c>
      <c r="C122" s="14">
        <v>2050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45">
      <c r="B123" s="21">
        <v>1</v>
      </c>
      <c r="C123">
        <v>1</v>
      </c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45">
      <c r="A124" t="s">
        <v>65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4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45">
      <c r="A126" t="s">
        <v>153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4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45">
      <c r="A128" t="s">
        <v>148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4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45">
      <c r="A130" t="s">
        <v>54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4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45">
      <c r="A132" t="s">
        <v>49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4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45">
      <c r="A134" t="s">
        <v>48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4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45">
      <c r="A136" t="s">
        <v>56</v>
      </c>
      <c r="B136" s="14">
        <v>2019</v>
      </c>
      <c r="C136" s="14">
        <v>2020</v>
      </c>
      <c r="D136" s="14">
        <v>2050</v>
      </c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45">
      <c r="B137">
        <v>0</v>
      </c>
      <c r="C137">
        <v>0</v>
      </c>
      <c r="D137">
        <v>1</v>
      </c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45">
      <c r="A138" t="s">
        <v>72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4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45">
      <c r="A140" t="s">
        <v>73</v>
      </c>
      <c r="B140" s="14">
        <v>2019</v>
      </c>
      <c r="C140" s="14">
        <v>2020</v>
      </c>
      <c r="D140" s="14">
        <v>2021</v>
      </c>
      <c r="E140" s="14">
        <v>2050</v>
      </c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</row>
    <row r="141" spans="1:33" x14ac:dyDescent="0.45">
      <c r="B141">
        <v>0</v>
      </c>
      <c r="C141">
        <v>0</v>
      </c>
      <c r="D141">
        <v>1</v>
      </c>
      <c r="E141">
        <v>1</v>
      </c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</row>
    <row r="142" spans="1:33" x14ac:dyDescent="0.45">
      <c r="A142" t="s">
        <v>22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4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45">
      <c r="A144" t="s">
        <v>23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4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45">
      <c r="A146" t="s">
        <v>24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4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45">
      <c r="A148" t="s">
        <v>25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4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45">
      <c r="A150" t="s">
        <v>26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4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45">
      <c r="A152" t="s">
        <v>27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4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45">
      <c r="A154" t="s">
        <v>28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4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45">
      <c r="A156" t="s">
        <v>29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4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45">
      <c r="A158" t="s">
        <v>30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4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45">
      <c r="A160" t="s">
        <v>0</v>
      </c>
      <c r="B160" s="14">
        <v>2019</v>
      </c>
      <c r="C160" s="14">
        <v>2020</v>
      </c>
      <c r="D160" s="14">
        <v>2021</v>
      </c>
      <c r="E160" s="14">
        <v>2022</v>
      </c>
      <c r="F160" s="14">
        <v>2023</v>
      </c>
      <c r="G160" s="14">
        <v>2024</v>
      </c>
      <c r="H160" s="14">
        <v>2025</v>
      </c>
      <c r="I160" s="14">
        <v>2026</v>
      </c>
      <c r="J160" s="14">
        <v>2027</v>
      </c>
      <c r="K160" s="14">
        <v>2028</v>
      </c>
      <c r="L160" s="14">
        <v>2029</v>
      </c>
      <c r="M160" s="14">
        <v>2030</v>
      </c>
      <c r="N160" s="14">
        <v>2031</v>
      </c>
      <c r="O160" s="14">
        <v>2032</v>
      </c>
      <c r="P160" s="14">
        <v>2033</v>
      </c>
      <c r="Q160" s="14">
        <v>2034</v>
      </c>
      <c r="R160" s="14">
        <v>2035</v>
      </c>
      <c r="S160" s="14">
        <v>2036</v>
      </c>
      <c r="T160" s="14">
        <v>2037</v>
      </c>
      <c r="U160" s="14">
        <v>2038</v>
      </c>
      <c r="V160" s="14">
        <v>2039</v>
      </c>
      <c r="W160" s="14">
        <v>2040</v>
      </c>
      <c r="X160" s="14">
        <v>2041</v>
      </c>
      <c r="Y160" s="14">
        <v>2042</v>
      </c>
      <c r="Z160" s="14">
        <v>2043</v>
      </c>
      <c r="AA160" s="14">
        <v>2044</v>
      </c>
      <c r="AB160" s="14">
        <v>2045</v>
      </c>
      <c r="AC160" s="14">
        <v>2046</v>
      </c>
      <c r="AD160" s="14">
        <v>2047</v>
      </c>
      <c r="AE160" s="14">
        <v>2048</v>
      </c>
      <c r="AF160" s="14">
        <v>2049</v>
      </c>
      <c r="AG160" s="14">
        <v>2050</v>
      </c>
    </row>
    <row r="161" spans="1:33" x14ac:dyDescent="0.45">
      <c r="B161">
        <v>0</v>
      </c>
      <c r="C161">
        <v>0</v>
      </c>
      <c r="D161">
        <f>About!$B$66/(1+EXP(About!$B$67*(D160-$D160+About!$B$68)))</f>
        <v>2.2648140279517712E-2</v>
      </c>
      <c r="E161">
        <f>About!$B$66/(1+EXP(About!$B$67*(E160-$D160+About!$B$68)))</f>
        <v>2.9464471373885869E-2</v>
      </c>
      <c r="F161">
        <f>About!$B$66/(1+EXP(About!$B$67*(F160-$D160+About!$B$68)))</f>
        <v>3.8253208866234997E-2</v>
      </c>
      <c r="G161">
        <f>About!$B$66/(1+EXP(About!$B$67*(G160-$D160+About!$B$68)))</f>
        <v>4.9531718843781984E-2</v>
      </c>
      <c r="H161">
        <f>About!$B$66/(1+EXP(About!$B$67*(H160-$D160+About!$B$68)))</f>
        <v>6.3917956397851416E-2</v>
      </c>
      <c r="I161">
        <f>About!$B$66/(1+EXP(About!$B$67*(I160-$D160+About!$B$68)))</f>
        <v>8.2127169223697311E-2</v>
      </c>
      <c r="J161">
        <f>About!$B$66/(1+EXP(About!$B$67*(J160-$D160+About!$B$68)))</f>
        <v>0.10495145823012331</v>
      </c>
      <c r="K161">
        <f>About!$B$66/(1+EXP(About!$B$67*(K160-$D160+About!$B$68)))</f>
        <v>0.13321313648010116</v>
      </c>
      <c r="L161">
        <f>About!$B$66/(1+EXP(About!$B$67*(L160-$D160+About!$B$68)))</f>
        <v>0.1676829432434738</v>
      </c>
      <c r="M161">
        <f>About!$B$66/(1+EXP(About!$B$67*(M160-$D160+About!$B$68)))</f>
        <v>0.20895842737796153</v>
      </c>
      <c r="N161">
        <f>About!$B$66/(1+EXP(About!$B$67*(N160-$D160+About!$B$68)))</f>
        <v>0.25730860691227286</v>
      </c>
      <c r="O161">
        <f>About!$B$66/(1+EXP(About!$B$67*(O160-$D160+About!$B$68)))</f>
        <v>0.31250885313368498</v>
      </c>
      <c r="P161">
        <f>About!$B$66/(1+EXP(About!$B$67*(P160-$D160+About!$B$68)))</f>
        <v>0.37371039599785677</v>
      </c>
      <c r="Q161">
        <f>About!$B$66/(1+EXP(About!$B$67*(Q160-$D160+About!$B$68)))</f>
        <v>0.43940070146006388</v>
      </c>
      <c r="R161">
        <f>About!$B$66/(1+EXP(About!$B$67*(R160-$D160+About!$B$68)))</f>
        <v>0.50749999999999995</v>
      </c>
      <c r="S161">
        <f>About!$B$66/(1+EXP(About!$B$67*(S160-$D160+About!$B$68)))</f>
        <v>0.57559929853993608</v>
      </c>
      <c r="T161">
        <f>About!$B$66/(1+EXP(About!$B$67*(T160-$D160+About!$B$68)))</f>
        <v>0.64128960400214308</v>
      </c>
      <c r="U161">
        <f>About!$B$66/(1+EXP(About!$B$67*(U160-$D160+About!$B$68)))</f>
        <v>0.70249114686631497</v>
      </c>
      <c r="V161">
        <f>About!$B$66/(1+EXP(About!$B$67*(V160-$D160+About!$B$68)))</f>
        <v>0.75769139308772704</v>
      </c>
      <c r="W161">
        <f>About!$B$66/(1+EXP(About!$B$67*(W160-$D160+About!$B$68)))</f>
        <v>0.80604157262203846</v>
      </c>
      <c r="X161">
        <f>About!$B$66/(1+EXP(About!$B$67*(X160-$D160+About!$B$68)))</f>
        <v>0.84731705675652613</v>
      </c>
      <c r="Y161">
        <f>About!$B$66/(1+EXP(About!$B$67*(Y160-$D160+About!$B$68)))</f>
        <v>0.88178686351989888</v>
      </c>
      <c r="Z161">
        <f>About!$B$66/(1+EXP(About!$B$67*(Z160-$D160+About!$B$68)))</f>
        <v>0.91004854176987648</v>
      </c>
      <c r="AA161">
        <f>About!$B$66/(1+EXP(About!$B$67*(AA160-$D160+About!$B$68)))</f>
        <v>0.93287283077630256</v>
      </c>
      <c r="AB161">
        <f>About!$B$66/(1+EXP(About!$B$67*(AB160-$D160+About!$B$68)))</f>
        <v>0.95108204360214854</v>
      </c>
      <c r="AC161">
        <f>About!$B$66/(1+EXP(About!$B$67*(AC160-$D160+About!$B$68)))</f>
        <v>0.96546828115621786</v>
      </c>
      <c r="AD161">
        <f>About!$B$66/(1+EXP(About!$B$67*(AD160-$D160+About!$B$68)))</f>
        <v>0.97674679113376495</v>
      </c>
      <c r="AE161">
        <f>About!$B$66/(1+EXP(About!$B$67*(AE160-$D160+About!$B$68)))</f>
        <v>0.98553552862611404</v>
      </c>
      <c r="AF161">
        <f>About!$B$66/(1+EXP(About!$B$67*(AF160-$D160+About!$B$68)))</f>
        <v>0.99235185972048212</v>
      </c>
      <c r="AG161">
        <f>About!$B$66/(1+EXP(About!$B$67*(AG160-$D160+About!$B$68)))</f>
        <v>0.99761910618453631</v>
      </c>
    </row>
    <row r="162" spans="1:33" x14ac:dyDescent="0.45">
      <c r="A162" t="s">
        <v>170</v>
      </c>
      <c r="B162" s="14">
        <v>2019</v>
      </c>
      <c r="C162" s="14">
        <v>2020</v>
      </c>
      <c r="D162" s="14">
        <v>2050</v>
      </c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45">
      <c r="B163">
        <v>0</v>
      </c>
      <c r="C163">
        <v>0</v>
      </c>
      <c r="D163">
        <v>1</v>
      </c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1:33" x14ac:dyDescent="0.45">
      <c r="A164" t="s">
        <v>174</v>
      </c>
      <c r="B164" s="14">
        <v>2019</v>
      </c>
      <c r="C164" s="14">
        <v>2020</v>
      </c>
      <c r="D164" s="14">
        <v>2021</v>
      </c>
      <c r="E164" s="14">
        <v>2022</v>
      </c>
      <c r="F164" s="14">
        <v>2023</v>
      </c>
      <c r="G164" s="14">
        <v>2024</v>
      </c>
      <c r="H164" s="14">
        <v>2025</v>
      </c>
      <c r="I164" s="14">
        <v>2026</v>
      </c>
      <c r="J164" s="14">
        <v>2027</v>
      </c>
      <c r="K164" s="14">
        <v>2028</v>
      </c>
      <c r="L164" s="14">
        <v>2029</v>
      </c>
      <c r="M164" s="14">
        <v>2050</v>
      </c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 spans="1:33" x14ac:dyDescent="0.45">
      <c r="B165">
        <v>0</v>
      </c>
      <c r="C165">
        <f>VLOOKUP(C$164,'Exogenous GDP Adjustment'!$A$12:$C$20,3,FALSE)</f>
        <v>1</v>
      </c>
      <c r="D165">
        <f>VLOOKUP(D$164,'Exogenous GDP Adjustment'!$A$12:$C$20,3,FALSE)</f>
        <v>0.69902883943152239</v>
      </c>
      <c r="E165">
        <f>VLOOKUP(E$164,'Exogenous GDP Adjustment'!$A$12:$C$20,3,FALSE)</f>
        <v>0.4886413183569811</v>
      </c>
      <c r="F165">
        <f>VLOOKUP(F$164,'Exogenous GDP Adjustment'!$A$12:$C$20,3,FALSE)</f>
        <v>0.34157437366936949</v>
      </c>
      <c r="G165">
        <f>VLOOKUP(G$164,'Exogenous GDP Adjustment'!$A$12:$C$20,3,FALSE)</f>
        <v>0.23877033800564854</v>
      </c>
      <c r="H165">
        <f>VLOOKUP(H$164,'Exogenous GDP Adjustment'!$A$12:$C$20,3,FALSE)</f>
        <v>0.16690735226676084</v>
      </c>
      <c r="I165">
        <f>VLOOKUP(I$164,'Exogenous GDP Adjustment'!$A$12:$C$20,3,FALSE)</f>
        <v>0.1166730527476221</v>
      </c>
      <c r="J165">
        <f>VLOOKUP(J$164,'Exogenous GDP Adjustment'!$A$12:$C$20,3,FALSE)</f>
        <v>8.1557828655103068E-2</v>
      </c>
      <c r="K165">
        <f>VLOOKUP(K$164,'Exogenous GDP Adjustment'!$A$12:$C$20,3,FALSE)</f>
        <v>5.7011274311331663E-2</v>
      </c>
      <c r="L165">
        <v>0</v>
      </c>
      <c r="M165">
        <v>0</v>
      </c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0.73833300000000002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0.74705500000000002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0.75577700000000003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0.76449999999999996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0.77322199999999996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0.78194399999999997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0.79066599999999998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0.79938900000000002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0.80811100000000002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0.81683300000000003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0.82555500000000004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0.83427799999999996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0.84299999999999997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0.85172199999999998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0.86044399999999999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0.86916599999999999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0.87788900000000003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0.88661100000000004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0.89533300000000005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0.90405500000000005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0.91277799999999998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0.92149999999999999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0.93022199999999999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0.938944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0.94766700000000004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0.95638900000000004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0.96511100000000005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0.97383299999999995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0.98255599999999998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0.99127799999999999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cross alternate government revenue allocation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1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1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1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1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1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1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1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1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1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1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1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1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1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1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1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1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1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1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1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1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convert heat to CHP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heat fuel type shifting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hydgn shift production pathways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forest set asides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afforestation and reforestation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forest management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avoid deforestation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3.3333000000000002E-2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6.6667000000000004E-2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0.1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0.13333300000000001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0.16666700000000001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0.2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0.23333300000000001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0.26666699999999999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0.3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0.33333299999999999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0.36666700000000002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0.4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0.43333300000000002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0.466667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0.5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0.53333299999999995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0.56666700000000003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0.6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0.63333300000000003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0.66666700000000001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0.7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0.73333300000000001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0.76666699999999999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0.8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0.83333299999999999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0.86666699999999997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0.9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0.93333299999999997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0.96666700000000005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peatland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land forest restoration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1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1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1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1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1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1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1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1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1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1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1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1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1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1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1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1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1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1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1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1</v>
      </c>
    </row>
    <row r="72" spans="1:33" x14ac:dyDescent="0.45">
      <c r="A72" s="12" t="str">
        <f>'Set Schedules Here'!A142</f>
        <v>RnD transportation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electricity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building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industry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CCS capital cost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transportation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electricity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building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industry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RnD CCS fuel use reduction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2.2648000000000001E-2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2.9464000000000001E-2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3.8253000000000002E-2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4.9532E-2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6.3918000000000003E-2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8.2127000000000006E-2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0.104951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0.133213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0.167683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0.208958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0.25730900000000001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0.31250899999999998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0.37370999999999999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0.43940099999999999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0.50749999999999995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0.57559899999999997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0.64129000000000003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0.70249099999999998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0.757691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0.80604200000000004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0.84731699999999999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0.88178699999999999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0.910049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0.93287299999999995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0.95108199999999998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0.96546799999999999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0.97674700000000003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0.98553599999999997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0.99235200000000001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0.99761900000000003</v>
      </c>
    </row>
    <row r="82" spans="1:33" x14ac:dyDescent="0.45">
      <c r="A82" s="12" t="str">
        <f>'Set Schedules Here'!A162</f>
        <v>geoeng direct air capture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3.3333000000000002E-2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6.6667000000000004E-2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0.1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0.13333300000000001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0.16666700000000001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0.23333300000000001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0.26666699999999999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0.3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0.33333299999999999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0.36666700000000002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0.4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0.43333300000000002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0.466667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0.5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0.53333299999999995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0.56666700000000003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0.6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0.63333300000000003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0.66666700000000001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0.7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0.73333300000000001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0.76666699999999999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0.8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0.83333299999999999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0.86666699999999997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0.9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0.93333299999999997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0.96666700000000005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1</v>
      </c>
    </row>
    <row r="83" spans="1:33" x14ac:dyDescent="0.45">
      <c r="A83" s="12" t="str">
        <f>'Set Schedules Here'!A164</f>
        <v>settings exogenous GDP adjustment</v>
      </c>
      <c r="B83">
        <f>ROUND(IF(B$1=2050,TREND(INDEX('Set Schedules Here'!165:165,1,MATCH(B$1,'Set Schedules Here'!164:164,0)),INDEX('Set Schedules Here'!164:164,1,MATCH(B$1,'Set Schedules Here'!164:164,0)),B$1),TREND(INDEX('Set Schedules Here'!165:165,1,MATCH(B$1,'Set Schedules Here'!164:164,1)):INDEX('Set Schedules Here'!165:165,1,MATCH(B$1,'Set Schedules Here'!164:164,1)+1),INDEX('Set Schedules Here'!164:164,1,MATCH(B$1,'Set Schedules Here'!164:164,1)):INDEX('Set Schedules Here'!164:164,1,MATCH(B$1,'Set Schedules Here'!164:164,1)+1),B$1)),rounding_decimal_places)</f>
        <v>0</v>
      </c>
      <c r="C83">
        <f>ROUND(IF(C$1=2050,TREND(INDEX('Set Schedules Here'!165:165,1,MATCH(C$1,'Set Schedules Here'!164:164,0)),INDEX('Set Schedules Here'!164:164,1,MATCH(C$1,'Set Schedules Here'!164:164,0)),C$1),TREND(INDEX('Set Schedules Here'!165:165,1,MATCH(C$1,'Set Schedules Here'!164:164,1)):INDEX('Set Schedules Here'!165:165,1,MATCH(C$1,'Set Schedules Here'!164:164,1)+1),INDEX('Set Schedules Here'!164:164,1,MATCH(C$1,'Set Schedules Here'!164:164,1)):INDEX('Set Schedules Here'!164:164,1,MATCH(C$1,'Set Schedules Here'!164:164,1)+1),C$1)),rounding_decimal_places)</f>
        <v>1</v>
      </c>
      <c r="D83">
        <f>ROUND(IF(D$1=2050,TREND(INDEX('Set Schedules Here'!165:165,1,MATCH(D$1,'Set Schedules Here'!164:164,0)),INDEX('Set Schedules Here'!164:164,1,MATCH(D$1,'Set Schedules Here'!164:164,0)),D$1),TREND(INDEX('Set Schedules Here'!165:165,1,MATCH(D$1,'Set Schedules Here'!164:164,1)):INDEX('Set Schedules Here'!165:165,1,MATCH(D$1,'Set Schedules Here'!164:164,1)+1),INDEX('Set Schedules Here'!164:164,1,MATCH(D$1,'Set Schedules Here'!164:164,1)):INDEX('Set Schedules Here'!164:164,1,MATCH(D$1,'Set Schedules Here'!164:164,1)+1),D$1)),rounding_decimal_places)</f>
        <v>0.69902900000000001</v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0.48864099999999999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0.34157399999999999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0.23877000000000001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0.166907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0.116673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8.1558000000000005E-2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5.7010999999999999E-2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0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0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0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0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0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0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0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0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0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0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0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0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0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0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0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0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0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0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0"/>
    <col min="66" max="16384" width="9.1328125" style="12"/>
  </cols>
  <sheetData>
    <row r="1" spans="1:65" x14ac:dyDescent="0.4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0.73833300000000002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cross alternate government revenue allocation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1</v>
      </c>
      <c r="D62" s="12">
        <f>IF(ISBLANK('Set Schedules Here'!C122),"",ROUND('Set Schedules Here'!C122,rounding_decimal_places))</f>
        <v>2050</v>
      </c>
      <c r="E62" s="12">
        <f>IF(ISBLANK('Set Schedules Here'!C123),"",ROUND('Set Schedules Here'!C123,rounding_decimal_places))</f>
        <v>1</v>
      </c>
      <c r="F62" s="12" t="str">
        <f>IF(ISBLANK('Set Schedules Here'!D122),"",ROUND('Set Schedules Here'!D122,rounding_decimal_places))</f>
        <v/>
      </c>
      <c r="G62" s="12" t="str">
        <f>IF(ISBLANK('Set Schedules Here'!D123),"",ROUND('Set Schedules Here'!D123,rounding_decimal_places))</f>
        <v/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convert heat to CHP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heat fuel type shifting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hydgn shift production pathways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forest set asides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afforestation and reforestation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forest management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avoid deforestation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2050</v>
      </c>
      <c r="G69" s="12">
        <f>IF(ISBLANK('Set Schedules Here'!D137),"",ROUND('Set Schedules Here'!D137,rounding_decimal_places))</f>
        <v>1</v>
      </c>
      <c r="H69" s="12" t="str">
        <f>IF(ISBLANK('Set Schedules Here'!E136),"",ROUND('Set Schedules Here'!E136,rounding_decimal_places))</f>
        <v/>
      </c>
      <c r="I69" s="12" t="str">
        <f>IF(ISBLANK('Set Schedules Here'!E137),"",ROUND('Set Schedules Here'!E137,rounding_decimal_places))</f>
        <v/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peatland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land forest restoration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1</v>
      </c>
      <c r="H71" s="12">
        <f>IF(ISBLANK('Set Schedules Here'!E140),"",ROUND('Set Schedules Here'!E140,rounding_decimal_places))</f>
        <v>2050</v>
      </c>
      <c r="I71" s="12">
        <f>IF(ISBLANK('Set Schedules Here'!E141),"",ROUND('Set Schedules Here'!E141,rounding_decimal_places))</f>
        <v>1</v>
      </c>
      <c r="J71" s="12" t="str">
        <f>IF(ISBLANK('Set Schedules Here'!F140),"",ROUND('Set Schedules Here'!F140,rounding_decimal_places))</f>
        <v/>
      </c>
      <c r="K71" s="12" t="str">
        <f>IF(ISBLANK('Set Schedules Here'!F141),"",ROUND('Set Schedules Here'!F141,rounding_decimal_places))</f>
        <v/>
      </c>
      <c r="L71" s="12" t="str">
        <f>IF(ISBLANK('Set Schedules Here'!G140),"",ROUND('Set Schedules Here'!G140,rounding_decimal_places))</f>
        <v/>
      </c>
      <c r="M71" s="12" t="str">
        <f>IF(ISBLANK('Set Schedules Here'!G141),"",ROUND('Set Schedules Here'!G141,rounding_decimal_places))</f>
        <v/>
      </c>
      <c r="N71" s="12" t="str">
        <f>IF(ISBLANK('Set Schedules Here'!H140),"",ROUND('Set Schedules Here'!H140,rounding_decimal_places))</f>
        <v/>
      </c>
      <c r="O71" s="12" t="str">
        <f>IF(ISBLANK('Set Schedules Here'!H141),"",ROUND('Set Schedules Here'!H141,rounding_decimal_places))</f>
        <v/>
      </c>
      <c r="P71" s="12" t="str">
        <f>IF(ISBLANK('Set Schedules Here'!I140),"",ROUND('Set Schedules Here'!I140,rounding_decimal_places))</f>
        <v/>
      </c>
      <c r="Q71" s="12" t="str">
        <f>IF(ISBLANK('Set Schedules Here'!I141),"",ROUND('Set Schedules Here'!I141,rounding_decimal_places))</f>
        <v/>
      </c>
      <c r="R71" s="12" t="str">
        <f>IF(ISBLANK('Set Schedules Here'!J140),"",ROUND('Set Schedules Here'!J140,rounding_decimal_places))</f>
        <v/>
      </c>
      <c r="S71" s="12" t="str">
        <f>IF(ISBLANK('Set Schedules Here'!J141),"",ROUND('Set Schedules Here'!J141,rounding_decimal_places))</f>
        <v/>
      </c>
      <c r="T71" s="12" t="str">
        <f>IF(ISBLANK('Set Schedules Here'!K140),"",ROUND('Set Schedules Here'!K140,rounding_decimal_places))</f>
        <v/>
      </c>
      <c r="U71" s="12" t="str">
        <f>IF(ISBLANK('Set Schedules Here'!K141),"",ROUND('Set Schedules Here'!K141,rounding_decimal_places))</f>
        <v/>
      </c>
      <c r="V71" s="12" t="str">
        <f>IF(ISBLANK('Set Schedules Here'!L140),"",ROUND('Set Schedules Here'!L140,rounding_decimal_places))</f>
        <v/>
      </c>
      <c r="W71" s="12" t="str">
        <f>IF(ISBLANK('Set Schedules Here'!L141),"",ROUND('Set Schedules Here'!L141,rounding_decimal_places))</f>
        <v/>
      </c>
      <c r="X71" s="12" t="str">
        <f>IF(ISBLANK('Set Schedules Here'!M140),"",ROUND('Set Schedules Here'!M140,rounding_decimal_places))</f>
        <v/>
      </c>
      <c r="Y71" s="12" t="str">
        <f>IF(ISBLANK('Set Schedules Here'!M141),"",ROUND('Set Schedules Here'!M141,rounding_decimal_places))</f>
        <v/>
      </c>
      <c r="Z71" s="12" t="str">
        <f>IF(ISBLANK('Set Schedules Here'!N140),"",ROUND('Set Schedules Here'!N140,rounding_decimal_places))</f>
        <v/>
      </c>
      <c r="AA71" s="12" t="str">
        <f>IF(ISBLANK('Set Schedules Here'!N141),"",ROUND('Set Schedules Here'!N141,rounding_decimal_places))</f>
        <v/>
      </c>
      <c r="AB71" s="12" t="str">
        <f>IF(ISBLANK('Set Schedules Here'!O140),"",ROUND('Set Schedules Here'!O140,rounding_decimal_places))</f>
        <v/>
      </c>
      <c r="AC71" s="12" t="str">
        <f>IF(ISBLANK('Set Schedules Here'!O141),"",ROUND('Set Schedules Here'!O141,rounding_decimal_places))</f>
        <v/>
      </c>
      <c r="AD71" s="12" t="str">
        <f>IF(ISBLANK('Set Schedules Here'!P140),"",ROUND('Set Schedules Here'!P140,rounding_decimal_places))</f>
        <v/>
      </c>
      <c r="AE71" s="12" t="str">
        <f>IF(ISBLANK('Set Schedules Here'!P141),"",ROUND('Set Schedules Here'!P141,rounding_decimal_places))</f>
        <v/>
      </c>
      <c r="AF71" s="12" t="str">
        <f>IF(ISBLANK('Set Schedules Here'!Q140),"",ROUND('Set Schedules Here'!Q140,rounding_decimal_places))</f>
        <v/>
      </c>
      <c r="AG71" s="12" t="str">
        <f>IF(ISBLANK('Set Schedules Here'!Q141),"",ROUND('Set Schedules Here'!Q141,rounding_decimal_places))</f>
        <v/>
      </c>
      <c r="AH71" s="12" t="str">
        <f>IF(ISBLANK('Set Schedules Here'!R140),"",ROUND('Set Schedules Here'!R140,rounding_decimal_places))</f>
        <v/>
      </c>
      <c r="AI71" s="12" t="str">
        <f>IF(ISBLANK('Set Schedules Here'!R141),"",ROUND('Set Schedules Here'!R141,rounding_decimal_places))</f>
        <v/>
      </c>
      <c r="AJ71" s="12" t="str">
        <f>IF(ISBLANK('Set Schedules Here'!S140),"",ROUND('Set Schedules Here'!S140,rounding_decimal_places))</f>
        <v/>
      </c>
      <c r="AK71" s="12" t="str">
        <f>IF(ISBLANK('Set Schedules Here'!S141),"",ROUND('Set Schedules Here'!S141,rounding_decimal_places))</f>
        <v/>
      </c>
      <c r="AL71" s="12" t="str">
        <f>IF(ISBLANK('Set Schedules Here'!T140),"",ROUND('Set Schedules Here'!T140,rounding_decimal_places))</f>
        <v/>
      </c>
      <c r="AM71" s="12" t="str">
        <f>IF(ISBLANK('Set Schedules Here'!T141),"",ROUND('Set Schedules Here'!T141,rounding_decimal_places))</f>
        <v/>
      </c>
      <c r="AN71" s="12" t="str">
        <f>IF(ISBLANK('Set Schedules Here'!U140),"",ROUND('Set Schedules Here'!U140,rounding_decimal_places))</f>
        <v/>
      </c>
      <c r="AO71" s="12" t="str">
        <f>IF(ISBLANK('Set Schedules Here'!U141),"",ROUND('Set Schedules Here'!U141,rounding_decimal_places))</f>
        <v/>
      </c>
      <c r="AP71" s="12" t="str">
        <f>IF(ISBLANK('Set Schedules Here'!V140),"",ROUND('Set Schedules Here'!V140,rounding_decimal_places))</f>
        <v/>
      </c>
      <c r="AQ71" s="12" t="str">
        <f>IF(ISBLANK('Set Schedules Here'!V141),"",ROUND('Set Schedules Here'!V141,rounding_decimal_places))</f>
        <v/>
      </c>
      <c r="AR71" s="12" t="str">
        <f>IF(ISBLANK('Set Schedules Here'!W140),"",ROUND('Set Schedules Here'!W140,rounding_decimal_places))</f>
        <v/>
      </c>
      <c r="AS71" s="12" t="str">
        <f>IF(ISBLANK('Set Schedules Here'!W141),"",ROUND('Set Schedules Here'!W141,rounding_decimal_places))</f>
        <v/>
      </c>
      <c r="AT71" s="12" t="str">
        <f>IF(ISBLANK('Set Schedules Here'!X140),"",ROUND('Set Schedules Here'!X140,rounding_decimal_places))</f>
        <v/>
      </c>
      <c r="AU71" s="12" t="str">
        <f>IF(ISBLANK('Set Schedules Here'!X141),"",ROUND('Set Schedules Here'!X141,rounding_decimal_places))</f>
        <v/>
      </c>
      <c r="AV71" s="12" t="str">
        <f>IF(ISBLANK('Set Schedules Here'!Y140),"",ROUND('Set Schedules Here'!Y140,rounding_decimal_places))</f>
        <v/>
      </c>
      <c r="AW71" s="12" t="str">
        <f>IF(ISBLANK('Set Schedules Here'!Y141),"",ROUND('Set Schedules Here'!Y141,rounding_decimal_places))</f>
        <v/>
      </c>
      <c r="AX71" s="12" t="str">
        <f>IF(ISBLANK('Set Schedules Here'!Z140),"",ROUND('Set Schedules Here'!Z140,rounding_decimal_places))</f>
        <v/>
      </c>
      <c r="AY71" s="12" t="str">
        <f>IF(ISBLANK('Set Schedules Here'!Z141),"",ROUND('Set Schedules Here'!Z141,rounding_decimal_places))</f>
        <v/>
      </c>
      <c r="AZ71" s="12" t="str">
        <f>IF(ISBLANK('Set Schedules Here'!AA140),"",ROUND('Set Schedules Here'!AA140,rounding_decimal_places))</f>
        <v/>
      </c>
      <c r="BA71" s="12" t="str">
        <f>IF(ISBLANK('Set Schedules Here'!AA141),"",ROUND('Set Schedules Here'!AA141,rounding_decimal_places))</f>
        <v/>
      </c>
      <c r="BB71" s="12" t="str">
        <f>IF(ISBLANK('Set Schedules Here'!AB140),"",ROUND('Set Schedules Here'!AB140,rounding_decimal_places))</f>
        <v/>
      </c>
      <c r="BC71" s="12" t="str">
        <f>IF(ISBLANK('Set Schedules Here'!AB141),"",ROUND('Set Schedules Here'!AB141,rounding_decimal_places))</f>
        <v/>
      </c>
      <c r="BD71" s="12" t="str">
        <f>IF(ISBLANK('Set Schedules Here'!AC140),"",ROUND('Set Schedules Here'!AC140,rounding_decimal_places))</f>
        <v/>
      </c>
      <c r="BE71" s="12" t="str">
        <f>IF(ISBLANK('Set Schedules Here'!AC141),"",ROUND('Set Schedules Here'!AC141,rounding_decimal_places))</f>
        <v/>
      </c>
      <c r="BF71" s="12" t="str">
        <f>IF(ISBLANK('Set Schedules Here'!AD140),"",ROUND('Set Schedules Here'!AD140,rounding_decimal_places))</f>
        <v/>
      </c>
      <c r="BG71" s="12" t="str">
        <f>IF(ISBLANK('Set Schedules Here'!AD141),"",ROUND('Set Schedules Here'!AD141,rounding_decimal_places))</f>
        <v/>
      </c>
      <c r="BH71" s="12" t="str">
        <f>IF(ISBLANK('Set Schedules Here'!AE140),"",ROUND('Set Schedules Here'!AE140,rounding_decimal_places))</f>
        <v/>
      </c>
      <c r="BI71" s="12" t="str">
        <f>IF(ISBLANK('Set Schedules Here'!AE141),"",ROUND('Set Schedules Here'!AE141,rounding_decimal_places))</f>
        <v/>
      </c>
      <c r="BJ71" s="12" t="str">
        <f>IF(ISBLANK('Set Schedules Here'!AF140),"",ROUND('Set Schedules Here'!AF140,rounding_decimal_places))</f>
        <v/>
      </c>
      <c r="BK71" s="12" t="str">
        <f>IF(ISBLANK('Set Schedules Here'!AF141),"",ROUND('Set Schedules Here'!AF141,rounding_decimal_places))</f>
        <v/>
      </c>
      <c r="BL71" s="12" t="str">
        <f>IF(ISBLANK('Set Schedules Here'!AG140),"",ROUND('Set Schedules Here'!AG140,rounding_decimal_places))</f>
        <v/>
      </c>
      <c r="BM71" s="20" t="str">
        <f>IF(ISBLANK('Set Schedules Here'!AG141),"",ROUND('Set Schedules Here'!AG141,rounding_decimal_places))</f>
        <v/>
      </c>
    </row>
    <row r="72" spans="1:65" x14ac:dyDescent="0.45">
      <c r="A72" s="12" t="str">
        <f>'Set Schedules Here'!A142</f>
        <v>RnD transportation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electricity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building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industry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CCS capital cost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transportation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electricity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building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industry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RnD CCS fuel use reduction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2021</v>
      </c>
      <c r="G81" s="12">
        <f>IF(ISBLANK('Set Schedules Here'!D161),"",ROUND('Set Schedules Here'!D161,rounding_decimal_places))</f>
        <v>2.2648000000000001E-2</v>
      </c>
      <c r="H81" s="12">
        <f>IF(ISBLANK('Set Schedules Here'!E160),"",ROUND('Set Schedules Here'!E160,rounding_decimal_places))</f>
        <v>2022</v>
      </c>
      <c r="I81" s="12">
        <f>IF(ISBLANK('Set Schedules Here'!E161),"",ROUND('Set Schedules Here'!E161,rounding_decimal_places))</f>
        <v>2.9464000000000001E-2</v>
      </c>
      <c r="J81" s="12">
        <f>IF(ISBLANK('Set Schedules Here'!F160),"",ROUND('Set Schedules Here'!F160,rounding_decimal_places))</f>
        <v>2023</v>
      </c>
      <c r="K81" s="12">
        <f>IF(ISBLANK('Set Schedules Here'!F161),"",ROUND('Set Schedules Here'!F161,rounding_decimal_places))</f>
        <v>3.8253000000000002E-2</v>
      </c>
      <c r="L81" s="12">
        <f>IF(ISBLANK('Set Schedules Here'!G160),"",ROUND('Set Schedules Here'!G160,rounding_decimal_places))</f>
        <v>2024</v>
      </c>
      <c r="M81" s="12">
        <f>IF(ISBLANK('Set Schedules Here'!G161),"",ROUND('Set Schedules Here'!G161,rounding_decimal_places))</f>
        <v>4.9532E-2</v>
      </c>
      <c r="N81" s="12">
        <f>IF(ISBLANK('Set Schedules Here'!H160),"",ROUND('Set Schedules Here'!H160,rounding_decimal_places))</f>
        <v>2025</v>
      </c>
      <c r="O81" s="12">
        <f>IF(ISBLANK('Set Schedules Here'!H161),"",ROUND('Set Schedules Here'!H161,rounding_decimal_places))</f>
        <v>6.3918000000000003E-2</v>
      </c>
      <c r="P81" s="12">
        <f>IF(ISBLANK('Set Schedules Here'!I160),"",ROUND('Set Schedules Here'!I160,rounding_decimal_places))</f>
        <v>2026</v>
      </c>
      <c r="Q81" s="12">
        <f>IF(ISBLANK('Set Schedules Here'!I161),"",ROUND('Set Schedules Here'!I161,rounding_decimal_places))</f>
        <v>8.2127000000000006E-2</v>
      </c>
      <c r="R81" s="12">
        <f>IF(ISBLANK('Set Schedules Here'!J160),"",ROUND('Set Schedules Here'!J160,rounding_decimal_places))</f>
        <v>2027</v>
      </c>
      <c r="S81" s="12">
        <f>IF(ISBLANK('Set Schedules Here'!J161),"",ROUND('Set Schedules Here'!J161,rounding_decimal_places))</f>
        <v>0.104951</v>
      </c>
      <c r="T81" s="12">
        <f>IF(ISBLANK('Set Schedules Here'!K160),"",ROUND('Set Schedules Here'!K160,rounding_decimal_places))</f>
        <v>2028</v>
      </c>
      <c r="U81" s="12">
        <f>IF(ISBLANK('Set Schedules Here'!K161),"",ROUND('Set Schedules Here'!K161,rounding_decimal_places))</f>
        <v>0.133213</v>
      </c>
      <c r="V81" s="12">
        <f>IF(ISBLANK('Set Schedules Here'!L160),"",ROUND('Set Schedules Here'!L160,rounding_decimal_places))</f>
        <v>2029</v>
      </c>
      <c r="W81" s="12">
        <f>IF(ISBLANK('Set Schedules Here'!L161),"",ROUND('Set Schedules Here'!L161,rounding_decimal_places))</f>
        <v>0.167683</v>
      </c>
      <c r="X81" s="12">
        <f>IF(ISBLANK('Set Schedules Here'!M160),"",ROUND('Set Schedules Here'!M160,rounding_decimal_places))</f>
        <v>2030</v>
      </c>
      <c r="Y81" s="12">
        <f>IF(ISBLANK('Set Schedules Here'!M161),"",ROUND('Set Schedules Here'!M161,rounding_decimal_places))</f>
        <v>0.208958</v>
      </c>
      <c r="Z81" s="12">
        <f>IF(ISBLANK('Set Schedules Here'!N160),"",ROUND('Set Schedules Here'!N160,rounding_decimal_places))</f>
        <v>2031</v>
      </c>
      <c r="AA81" s="12">
        <f>IF(ISBLANK('Set Schedules Here'!N161),"",ROUND('Set Schedules Here'!N161,rounding_decimal_places))</f>
        <v>0.25730900000000001</v>
      </c>
      <c r="AB81" s="12">
        <f>IF(ISBLANK('Set Schedules Here'!O160),"",ROUND('Set Schedules Here'!O160,rounding_decimal_places))</f>
        <v>2032</v>
      </c>
      <c r="AC81" s="12">
        <f>IF(ISBLANK('Set Schedules Here'!O161),"",ROUND('Set Schedules Here'!O161,rounding_decimal_places))</f>
        <v>0.31250899999999998</v>
      </c>
      <c r="AD81" s="12">
        <f>IF(ISBLANK('Set Schedules Here'!P160),"",ROUND('Set Schedules Here'!P160,rounding_decimal_places))</f>
        <v>2033</v>
      </c>
      <c r="AE81" s="12">
        <f>IF(ISBLANK('Set Schedules Here'!P161),"",ROUND('Set Schedules Here'!P161,rounding_decimal_places))</f>
        <v>0.37370999999999999</v>
      </c>
      <c r="AF81" s="12">
        <f>IF(ISBLANK('Set Schedules Here'!Q160),"",ROUND('Set Schedules Here'!Q160,rounding_decimal_places))</f>
        <v>2034</v>
      </c>
      <c r="AG81" s="12">
        <f>IF(ISBLANK('Set Schedules Here'!Q161),"",ROUND('Set Schedules Here'!Q161,rounding_decimal_places))</f>
        <v>0.43940099999999999</v>
      </c>
      <c r="AH81" s="12">
        <f>IF(ISBLANK('Set Schedules Here'!R160),"",ROUND('Set Schedules Here'!R160,rounding_decimal_places))</f>
        <v>2035</v>
      </c>
      <c r="AI81" s="12">
        <f>IF(ISBLANK('Set Schedules Here'!R161),"",ROUND('Set Schedules Here'!R161,rounding_decimal_places))</f>
        <v>0.50749999999999995</v>
      </c>
      <c r="AJ81" s="12">
        <f>IF(ISBLANK('Set Schedules Here'!S160),"",ROUND('Set Schedules Here'!S160,rounding_decimal_places))</f>
        <v>2036</v>
      </c>
      <c r="AK81" s="12">
        <f>IF(ISBLANK('Set Schedules Here'!S161),"",ROUND('Set Schedules Here'!S161,rounding_decimal_places))</f>
        <v>0.57559899999999997</v>
      </c>
      <c r="AL81" s="12">
        <f>IF(ISBLANK('Set Schedules Here'!T160),"",ROUND('Set Schedules Here'!T160,rounding_decimal_places))</f>
        <v>2037</v>
      </c>
      <c r="AM81" s="12">
        <f>IF(ISBLANK('Set Schedules Here'!T161),"",ROUND('Set Schedules Here'!T161,rounding_decimal_places))</f>
        <v>0.64129000000000003</v>
      </c>
      <c r="AN81" s="12">
        <f>IF(ISBLANK('Set Schedules Here'!U160),"",ROUND('Set Schedules Here'!U160,rounding_decimal_places))</f>
        <v>2038</v>
      </c>
      <c r="AO81" s="12">
        <f>IF(ISBLANK('Set Schedules Here'!U161),"",ROUND('Set Schedules Here'!U161,rounding_decimal_places))</f>
        <v>0.70249099999999998</v>
      </c>
      <c r="AP81" s="12">
        <f>IF(ISBLANK('Set Schedules Here'!V160),"",ROUND('Set Schedules Here'!V160,rounding_decimal_places))</f>
        <v>2039</v>
      </c>
      <c r="AQ81" s="12">
        <f>IF(ISBLANK('Set Schedules Here'!V161),"",ROUND('Set Schedules Here'!V161,rounding_decimal_places))</f>
        <v>0.757691</v>
      </c>
      <c r="AR81" s="12">
        <f>IF(ISBLANK('Set Schedules Here'!W160),"",ROUND('Set Schedules Here'!W160,rounding_decimal_places))</f>
        <v>2040</v>
      </c>
      <c r="AS81" s="12">
        <f>IF(ISBLANK('Set Schedules Here'!W161),"",ROUND('Set Schedules Here'!W161,rounding_decimal_places))</f>
        <v>0.80604200000000004</v>
      </c>
      <c r="AT81" s="12">
        <f>IF(ISBLANK('Set Schedules Here'!X160),"",ROUND('Set Schedules Here'!X160,rounding_decimal_places))</f>
        <v>2041</v>
      </c>
      <c r="AU81" s="12">
        <f>IF(ISBLANK('Set Schedules Here'!X161),"",ROUND('Set Schedules Here'!X161,rounding_decimal_places))</f>
        <v>0.84731699999999999</v>
      </c>
      <c r="AV81" s="12">
        <f>IF(ISBLANK('Set Schedules Here'!Y160),"",ROUND('Set Schedules Here'!Y160,rounding_decimal_places))</f>
        <v>2042</v>
      </c>
      <c r="AW81" s="12">
        <f>IF(ISBLANK('Set Schedules Here'!Y161),"",ROUND('Set Schedules Here'!Y161,rounding_decimal_places))</f>
        <v>0.88178699999999999</v>
      </c>
      <c r="AX81" s="12">
        <f>IF(ISBLANK('Set Schedules Here'!Z160),"",ROUND('Set Schedules Here'!Z160,rounding_decimal_places))</f>
        <v>2043</v>
      </c>
      <c r="AY81" s="12">
        <f>IF(ISBLANK('Set Schedules Here'!Z161),"",ROUND('Set Schedules Here'!Z161,rounding_decimal_places))</f>
        <v>0.910049</v>
      </c>
      <c r="AZ81" s="12">
        <f>IF(ISBLANK('Set Schedules Here'!AA160),"",ROUND('Set Schedules Here'!AA160,rounding_decimal_places))</f>
        <v>2044</v>
      </c>
      <c r="BA81" s="12">
        <f>IF(ISBLANK('Set Schedules Here'!AA161),"",ROUND('Set Schedules Here'!AA161,rounding_decimal_places))</f>
        <v>0.93287299999999995</v>
      </c>
      <c r="BB81" s="12">
        <f>IF(ISBLANK('Set Schedules Here'!AB160),"",ROUND('Set Schedules Here'!AB160,rounding_decimal_places))</f>
        <v>2045</v>
      </c>
      <c r="BC81" s="12">
        <f>IF(ISBLANK('Set Schedules Here'!AB161),"",ROUND('Set Schedules Here'!AB161,rounding_decimal_places))</f>
        <v>0.95108199999999998</v>
      </c>
      <c r="BD81" s="12">
        <f>IF(ISBLANK('Set Schedules Here'!AC160),"",ROUND('Set Schedules Here'!AC160,rounding_decimal_places))</f>
        <v>2046</v>
      </c>
      <c r="BE81" s="12">
        <f>IF(ISBLANK('Set Schedules Here'!AC161),"",ROUND('Set Schedules Here'!AC161,rounding_decimal_places))</f>
        <v>0.96546799999999999</v>
      </c>
      <c r="BF81" s="12">
        <f>IF(ISBLANK('Set Schedules Here'!AD160),"",ROUND('Set Schedules Here'!AD160,rounding_decimal_places))</f>
        <v>2047</v>
      </c>
      <c r="BG81" s="12">
        <f>IF(ISBLANK('Set Schedules Here'!AD161),"",ROUND('Set Schedules Here'!AD161,rounding_decimal_places))</f>
        <v>0.97674700000000003</v>
      </c>
      <c r="BH81" s="12">
        <f>IF(ISBLANK('Set Schedules Here'!AE160),"",ROUND('Set Schedules Here'!AE160,rounding_decimal_places))</f>
        <v>2048</v>
      </c>
      <c r="BI81" s="12">
        <f>IF(ISBLANK('Set Schedules Here'!AE161),"",ROUND('Set Schedules Here'!AE161,rounding_decimal_places))</f>
        <v>0.98553599999999997</v>
      </c>
      <c r="BJ81" s="12">
        <f>IF(ISBLANK('Set Schedules Here'!AF160),"",ROUND('Set Schedules Here'!AF160,rounding_decimal_places))</f>
        <v>2049</v>
      </c>
      <c r="BK81" s="12">
        <f>IF(ISBLANK('Set Schedules Here'!AF161),"",ROUND('Set Schedules Here'!AF161,rounding_decimal_places))</f>
        <v>0.99235200000000001</v>
      </c>
      <c r="BL81" s="12">
        <f>IF(ISBLANK('Set Schedules Here'!AG160),"",ROUND('Set Schedules Here'!AG160,rounding_decimal_places))</f>
        <v>2050</v>
      </c>
      <c r="BM81" s="20">
        <f>IF(ISBLANK('Set Schedules Here'!AG161),"",ROUND('Set Schedules Here'!AG161,rounding_decimal_places))</f>
        <v>0.99761900000000003</v>
      </c>
    </row>
    <row r="82" spans="1:65" x14ac:dyDescent="0.45">
      <c r="A82" s="12" t="str">
        <f>'Set Schedules Here'!A162</f>
        <v>geoeng direct air capture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2050</v>
      </c>
      <c r="G82" s="12">
        <f>IF(ISBLANK('Set Schedules Here'!D163),"",ROUND('Set Schedules Here'!D163,rounding_decimal_places))</f>
        <v>1</v>
      </c>
      <c r="H82" s="12" t="str">
        <f>IF(ISBLANK('Set Schedules Here'!E162),"",ROUND('Set Schedules Here'!E162,rounding_decimal_places))</f>
        <v/>
      </c>
      <c r="I82" s="12" t="str">
        <f>IF(ISBLANK('Set Schedules Here'!E163),"",ROUND('Set Schedules Here'!E163,rounding_decimal_places))</f>
        <v/>
      </c>
      <c r="J82" s="12" t="str">
        <f>IF(ISBLANK('Set Schedules Here'!F162),"",ROUND('Set Schedules Here'!F162,rounding_decimal_places))</f>
        <v/>
      </c>
      <c r="K82" s="12" t="str">
        <f>IF(ISBLANK('Set Schedules Here'!F163),"",ROUND('Set Schedules Here'!F163,rounding_decimal_places))</f>
        <v/>
      </c>
      <c r="L82" s="12" t="str">
        <f>IF(ISBLANK('Set Schedules Here'!G162),"",ROUND('Set Schedules Here'!G162,rounding_decimal_places))</f>
        <v/>
      </c>
      <c r="M82" s="12" t="str">
        <f>IF(ISBLANK('Set Schedules Here'!G163),"",ROUND('Set Schedules Here'!G163,rounding_decimal_places))</f>
        <v/>
      </c>
      <c r="N82" s="12" t="str">
        <f>IF(ISBLANK('Set Schedules Here'!H162),"",ROUND('Set Schedules Here'!H162,rounding_decimal_places))</f>
        <v/>
      </c>
      <c r="O82" s="12" t="str">
        <f>IF(ISBLANK('Set Schedules Here'!H163),"",ROUND('Set Schedules Here'!H163,rounding_decimal_places))</f>
        <v/>
      </c>
      <c r="P82" s="12" t="str">
        <f>IF(ISBLANK('Set Schedules Here'!I162),"",ROUND('Set Schedules Here'!I162,rounding_decimal_places))</f>
        <v/>
      </c>
      <c r="Q82" s="12" t="str">
        <f>IF(ISBLANK('Set Schedules Here'!I163),"",ROUND('Set Schedules Here'!I163,rounding_decimal_places))</f>
        <v/>
      </c>
      <c r="R82" s="12" t="str">
        <f>IF(ISBLANK('Set Schedules Here'!J162),"",ROUND('Set Schedules Here'!J162,rounding_decimal_places))</f>
        <v/>
      </c>
      <c r="S82" s="12" t="str">
        <f>IF(ISBLANK('Set Schedules Here'!J163),"",ROUND('Set Schedules Here'!J163,rounding_decimal_places))</f>
        <v/>
      </c>
      <c r="T82" s="12" t="str">
        <f>IF(ISBLANK('Set Schedules Here'!K162),"",ROUND('Set Schedules Here'!K162,rounding_decimal_places))</f>
        <v/>
      </c>
      <c r="U82" s="12" t="str">
        <f>IF(ISBLANK('Set Schedules Here'!K163),"",ROUND('Set Schedules Here'!K163,rounding_decimal_places))</f>
        <v/>
      </c>
      <c r="V82" s="12" t="str">
        <f>IF(ISBLANK('Set Schedules Here'!L162),"",ROUND('Set Schedules Here'!L162,rounding_decimal_places))</f>
        <v/>
      </c>
      <c r="W82" s="12" t="str">
        <f>IF(ISBLANK('Set Schedules Here'!L163),"",ROUND('Set Schedules Here'!L163,rounding_decimal_places))</f>
        <v/>
      </c>
      <c r="X82" s="12" t="str">
        <f>IF(ISBLANK('Set Schedules Here'!M162),"",ROUND('Set Schedules Here'!M162,rounding_decimal_places))</f>
        <v/>
      </c>
      <c r="Y82" s="12" t="str">
        <f>IF(ISBLANK('Set Schedules Here'!M163),"",ROUND('Set Schedules Here'!M163,rounding_decimal_places))</f>
        <v/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  <row r="83" spans="1:65" x14ac:dyDescent="0.45">
      <c r="A83" s="12" t="str">
        <f>'Set Schedules Here'!A164</f>
        <v>settings exogenous GDP adjustment</v>
      </c>
      <c r="B83" s="12">
        <f>IF(ISBLANK('Set Schedules Here'!B164),"",ROUND('Set Schedules Here'!B164,rounding_decimal_places))</f>
        <v>2019</v>
      </c>
      <c r="C83" s="12">
        <f>IF(ISBLANK('Set Schedules Here'!B165),"",ROUND('Set Schedules Here'!B165,rounding_decimal_places))</f>
        <v>0</v>
      </c>
      <c r="D83" s="12">
        <f>IF(ISBLANK('Set Schedules Here'!C164),"",ROUND('Set Schedules Here'!C164,rounding_decimal_places))</f>
        <v>2020</v>
      </c>
      <c r="E83" s="12">
        <f>IF(ISBLANK('Set Schedules Here'!C165),"",ROUND('Set Schedules Here'!C165,rounding_decimal_places))</f>
        <v>1</v>
      </c>
      <c r="F83" s="12">
        <f>IF(ISBLANK('Set Schedules Here'!D164),"",ROUND('Set Schedules Here'!D164,rounding_decimal_places))</f>
        <v>2021</v>
      </c>
      <c r="G83" s="12">
        <f>IF(ISBLANK('Set Schedules Here'!D165),"",ROUND('Set Schedules Here'!D165,rounding_decimal_places))</f>
        <v>0.69902900000000001</v>
      </c>
      <c r="H83" s="12">
        <f>IF(ISBLANK('Set Schedules Here'!E164),"",ROUND('Set Schedules Here'!E164,rounding_decimal_places))</f>
        <v>2022</v>
      </c>
      <c r="I83" s="12">
        <f>IF(ISBLANK('Set Schedules Here'!E165),"",ROUND('Set Schedules Here'!E165,rounding_decimal_places))</f>
        <v>0.48864099999999999</v>
      </c>
      <c r="J83" s="12">
        <f>IF(ISBLANK('Set Schedules Here'!F164),"",ROUND('Set Schedules Here'!F164,rounding_decimal_places))</f>
        <v>2023</v>
      </c>
      <c r="K83" s="12">
        <f>IF(ISBLANK('Set Schedules Here'!F165),"",ROUND('Set Schedules Here'!F165,rounding_decimal_places))</f>
        <v>0.34157399999999999</v>
      </c>
      <c r="L83" s="12">
        <f>IF(ISBLANK('Set Schedules Here'!G164),"",ROUND('Set Schedules Here'!G164,rounding_decimal_places))</f>
        <v>2024</v>
      </c>
      <c r="M83" s="12">
        <f>IF(ISBLANK('Set Schedules Here'!G165),"",ROUND('Set Schedules Here'!G165,rounding_decimal_places))</f>
        <v>0.23877000000000001</v>
      </c>
      <c r="N83" s="12">
        <f>IF(ISBLANK('Set Schedules Here'!H164),"",ROUND('Set Schedules Here'!H164,rounding_decimal_places))</f>
        <v>2025</v>
      </c>
      <c r="O83" s="12">
        <f>IF(ISBLANK('Set Schedules Here'!H165),"",ROUND('Set Schedules Here'!H165,rounding_decimal_places))</f>
        <v>0.166907</v>
      </c>
      <c r="P83" s="12">
        <f>IF(ISBLANK('Set Schedules Here'!I164),"",ROUND('Set Schedules Here'!I164,rounding_decimal_places))</f>
        <v>2026</v>
      </c>
      <c r="Q83" s="12">
        <f>IF(ISBLANK('Set Schedules Here'!I165),"",ROUND('Set Schedules Here'!I165,rounding_decimal_places))</f>
        <v>0.116673</v>
      </c>
      <c r="R83" s="12">
        <f>IF(ISBLANK('Set Schedules Here'!J164),"",ROUND('Set Schedules Here'!J164,rounding_decimal_places))</f>
        <v>2027</v>
      </c>
      <c r="S83" s="12">
        <f>IF(ISBLANK('Set Schedules Here'!J165),"",ROUND('Set Schedules Here'!J165,rounding_decimal_places))</f>
        <v>8.1558000000000005E-2</v>
      </c>
      <c r="T83" s="12">
        <f>IF(ISBLANK('Set Schedules Here'!K164),"",ROUND('Set Schedules Here'!K164,rounding_decimal_places))</f>
        <v>2028</v>
      </c>
      <c r="U83" s="12">
        <f>IF(ISBLANK('Set Schedules Here'!K165),"",ROUND('Set Schedules Here'!K165,rounding_decimal_places))</f>
        <v>5.7010999999999999E-2</v>
      </c>
      <c r="V83" s="12">
        <f>IF(ISBLANK('Set Schedules Here'!L164),"",ROUND('Set Schedules Here'!L164,rounding_decimal_places))</f>
        <v>2029</v>
      </c>
      <c r="W83" s="12">
        <f>IF(ISBLANK('Set Schedules Here'!L165),"",ROUND('Set Schedules Here'!L165,rounding_decimal_places))</f>
        <v>0</v>
      </c>
      <c r="X83" s="12">
        <f>IF(ISBLANK('Set Schedules Here'!M164),"",ROUND('Set Schedules Here'!M164,rounding_decimal_places))</f>
        <v>2050</v>
      </c>
      <c r="Y83" s="12">
        <f>IF(ISBLANK('Set Schedules Here'!M165),"",ROUND('Set Schedules Here'!M165,rounding_decimal_places))</f>
        <v>0</v>
      </c>
      <c r="Z83" s="12" t="str">
        <f>IF(ISBLANK('Set Schedules Here'!N164),"",ROUND('Set Schedules Here'!N164,rounding_decimal_places))</f>
        <v/>
      </c>
      <c r="AA83" s="12" t="str">
        <f>IF(ISBLANK('Set Schedules Here'!N165),"",ROUND('Set Schedules Here'!N165,rounding_decimal_places))</f>
        <v/>
      </c>
      <c r="AB83" s="12" t="str">
        <f>IF(ISBLANK('Set Schedules Here'!O164),"",ROUND('Set Schedules Here'!O164,rounding_decimal_places))</f>
        <v/>
      </c>
      <c r="AC83" s="12" t="str">
        <f>IF(ISBLANK('Set Schedules Here'!O165),"",ROUND('Set Schedules Here'!O165,rounding_decimal_places))</f>
        <v/>
      </c>
      <c r="AD83" s="12" t="str">
        <f>IF(ISBLANK('Set Schedules Here'!P164),"",ROUND('Set Schedules Here'!P164,rounding_decimal_places))</f>
        <v/>
      </c>
      <c r="AE83" s="12" t="str">
        <f>IF(ISBLANK('Set Schedules Here'!P165),"",ROUND('Set Schedules Here'!P165,rounding_decimal_places))</f>
        <v/>
      </c>
      <c r="AF83" s="12" t="str">
        <f>IF(ISBLANK('Set Schedules Here'!Q164),"",ROUND('Set Schedules Here'!Q164,rounding_decimal_places))</f>
        <v/>
      </c>
      <c r="AG83" s="12" t="str">
        <f>IF(ISBLANK('Set Schedules Here'!Q165),"",ROUND('Set Schedules Here'!Q165,rounding_decimal_places))</f>
        <v/>
      </c>
      <c r="AH83" s="12" t="str">
        <f>IF(ISBLANK('Set Schedules Here'!R164),"",ROUND('Set Schedules Here'!R164,rounding_decimal_places))</f>
        <v/>
      </c>
      <c r="AI83" s="12" t="str">
        <f>IF(ISBLANK('Set Schedules Here'!R165),"",ROUND('Set Schedules Here'!R165,rounding_decimal_places))</f>
        <v/>
      </c>
      <c r="AJ83" s="12" t="str">
        <f>IF(ISBLANK('Set Schedules Here'!S164),"",ROUND('Set Schedules Here'!S164,rounding_decimal_places))</f>
        <v/>
      </c>
      <c r="AK83" s="12" t="str">
        <f>IF(ISBLANK('Set Schedules Here'!S165),"",ROUND('Set Schedules Here'!S165,rounding_decimal_places))</f>
        <v/>
      </c>
      <c r="AL83" s="12" t="str">
        <f>IF(ISBLANK('Set Schedules Here'!T164),"",ROUND('Set Schedules Here'!T164,rounding_decimal_places))</f>
        <v/>
      </c>
      <c r="AM83" s="12" t="str">
        <f>IF(ISBLANK('Set Schedules Here'!T165),"",ROUND('Set Schedules Here'!T165,rounding_decimal_places))</f>
        <v/>
      </c>
      <c r="AN83" s="12" t="str">
        <f>IF(ISBLANK('Set Schedules Here'!U164),"",ROUND('Set Schedules Here'!U164,rounding_decimal_places))</f>
        <v/>
      </c>
      <c r="AO83" s="12" t="str">
        <f>IF(ISBLANK('Set Schedules Here'!U165),"",ROUND('Set Schedules Here'!U165,rounding_decimal_places))</f>
        <v/>
      </c>
      <c r="AP83" s="12" t="str">
        <f>IF(ISBLANK('Set Schedules Here'!V164),"",ROUND('Set Schedules Here'!V164,rounding_decimal_places))</f>
        <v/>
      </c>
      <c r="AQ83" s="12" t="str">
        <f>IF(ISBLANK('Set Schedules Here'!V165),"",ROUND('Set Schedules Here'!V165,rounding_decimal_places))</f>
        <v/>
      </c>
      <c r="AR83" s="12" t="str">
        <f>IF(ISBLANK('Set Schedules Here'!W164),"",ROUND('Set Schedules Here'!W164,rounding_decimal_places))</f>
        <v/>
      </c>
      <c r="AS83" s="12" t="str">
        <f>IF(ISBLANK('Set Schedules Here'!W165),"",ROUND('Set Schedules Here'!W165,rounding_decimal_places))</f>
        <v/>
      </c>
      <c r="AT83" s="12" t="str">
        <f>IF(ISBLANK('Set Schedules Here'!X164),"",ROUND('Set Schedules Here'!X164,rounding_decimal_places))</f>
        <v/>
      </c>
      <c r="AU83" s="12" t="str">
        <f>IF(ISBLANK('Set Schedules Here'!X165),"",ROUND('Set Schedules Here'!X165,rounding_decimal_places))</f>
        <v/>
      </c>
      <c r="AV83" s="12" t="str">
        <f>IF(ISBLANK('Set Schedules Here'!Y164),"",ROUND('Set Schedules Here'!Y164,rounding_decimal_places))</f>
        <v/>
      </c>
      <c r="AW83" s="12" t="str">
        <f>IF(ISBLANK('Set Schedules Here'!Y165),"",ROUND('Set Schedules Here'!Y165,rounding_decimal_places))</f>
        <v/>
      </c>
      <c r="AX83" s="12" t="str">
        <f>IF(ISBLANK('Set Schedules Here'!Z164),"",ROUND('Set Schedules Here'!Z164,rounding_decimal_places))</f>
        <v/>
      </c>
      <c r="AY83" s="12" t="str">
        <f>IF(ISBLANK('Set Schedules Here'!Z165),"",ROUND('Set Schedules Here'!Z165,rounding_decimal_places))</f>
        <v/>
      </c>
      <c r="AZ83" s="12" t="str">
        <f>IF(ISBLANK('Set Schedules Here'!AA164),"",ROUND('Set Schedules Here'!AA164,rounding_decimal_places))</f>
        <v/>
      </c>
      <c r="BA83" s="12" t="str">
        <f>IF(ISBLANK('Set Schedules Here'!AA165),"",ROUND('Set Schedules Here'!AA165,rounding_decimal_places))</f>
        <v/>
      </c>
      <c r="BB83" s="12" t="str">
        <f>IF(ISBLANK('Set Schedules Here'!AB164),"",ROUND('Set Schedules Here'!AB164,rounding_decimal_places))</f>
        <v/>
      </c>
      <c r="BC83" s="12" t="str">
        <f>IF(ISBLANK('Set Schedules Here'!AB165),"",ROUND('Set Schedules Here'!AB165,rounding_decimal_places))</f>
        <v/>
      </c>
      <c r="BD83" s="12" t="str">
        <f>IF(ISBLANK('Set Schedules Here'!AC164),"",ROUND('Set Schedules Here'!AC164,rounding_decimal_places))</f>
        <v/>
      </c>
      <c r="BE83" s="12" t="str">
        <f>IF(ISBLANK('Set Schedules Here'!AC165),"",ROUND('Set Schedules Here'!AC165,rounding_decimal_places))</f>
        <v/>
      </c>
      <c r="BF83" s="12" t="str">
        <f>IF(ISBLANK('Set Schedules Here'!AD164),"",ROUND('Set Schedules Here'!AD164,rounding_decimal_places))</f>
        <v/>
      </c>
      <c r="BG83" s="12" t="str">
        <f>IF(ISBLANK('Set Schedules Here'!AD165),"",ROUND('Set Schedules Here'!AD165,rounding_decimal_places))</f>
        <v/>
      </c>
      <c r="BH83" s="12" t="str">
        <f>IF(ISBLANK('Set Schedules Here'!AE164),"",ROUND('Set Schedules Here'!AE164,rounding_decimal_places))</f>
        <v/>
      </c>
      <c r="BI83" s="12" t="str">
        <f>IF(ISBLANK('Set Schedules Here'!AE165),"",ROUND('Set Schedules Here'!AE165,rounding_decimal_places))</f>
        <v/>
      </c>
      <c r="BJ83" s="12" t="str">
        <f>IF(ISBLANK('Set Schedules Here'!AF164),"",ROUND('Set Schedules Here'!AF164,rounding_decimal_places))</f>
        <v/>
      </c>
      <c r="BK83" s="12" t="str">
        <f>IF(ISBLANK('Set Schedules Here'!AF165),"",ROUND('Set Schedules Here'!AF165,rounding_decimal_places))</f>
        <v/>
      </c>
      <c r="BL83" s="12" t="str">
        <f>IF(ISBLANK('Set Schedules Here'!AG164),"",ROUND('Set Schedules Here'!AG164,rounding_decimal_places))</f>
        <v/>
      </c>
      <c r="BM83" s="20" t="str">
        <f>IF(ISBLANK('Set Schedules Here'!AG165),"",ROUND('Set Schedules Here'!AG165,rounding_decimal_places))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3" sqref="C3:D3"/>
    </sheetView>
  </sheetViews>
  <sheetFormatPr defaultRowHeight="14.25" x14ac:dyDescent="0.45"/>
  <cols>
    <col min="1" max="1" width="23.86328125" customWidth="1"/>
    <col min="2" max="2" width="29.86328125" customWidth="1"/>
    <col min="3" max="3" width="28.1328125" customWidth="1"/>
    <col min="4" max="4" width="20.3984375" bestFit="1" customWidth="1"/>
  </cols>
  <sheetData>
    <row r="1" spans="1:5" x14ac:dyDescent="0.45">
      <c r="A1" s="22" t="s">
        <v>181</v>
      </c>
      <c r="B1" s="22"/>
      <c r="C1" s="22"/>
      <c r="D1" s="22"/>
    </row>
    <row r="2" spans="1:5" x14ac:dyDescent="0.45">
      <c r="B2">
        <v>2019</v>
      </c>
      <c r="C2">
        <v>2020</v>
      </c>
      <c r="D2">
        <v>2021</v>
      </c>
    </row>
    <row r="3" spans="1:5" x14ac:dyDescent="0.45">
      <c r="A3" t="s">
        <v>182</v>
      </c>
      <c r="B3">
        <v>19073</v>
      </c>
      <c r="C3">
        <v>17517</v>
      </c>
      <c r="D3">
        <v>18418</v>
      </c>
    </row>
    <row r="4" spans="1:5" x14ac:dyDescent="0.45">
      <c r="A4" t="s">
        <v>183</v>
      </c>
      <c r="B4">
        <v>19068</v>
      </c>
      <c r="C4">
        <v>19448</v>
      </c>
      <c r="D4">
        <v>19790</v>
      </c>
    </row>
    <row r="5" spans="1:5" ht="28.5" x14ac:dyDescent="0.45">
      <c r="A5" s="30" t="s">
        <v>184</v>
      </c>
      <c r="B5">
        <f>B3</f>
        <v>19073</v>
      </c>
      <c r="C5" s="31">
        <f>C4*($B$3/$B$4)</f>
        <v>19453.099643381582</v>
      </c>
      <c r="D5" s="31">
        <f>D4*($B$3/$B$4)</f>
        <v>19795.189322425005</v>
      </c>
    </row>
    <row r="6" spans="1:5" x14ac:dyDescent="0.45">
      <c r="A6" s="32" t="s">
        <v>185</v>
      </c>
    </row>
    <row r="7" spans="1:5" x14ac:dyDescent="0.45">
      <c r="D7" s="26"/>
    </row>
    <row r="8" spans="1:5" x14ac:dyDescent="0.45">
      <c r="A8" t="s">
        <v>171</v>
      </c>
      <c r="C8" s="33">
        <f>(C3-C5)/C5</f>
        <v>-9.952653710074888E-2</v>
      </c>
      <c r="D8" s="33">
        <f>(D3-D5)/D5</f>
        <v>-6.9571919722174844E-2</v>
      </c>
    </row>
    <row r="9" spans="1:5" x14ac:dyDescent="0.45">
      <c r="A9" s="24"/>
      <c r="B9" s="25"/>
    </row>
    <row r="10" spans="1:5" x14ac:dyDescent="0.45">
      <c r="A10" s="24"/>
      <c r="B10" s="25"/>
    </row>
    <row r="11" spans="1:5" x14ac:dyDescent="0.4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4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4.65" thickBot="1" x14ac:dyDescent="0.5">
      <c r="A13" s="10">
        <v>2021</v>
      </c>
      <c r="B13" s="27">
        <f>D8</f>
        <v>-6.9571919722174844E-2</v>
      </c>
      <c r="C13" s="25">
        <f t="shared" ref="C13:C20" si="0">B13/B$12</f>
        <v>0.69902883943152239</v>
      </c>
    </row>
    <row r="14" spans="1:5" x14ac:dyDescent="0.4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</row>
    <row r="15" spans="1:5" x14ac:dyDescent="0.45">
      <c r="A15">
        <v>2023</v>
      </c>
      <c r="B15" s="25">
        <f t="shared" si="1"/>
        <v>-3.3995714573669567E-2</v>
      </c>
      <c r="C15" s="25">
        <f t="shared" si="0"/>
        <v>0.34157437366936949</v>
      </c>
    </row>
    <row r="16" spans="1:5" x14ac:dyDescent="0.45">
      <c r="A16">
        <v>2024</v>
      </c>
      <c r="B16" s="25">
        <f t="shared" si="1"/>
        <v>-2.376398490407753E-2</v>
      </c>
      <c r="C16" s="25">
        <f t="shared" si="0"/>
        <v>0.23877033800564854</v>
      </c>
    </row>
    <row r="17" spans="1:3" x14ac:dyDescent="0.45">
      <c r="A17">
        <v>2025</v>
      </c>
      <c r="B17" s="25">
        <f t="shared" si="1"/>
        <v>-1.6611710787765535E-2</v>
      </c>
      <c r="C17" s="25">
        <f t="shared" si="0"/>
        <v>0.16690735226676084</v>
      </c>
    </row>
    <row r="18" spans="1:3" x14ac:dyDescent="0.4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3" x14ac:dyDescent="0.4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3" x14ac:dyDescent="0.4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2020-07-08T20:56:44Z</dcterms:modified>
</cp:coreProperties>
</file>