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3CA0D40D-A16E-463D-8643-A410BCD6DF83}"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85" i="1" l="1"/>
  <c r="K684" i="1"/>
  <c r="K683" i="1"/>
  <c r="K682" i="1"/>
  <c r="K680" i="1"/>
  <c r="K679" i="1"/>
  <c r="K678" i="1"/>
  <c r="K677" i="1"/>
  <c r="K675" i="1"/>
  <c r="K674" i="1"/>
  <c r="K673" i="1"/>
  <c r="K672" i="1"/>
  <c r="K670" i="1"/>
  <c r="K669" i="1"/>
  <c r="K668" i="1"/>
  <c r="K667" i="1"/>
  <c r="K665" i="1"/>
  <c r="K664" i="1"/>
  <c r="K663" i="1"/>
  <c r="K662" i="1"/>
  <c r="K660" i="1"/>
  <c r="K659" i="1"/>
  <c r="K658" i="1"/>
  <c r="K657" i="1"/>
  <c r="K655" i="1"/>
  <c r="K654" i="1"/>
  <c r="K653" i="1"/>
  <c r="K652" i="1"/>
  <c r="K650" i="1"/>
  <c r="K649" i="1"/>
  <c r="K648" i="1"/>
  <c r="K647" i="1"/>
  <c r="K645" i="1"/>
  <c r="K644" i="1"/>
  <c r="K643" i="1"/>
  <c r="K642" i="1"/>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F138" i="8"/>
  <c r="B16" i="18"/>
  <c r="F79" i="8" s="1"/>
  <c r="B15" i="18"/>
  <c r="F116" i="8" s="1"/>
  <c r="B14" i="18"/>
  <c r="B8" i="18"/>
  <c r="F45" i="8" s="1"/>
  <c r="B7" i="18"/>
  <c r="B5" i="18"/>
  <c r="F125" i="8" s="1"/>
  <c r="B3" i="18"/>
  <c r="F131" i="8" s="1"/>
  <c r="F64" i="8"/>
  <c r="F87" i="8"/>
  <c r="F96" i="8"/>
  <c r="F102" i="8"/>
  <c r="F114" i="8"/>
  <c r="F97" i="8"/>
  <c r="F111" i="8"/>
  <c r="F100"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1" i="8"/>
  <c r="F126" i="8"/>
  <c r="F56" i="8"/>
  <c r="F18" i="8"/>
  <c r="F38" i="8"/>
  <c r="F27" i="8"/>
  <c r="F32" i="8"/>
  <c r="F2" i="8"/>
  <c r="F72" i="8"/>
  <c r="F41" i="8"/>
  <c r="F128" i="8"/>
  <c r="F65" i="8"/>
  <c r="F129" i="8"/>
  <c r="F68" i="8"/>
  <c r="F63" i="8"/>
  <c r="F59" i="8"/>
  <c r="F50" i="8"/>
  <c r="F60" i="8"/>
  <c r="F53" i="8"/>
  <c r="F40" i="8"/>
  <c r="F152" i="8" l="1"/>
  <c r="F78" i="8"/>
  <c r="F13" i="8"/>
  <c r="F95" i="8"/>
  <c r="F133" i="8"/>
  <c r="F26" i="8"/>
  <c r="F46" i="8"/>
  <c r="F89" i="8"/>
  <c r="F21" i="8"/>
  <c r="B19" i="10"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B163" i="13"/>
  <c r="M133" i="1" s="1"/>
  <c r="M139" i="1" s="1"/>
  <c r="M145" i="1" s="1"/>
  <c r="F140" i="8"/>
  <c r="F23" i="8"/>
  <c r="A103" i="13"/>
  <c r="A105" i="13"/>
  <c r="A106" i="13" s="1"/>
  <c r="H666" i="15"/>
  <c r="O305" i="1"/>
  <c r="O300" i="1"/>
  <c r="O301" i="1"/>
  <c r="O302" i="1"/>
  <c r="O303" i="1"/>
  <c r="B672" i="15"/>
  <c r="I675"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B677" i="15" l="1"/>
  <c r="B684" i="15" s="1"/>
  <c r="M315" i="1"/>
  <c r="M389" i="1"/>
  <c r="M385" i="1"/>
  <c r="M381" i="1"/>
  <c r="M377" i="1"/>
  <c r="M373" i="1"/>
  <c r="M369" i="1"/>
  <c r="M365" i="1"/>
  <c r="M361" i="1"/>
  <c r="M357" i="1"/>
  <c r="M353" i="1"/>
  <c r="M349" i="1"/>
  <c r="M345" i="1"/>
  <c r="M341" i="1"/>
  <c r="M337" i="1"/>
  <c r="M333" i="1"/>
  <c r="M329" i="1"/>
  <c r="M325" i="1"/>
  <c r="M321" i="1"/>
  <c r="M391" i="1"/>
  <c r="M387" i="1"/>
  <c r="M383" i="1"/>
  <c r="M375" i="1"/>
  <c r="M371" i="1"/>
  <c r="M359" i="1"/>
  <c r="M355" i="1"/>
  <c r="M343" i="1"/>
  <c r="M339" i="1"/>
  <c r="M323" i="1"/>
  <c r="M388" i="1"/>
  <c r="M352" i="1"/>
  <c r="M379" i="1"/>
  <c r="M367" i="1"/>
  <c r="M363" i="1"/>
  <c r="M347" i="1"/>
  <c r="M335" i="1"/>
  <c r="M331" i="1"/>
  <c r="M384" i="1"/>
  <c r="M360" i="1"/>
  <c r="M390" i="1"/>
  <c r="M386" i="1"/>
  <c r="M382" i="1"/>
  <c r="M378" i="1"/>
  <c r="M374" i="1"/>
  <c r="M370" i="1"/>
  <c r="M366" i="1"/>
  <c r="M362" i="1"/>
  <c r="M358" i="1"/>
  <c r="M354" i="1"/>
  <c r="M350" i="1"/>
  <c r="M346" i="1"/>
  <c r="M342" i="1"/>
  <c r="M338" i="1"/>
  <c r="M334" i="1"/>
  <c r="M330" i="1"/>
  <c r="M326" i="1"/>
  <c r="M322" i="1"/>
  <c r="M372" i="1"/>
  <c r="M364" i="1"/>
  <c r="M348" i="1"/>
  <c r="M351" i="1"/>
  <c r="M327" i="1"/>
  <c r="M376" i="1"/>
  <c r="M356" i="1"/>
  <c r="M344" i="1"/>
  <c r="M340" i="1"/>
  <c r="M324" i="1"/>
  <c r="M380" i="1"/>
  <c r="M368" i="1"/>
  <c r="M336" i="1"/>
  <c r="M332" i="1"/>
  <c r="M328" i="1"/>
  <c r="M320" i="1"/>
  <c r="B638" i="1"/>
  <c r="M313" i="1"/>
  <c r="M314" i="1"/>
  <c r="M319" i="1"/>
  <c r="M317" i="1"/>
  <c r="M316" i="1"/>
  <c r="M318" i="1"/>
  <c r="M132" i="1"/>
  <c r="M138" i="1" s="1"/>
  <c r="M144" i="1" s="1"/>
  <c r="A107" i="13"/>
  <c r="M2" i="8"/>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0"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24"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2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2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2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2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2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30"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3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3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3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34"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35"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3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3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3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3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40"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41"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42"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43"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44"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45"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4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4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4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4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50"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51"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52"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53"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54"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55"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5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5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5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5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60"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61"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62"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<sst xmlns="http://schemas.openxmlformats.org/spreadsheetml/2006/main" count="12486" uniqueCount="3591">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</sst>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J642" dT="2020-08-19T00:06:43.00" personId="{811026A2-74EF-4287-974D-D90683F22217}" id="{B077F48B-4F26-42E4-B905-0F2E53AC6DC9}">
    <text>Leave this cell blank.</text>
  </threadedComment>
  <threadedComment ref="J643" dT="2020-08-19T00:06:43.00" personId="{811026A2-74EF-4287-974D-D90683F22217}" id="{1C459CFD-223D-4A7D-8010-9CCFEFB72962}">
    <text>Leave this cell blank.</text>
  </threadedComment>
  <threadedComment ref="J644" dT="2020-08-19T00:06:43.00" personId="{811026A2-74EF-4287-974D-D90683F22217}" id="{737FD5C7-4764-4EEA-A45B-054B2A8D9D1C}">
    <text>Leave this cell blank.</text>
  </threadedComment>
  <threadedComment ref="J645" dT="2020-08-19T00:06:43.00" personId="{811026A2-74EF-4287-974D-D90683F22217}" id="{9551B0E7-27D9-4D32-8D84-EDA6DFE4420B}">
    <text>Leave this cell blank.</text>
  </threadedComment>
  <threadedComment ref="J646" dT="2020-08-19T00:06:43.00" personId="{811026A2-74EF-4287-974D-D90683F22217}" id="{BC3B4505-40FF-4290-B29E-E5CCCB556BB5}">
    <text>Leave this cell blank.</text>
  </threadedComment>
  <threadedComment ref="J647" dT="2020-08-19T00:06:43.00" personId="{811026A2-74EF-4287-974D-D90683F22217}" id="{B9902E6F-2C5E-4631-B6E7-A56DCA7CE4A1}">
    <text>Leave this cell blank.</text>
  </threadedComment>
  <threadedComment ref="J648" dT="2020-08-19T00:06:43.00" personId="{811026A2-74EF-4287-974D-D90683F22217}" id="{10F88E55-A161-4BBA-AA94-A0F950B65361}">
    <text>Leave this cell blank.</text>
  </threadedComment>
  <threadedComment ref="J649" dT="2020-08-19T00:06:43.00" personId="{811026A2-74EF-4287-974D-D90683F22217}" id="{B1434192-CFB6-4003-A8EE-C584FE32C61B}">
    <text>Leave this cell blank.</text>
  </threadedComment>
  <threadedComment ref="J650" dT="2020-08-19T00:06:43.00" personId="{811026A2-74EF-4287-974D-D90683F22217}" id="{56DCBF8F-53FF-4E9E-809D-77DC9AA51E2C}">
    <text>Leave this cell blank.</text>
  </threadedComment>
  <threadedComment ref="J651" dT="2020-08-19T00:06:43.00" personId="{811026A2-74EF-4287-974D-D90683F22217}" id="{981DAC5D-3F40-4F1A-A1D6-18A0BFE874F7}">
    <text>Leave this cell blank.</text>
  </threadedComment>
  <threadedComment ref="J652" dT="2020-08-19T00:06:43.00" personId="{811026A2-74EF-4287-974D-D90683F22217}" id="{740A9F22-8048-475A-81FC-4226142D3942}">
    <text>Leave this cell blank.</text>
  </threadedComment>
  <threadedComment ref="J653" dT="2020-08-19T00:06:43.00" personId="{811026A2-74EF-4287-974D-D90683F22217}" id="{8789F1B7-B8B5-48B5-8649-7554E0A34DF1}">
    <text>Leave this cell blank.</text>
  </threadedComment>
  <threadedComment ref="J654" dT="2020-08-19T00:06:43.00" personId="{811026A2-74EF-4287-974D-D90683F22217}" id="{8AC83195-2394-40C3-B13F-88587643256F}">
    <text>Leave this cell blank.</text>
  </threadedComment>
  <threadedComment ref="J655" dT="2020-08-19T00:06:43.00" personId="{811026A2-74EF-4287-974D-D90683F22217}" id="{37C2AC24-037F-4BE8-B71F-070CF5F70ED2}">
    <text>Leave this cell blank.</text>
  </threadedComment>
  <threadedComment ref="J656" dT="2020-08-19T00:06:43.00" personId="{811026A2-74EF-4287-974D-D90683F22217}" id="{A97D972D-B5F1-4EC9-B717-15D0366EBA61}">
    <text>Leave this cell blank.</text>
  </threadedComment>
  <threadedComment ref="J657" dT="2020-08-19T00:06:43.00" personId="{811026A2-74EF-4287-974D-D90683F22217}" id="{046CD791-5C2E-458B-B90C-46956936B739}">
    <text>Leave this cell blank.</text>
  </threadedComment>
  <threadedComment ref="J658" dT="2020-08-19T00:06:43.00" personId="{811026A2-74EF-4287-974D-D90683F22217}" id="{90D220F6-A989-4C47-9D4A-6E068CE05AC6}">
    <text>Leave this cell blank.</text>
  </threadedComment>
  <threadedComment ref="J659" dT="2020-08-19T00:06:43.00" personId="{811026A2-74EF-4287-974D-D90683F22217}" id="{EA1687CC-BC43-4F28-BA1C-D884E284D462}">
    <text>Leave this cell blank.</text>
  </threadedComment>
  <threadedComment ref="J660" dT="2020-08-19T00:06:43.00" personId="{811026A2-74EF-4287-974D-D90683F22217}" id="{D8ACA209-2C3A-4507-8F9B-851457E08E53}">
    <text>Leave this cell blank.</text>
  </threadedComment>
  <threadedComment ref="J661" dT="2020-08-19T00:06:43.00" personId="{811026A2-74EF-4287-974D-D90683F22217}" id="{14B43F01-99D0-4ABE-A3C5-81DB10AB3486}">
    <text>Leave this cell blank.</text>
  </threadedComment>
  <threadedComment ref="J662" dT="2020-08-19T00:06:43.00" personId="{811026A2-74EF-4287-974D-D90683F22217}" id="{CE683A2D-6888-4C76-B510-EA33413BFB45}">
    <text>Leave this cell blank.</text>
  </threadedComment>
  <threadedComment ref="J663" dT="2020-08-19T00:06:43.00" personId="{811026A2-74EF-4287-974D-D90683F22217}" id="{3585020B-D3D6-436B-BF2C-497DB8D83D16}">
    <text>Leave this cell blank.</text>
  </threadedComment>
  <threadedComment ref="J664" dT="2020-08-19T00:06:43.00" personId="{811026A2-74EF-4287-974D-D90683F22217}" id="{6840C87F-E029-494E-9155-61BA98E1A07F}">
    <text>Leave this cell blank.</text>
  </threadedComment>
  <threadedComment ref="J665" dT="2020-08-19T00:06:43.00" personId="{811026A2-74EF-4287-974D-D90683F22217}" id="{E5D1DCB7-E949-4001-9257-130168942053}">
    <text>Leave this cell blank.</text>
  </threadedComment>
  <threadedComment ref="J666" dT="2020-08-19T00:06:43.00" personId="{811026A2-74EF-4287-974D-D90683F22217}" id="{7A5BCBF0-4FEF-42B0-A49D-758E57BC0DE9}">
    <text>Leave this cell blank.</text>
  </threadedComment>
  <threadedComment ref="J667" dT="2020-08-19T00:06:43.00" personId="{811026A2-74EF-4287-974D-D90683F22217}" id="{B6821D36-52DB-4BFB-8AB2-C94A025C59F2}">
    <text>Leave this cell blank.</text>
  </threadedComment>
  <threadedComment ref="J668" dT="2020-08-19T00:06:43.00" personId="{811026A2-74EF-4287-974D-D90683F22217}" id="{209FB231-ACB7-4EE7-A2E0-00ACDFBDE0F9}">
    <text>Leave this cell blank.</text>
  </threadedComment>
  <threadedComment ref="J669" dT="2020-08-19T00:06:43.00" personId="{811026A2-74EF-4287-974D-D90683F22217}" id="{3AE4E1CD-B26C-4AC5-B603-361348A8A3F4}">
    <text>Leave this cell blank.</text>
  </threadedComment>
  <threadedComment ref="J670" dT="2020-08-19T00:06:43.00" personId="{811026A2-74EF-4287-974D-D90683F22217}" id="{76A15DE0-75DF-4750-9275-CB1902F171EB}">
    <text>Leave this cell blank.</text>
  </threadedComment>
  <threadedComment ref="J671" dT="2020-08-19T00:06:43.00" personId="{811026A2-74EF-4287-974D-D90683F22217}" id="{A70FDA6A-2E07-4A71-A1C5-7B518C5F85AE}">
    <text>Leave this cell blank.</text>
  </threadedComment>
  <threadedComment ref="J672" dT="2020-08-19T00:06:43.00" personId="{811026A2-74EF-4287-974D-D90683F22217}" id="{A41EA453-E3EA-46E9-9CEC-DBF4392E3C4E}">
    <text>Leave this cell blank.</text>
  </threadedComment>
  <threadedComment ref="J673" dT="2020-08-19T00:06:43.00" personId="{811026A2-74EF-4287-974D-D90683F22217}" id="{C62A54C5-B11C-45EE-B380-45165DD330F3}">
    <text>Leave this cell blank.</text>
  </threadedComment>
  <threadedComment ref="J674" dT="2020-08-19T00:06:43.00" personId="{811026A2-74EF-4287-974D-D90683F22217}" id="{B6A5B64F-15F3-4730-BBAB-FB39A29B4485}">
    <text>Leave this cell blank.</text>
  </threadedComment>
  <threadedComment ref="J675" dT="2020-08-19T00:06:43.00" personId="{811026A2-74EF-4287-974D-D90683F22217}" id="{265814B5-B3CE-4D25-B657-D2D67C976AB9}">
    <text>Leave this cell blank.</text>
  </threadedComment>
  <threadedComment ref="J676" dT="2020-08-19T00:06:43.00" personId="{811026A2-74EF-4287-974D-D90683F22217}" id="{91806FA9-AE1C-4BCB-9AEE-F9146D826367}">
    <text>Leave this cell blank.</text>
  </threadedComment>
  <threadedComment ref="J677" dT="2020-08-19T00:06:43.00" personId="{811026A2-74EF-4287-974D-D90683F22217}" id="{FDFD6DE5-CBAE-4ECE-93D8-516C4E52329A}">
    <text>Leave this cell blank.</text>
  </threadedComment>
  <threadedComment ref="J678" dT="2020-08-19T00:06:43.00" personId="{811026A2-74EF-4287-974D-D90683F22217}" id="{3D49B80C-3F49-4AFD-BC0C-CFE0FD4F3FB0}">
    <text>Leave this cell blank.</text>
  </threadedComment>
  <threadedComment ref="J679" dT="2020-08-19T00:06:43.00" personId="{811026A2-74EF-4287-974D-D90683F22217}" id="{3F110F2D-CE70-480A-9729-BD0CA26CAF34}">
    <text>Leave this cell blank.</text>
  </threadedComment>
  <threadedComment ref="J680" dT="2020-08-19T00:06:43.00" personId="{811026A2-74EF-4287-974D-D90683F22217}" id="{D7D0D4DF-549C-489F-BAF1-B684FE56DBF1}">
    <text>Leave this cell blank.</text>
  </threadedComment>
  <threadedComment ref="J681" dT="2020-08-19T00:06:43.00" personId="{811026A2-74EF-4287-974D-D90683F22217}" id="{659B7298-A1CB-4502-86A3-7B1310627F3A}">
    <text>Leave this cell blank.</text>
  </threadedComment>
  <threadedComment ref="J682" dT="2020-08-19T00:06:43.00" personId="{811026A2-74EF-4287-974D-D90683F22217}" id="{053508FC-7798-4F0B-834A-E37FC492FBAF}">
    <text>Leave this cell blank.</text>
  </threadedComment>
  <threadedComment ref="J683" dT="2020-08-19T00:06:43.00" personId="{811026A2-74EF-4287-974D-D90683F22217}" id="{90C2A815-B630-4159-978A-E2AA3347A0C3}">
    <text>Leave this cell blank.</text>
  </threadedComment>
  <threadedComment ref="J684" dT="2020-08-19T00:06:43.00" personId="{811026A2-74EF-4287-974D-D90683F22217}" id="{C4B19A60-30FE-4DCF-B971-F7F679596A70}">
    <text>Leave this cell blank.</text>
  </threadedComment>
  <threadedComment ref="J685"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3223</v>
      </c>
    </row>
    <row r="11" spans="1:2">
      <c r="A11" s="48"/>
    </row>
    <row r="12" spans="1:2">
      <c r="A12" s="8" t="s">
        <v>117</v>
      </c>
    </row>
    <row r="13" spans="1:2">
      <c r="A13" s="8" t="s">
        <v>118</v>
      </c>
    </row>
    <row r="14" spans="1:2">
      <c r="A14" s="8" t="s">
        <v>119</v>
      </c>
    </row>
    <row r="16" spans="1:2">
      <c r="A16" s="49" t="s">
        <v>3343</v>
      </c>
      <c r="B16" s="430"/>
    </row>
    <row r="17" spans="1:2">
      <c r="A17" s="433" t="s">
        <v>3324</v>
      </c>
      <c r="B17" s="367">
        <f>MAX(PolicyLevers!H:H)</f>
        <v>835</v>
      </c>
    </row>
    <row r="18" spans="1:2">
      <c r="A18" s="434" t="s">
        <v>3342</v>
      </c>
      <c r="B18" s="367" t="str">
        <f t="array" ref="B18">IF(MIN(IF(COUNTIF(PolicyLevers!$H$2:$H$1601,PolicyLevers!$H$2:$H$1601)&gt;1,PolicyLevers!$H$2:$H$1601, ""))=0,"No duplicate ID numbers",MIN(IF(COUNTIF(PolicyLevers!$H$2:$H$1601,PolicyLevers!$H$2:$H$1601)&gt;1,PolicyLevers!$H$2:$H$1601, "")))</f>
        <v>No duplicate ID numbers</v>
      </c>
    </row>
    <row r="19" spans="1:2" ht="30">
      <c r="A19" s="255" t="s">
        <v>3577</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3335</v>
      </c>
      <c r="B21" s="430"/>
    </row>
    <row r="22" spans="1:2">
      <c r="A22" s="8" t="s">
        <v>3336</v>
      </c>
    </row>
    <row r="23" spans="1:2">
      <c r="A23" s="8" t="s">
        <v>3320</v>
      </c>
    </row>
    <row r="24" spans="1:2">
      <c r="A24" s="8" t="s">
        <v>3321</v>
      </c>
    </row>
    <row r="25" spans="1:2">
      <c r="A25" s="8" t="s">
        <v>3322</v>
      </c>
    </row>
    <row r="26" spans="1:2">
      <c r="A26" s="8" t="s">
        <v>3323</v>
      </c>
    </row>
    <row r="28" spans="1:2">
      <c r="A28" s="8" t="s">
        <v>3337</v>
      </c>
    </row>
    <row r="29" spans="1:2">
      <c r="A29" s="8" t="s">
        <v>3318</v>
      </c>
    </row>
    <row r="30" spans="1:2">
      <c r="A30" s="8" t="s">
        <v>3319</v>
      </c>
    </row>
    <row r="32" spans="1:2">
      <c r="A32" s="8" t="s">
        <v>3338</v>
      </c>
    </row>
    <row r="33" spans="1:2">
      <c r="A33" s="8" t="s">
        <v>3325</v>
      </c>
    </row>
    <row r="34" spans="1:2">
      <c r="A34" s="8" t="s">
        <v>3326</v>
      </c>
    </row>
    <row r="36" spans="1:2">
      <c r="A36" s="8" t="s">
        <v>3339</v>
      </c>
    </row>
    <row r="37" spans="1:2">
      <c r="A37" s="8" t="s">
        <v>3327</v>
      </c>
    </row>
    <row r="38" spans="1:2">
      <c r="A38" s="8" t="s">
        <v>3328</v>
      </c>
    </row>
    <row r="40" spans="1:2">
      <c r="A40" s="49" t="s">
        <v>3329</v>
      </c>
      <c r="B40" s="430"/>
    </row>
    <row r="41" spans="1:2">
      <c r="A41" s="8" t="s">
        <v>3330</v>
      </c>
    </row>
    <row r="42" spans="1:2">
      <c r="A42" s="8" t="s">
        <v>3331</v>
      </c>
    </row>
    <row r="44" spans="1:2">
      <c r="A44" s="8" t="s">
        <v>3332</v>
      </c>
    </row>
    <row r="45" spans="1:2">
      <c r="A45" s="8" t="s">
        <v>3340</v>
      </c>
    </row>
    <row r="46" spans="1:2">
      <c r="A46" s="8" t="s">
        <v>3333</v>
      </c>
    </row>
    <row r="47" spans="1:2">
      <c r="A47" s="8" t="s">
        <v>3334</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abSelected="1" zoomScaleNormal="100" workbookViewId="0">
      <pane ySplit="1" topLeftCell="A681" activePane="bottomLeft" state="frozen"/>
      <selection pane="bottomLeft" activeCell="A685" sqref="A68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2812</v>
      </c>
      <c r="C62" s="346" t="s">
        <v>2813</v>
      </c>
      <c r="H62" s="348">
        <v>360</v>
      </c>
      <c r="I62" s="9" t="s">
        <v>48</v>
      </c>
      <c r="J62" s="2" t="s">
        <v>2813</v>
      </c>
      <c r="K62" s="2" t="s">
        <v>2814</v>
      </c>
      <c r="L62" s="360">
        <v>0</v>
      </c>
      <c r="M62" s="360">
        <v>300</v>
      </c>
      <c r="N62" s="360">
        <v>5</v>
      </c>
      <c r="O62" s="2" t="s">
        <v>2815</v>
      </c>
      <c r="P62" s="9" t="s">
        <v>2819</v>
      </c>
      <c r="R62" s="405" t="s">
        <v>3119</v>
      </c>
      <c r="S62" s="356" t="s">
        <v>2816</v>
      </c>
    </row>
    <row r="63" spans="1:20" s="2" customFormat="1" ht="105">
      <c r="A63" s="345" t="s">
        <v>4</v>
      </c>
      <c r="B63" s="345" t="s">
        <v>2808</v>
      </c>
      <c r="C63" s="345" t="s">
        <v>2809</v>
      </c>
      <c r="D63" s="54"/>
      <c r="E63" s="54"/>
      <c r="F63" s="54"/>
      <c r="G63" s="54"/>
      <c r="H63" s="348">
        <v>361</v>
      </c>
      <c r="I63" s="54" t="s">
        <v>48</v>
      </c>
      <c r="J63" s="345" t="s">
        <v>2818</v>
      </c>
      <c r="K63" s="344" t="s">
        <v>2810</v>
      </c>
      <c r="L63" s="63">
        <v>0</v>
      </c>
      <c r="M63" s="63">
        <v>1</v>
      </c>
      <c r="N63" s="63">
        <v>0.02</v>
      </c>
      <c r="O63" s="54" t="s">
        <v>2811</v>
      </c>
      <c r="P63" s="54" t="s">
        <v>2820</v>
      </c>
      <c r="Q63" s="74"/>
      <c r="R63" s="407" t="s">
        <v>3120</v>
      </c>
      <c r="S63" s="74" t="s">
        <v>2817</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3575</v>
      </c>
      <c r="Q64" s="74" t="s">
        <v>530</v>
      </c>
      <c r="R64" s="407" t="s">
        <v>531</v>
      </c>
      <c r="S64" s="446" t="s">
        <v>3574</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3462</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3463</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3464</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3465</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3466</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3467</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3468</v>
      </c>
      <c r="Q72" s="62" t="str">
        <f t="shared" si="9"/>
        <v>transportation-sector-main.html#ev-mandate</v>
      </c>
      <c r="R72" s="408" t="str">
        <f t="shared" si="9"/>
        <v>ev-mandate.html</v>
      </c>
      <c r="S72" s="7" t="s">
        <v>3146</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3469</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3470</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2805</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2806</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3471</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3472</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3473</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3474</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3475</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3476</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3477</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2868</v>
      </c>
      <c r="C101" s="345" t="s">
        <v>2869</v>
      </c>
      <c r="D101" s="54" t="s">
        <v>50</v>
      </c>
      <c r="E101" s="54" t="s">
        <v>42</v>
      </c>
      <c r="F101" s="54" t="s">
        <v>91</v>
      </c>
      <c r="G101" s="54" t="s">
        <v>42</v>
      </c>
      <c r="H101" s="57">
        <v>460</v>
      </c>
      <c r="I101" s="54" t="s">
        <v>48</v>
      </c>
      <c r="J101" s="345" t="s">
        <v>2870</v>
      </c>
      <c r="K101" s="344" t="s">
        <v>2871</v>
      </c>
      <c r="L101" s="63">
        <v>0</v>
      </c>
      <c r="M101" s="63">
        <v>1</v>
      </c>
      <c r="N101" s="63">
        <v>0.01</v>
      </c>
      <c r="O101" s="54" t="s">
        <v>529</v>
      </c>
      <c r="P101" s="54" t="s">
        <v>3478</v>
      </c>
      <c r="Q101" s="74"/>
      <c r="R101" s="407" t="s">
        <v>3121</v>
      </c>
      <c r="S101" s="402" t="s">
        <v>2872</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3479</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3480</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3481</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3149</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3150</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3147</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3148</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3151</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3152</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2860</v>
      </c>
      <c r="D116" s="54" t="s">
        <v>124</v>
      </c>
      <c r="E116" s="54" t="s">
        <v>311</v>
      </c>
      <c r="F116" s="54" t="s">
        <v>315</v>
      </c>
      <c r="G116" s="54" t="s">
        <v>130</v>
      </c>
      <c r="H116" s="55">
        <v>435</v>
      </c>
      <c r="I116" s="54" t="s">
        <v>48</v>
      </c>
      <c r="J116" s="77" t="s">
        <v>16</v>
      </c>
      <c r="K116" s="77" t="s">
        <v>2859</v>
      </c>
      <c r="L116" s="60">
        <v>0</v>
      </c>
      <c r="M116" s="60">
        <v>1</v>
      </c>
      <c r="N116" s="60">
        <v>0.01</v>
      </c>
      <c r="O116" s="54" t="s">
        <v>123</v>
      </c>
      <c r="P116" s="54" t="s">
        <v>2828</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2829</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2830</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2831</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2832</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2830</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2833</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2834</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2835</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3482</v>
      </c>
      <c r="Q152" s="54" t="s">
        <v>228</v>
      </c>
      <c r="R152" s="410" t="s">
        <v>229</v>
      </c>
      <c r="S152" s="9" t="s">
        <v>80</v>
      </c>
      <c r="T152" s="56"/>
    </row>
    <row r="153" spans="1:20" s="5" customFormat="1" ht="60">
      <c r="A153" s="344" t="s">
        <v>77</v>
      </c>
      <c r="B153" s="344" t="s">
        <v>2826</v>
      </c>
      <c r="C153" s="344" t="s">
        <v>2825</v>
      </c>
      <c r="D153" s="54" t="s">
        <v>311</v>
      </c>
      <c r="E153" s="54"/>
      <c r="F153" s="54" t="s">
        <v>315</v>
      </c>
      <c r="G153" s="54"/>
      <c r="H153" s="55">
        <v>378</v>
      </c>
      <c r="I153" s="54" t="s">
        <v>48</v>
      </c>
      <c r="J153" s="77" t="s">
        <v>17</v>
      </c>
      <c r="K153" s="77" t="s">
        <v>2437</v>
      </c>
      <c r="L153" s="60">
        <v>0</v>
      </c>
      <c r="M153" s="60">
        <v>0.5</v>
      </c>
      <c r="N153" s="60">
        <v>0.01</v>
      </c>
      <c r="O153" s="54" t="s">
        <v>2827</v>
      </c>
      <c r="P153" s="54" t="s">
        <v>3483</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3484</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3485</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3199</v>
      </c>
      <c r="E175" s="54"/>
      <c r="F175" s="9" t="s">
        <v>2842</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3200</v>
      </c>
      <c r="E176" s="54"/>
      <c r="F176" s="9" t="s">
        <v>2995</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3201</v>
      </c>
      <c r="E177" s="54"/>
      <c r="F177" s="9" t="s">
        <v>2844</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3184</v>
      </c>
      <c r="C178" s="344" t="s">
        <v>3185</v>
      </c>
      <c r="D178" s="54"/>
      <c r="E178" s="54"/>
      <c r="F178" s="54"/>
      <c r="G178" s="54"/>
      <c r="H178" s="55">
        <v>508</v>
      </c>
      <c r="I178" s="54" t="s">
        <v>48</v>
      </c>
      <c r="J178" s="54" t="s">
        <v>3184</v>
      </c>
      <c r="K178" s="77" t="s">
        <v>2424</v>
      </c>
      <c r="L178" s="60">
        <v>0</v>
      </c>
      <c r="M178" s="61">
        <v>1</v>
      </c>
      <c r="N178" s="61">
        <v>0.01</v>
      </c>
      <c r="O178" s="54" t="s">
        <v>38</v>
      </c>
      <c r="P178" s="54" t="s">
        <v>3571</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3199</v>
      </c>
      <c r="E193" s="54"/>
      <c r="F193" s="9" t="s">
        <v>2842</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3200</v>
      </c>
      <c r="E194" s="54"/>
      <c r="F194" s="9" t="s">
        <v>2995</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3201</v>
      </c>
      <c r="E195" s="54"/>
      <c r="F195" s="9" t="s">
        <v>2844</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3576</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3199</v>
      </c>
      <c r="E211" s="54"/>
      <c r="F211" s="9" t="s">
        <v>2842</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3200</v>
      </c>
      <c r="E212" s="54"/>
      <c r="F212" s="9" t="s">
        <v>2995</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3201</v>
      </c>
      <c r="E213" s="54"/>
      <c r="F213" s="9" t="s">
        <v>2844</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3564</v>
      </c>
      <c r="D214" s="54"/>
      <c r="E214" s="54"/>
      <c r="F214" s="54"/>
      <c r="G214" s="54"/>
      <c r="H214" s="55">
        <v>33</v>
      </c>
      <c r="I214" s="54" t="s">
        <v>48</v>
      </c>
      <c r="J214" s="77" t="s">
        <v>20</v>
      </c>
      <c r="K214" s="77" t="s">
        <v>2429</v>
      </c>
      <c r="L214" s="60">
        <v>0</v>
      </c>
      <c r="M214" s="60">
        <v>1</v>
      </c>
      <c r="N214" s="69">
        <v>0.01</v>
      </c>
      <c r="O214" s="54" t="s">
        <v>37</v>
      </c>
      <c r="P214" s="54" t="s">
        <v>3565</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3199</v>
      </c>
      <c r="E229" s="54"/>
      <c r="F229" s="9" t="s">
        <v>2842</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3200</v>
      </c>
      <c r="E230" s="54"/>
      <c r="F230" s="9" t="s">
        <v>2995</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3201</v>
      </c>
      <c r="E231" s="54"/>
      <c r="F231" s="9" t="s">
        <v>2844</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3290</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3199</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3199</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3199</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3200</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3200</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3200</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3201</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3201</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3201</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3247</v>
      </c>
      <c r="C283" s="345" t="s">
        <v>3249</v>
      </c>
      <c r="D283" s="54" t="s">
        <v>508</v>
      </c>
      <c r="E283" s="54"/>
      <c r="F283" s="9" t="s">
        <v>507</v>
      </c>
      <c r="G283" s="9"/>
      <c r="H283" s="57">
        <v>691</v>
      </c>
      <c r="I283" s="9" t="s">
        <v>49</v>
      </c>
      <c r="J283" s="344" t="s">
        <v>3247</v>
      </c>
      <c r="K283" s="344" t="s">
        <v>3250</v>
      </c>
      <c r="L283" s="64">
        <v>0</v>
      </c>
      <c r="M283" s="64">
        <v>1</v>
      </c>
      <c r="N283" s="64">
        <v>0.01</v>
      </c>
      <c r="O283" s="9" t="s">
        <v>3251</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3257</v>
      </c>
      <c r="Q285" s="337" t="str">
        <f t="shared" si="75"/>
        <v>electricity-sector-main.html#subsidies</v>
      </c>
      <c r="R285" s="410"/>
      <c r="S285" s="399" t="s">
        <v>3256</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3252</v>
      </c>
      <c r="Q287" s="337" t="str">
        <f t="shared" si="75"/>
        <v>electricity-sector-main.html#subsidies</v>
      </c>
      <c r="R287" s="410"/>
      <c r="S287" s="399" t="s">
        <v>3255</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3253</v>
      </c>
      <c r="Q288" s="337" t="str">
        <f t="shared" si="75"/>
        <v>electricity-sector-main.html#subsidies</v>
      </c>
      <c r="R288" s="410"/>
      <c r="S288" s="399" t="s">
        <v>3255</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3253</v>
      </c>
      <c r="Q289" s="337" t="str">
        <f t="shared" si="75"/>
        <v>electricity-sector-main.html#subsidies</v>
      </c>
      <c r="R289" s="410"/>
      <c r="S289" s="399" t="s">
        <v>3255</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3258</v>
      </c>
      <c r="Q290" s="337" t="str">
        <f t="shared" si="75"/>
        <v>electricity-sector-main.html#subsidies</v>
      </c>
      <c r="R290" s="410"/>
      <c r="S290" s="399" t="s">
        <v>3254</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3252</v>
      </c>
      <c r="Q292" s="337" t="str">
        <f t="shared" si="75"/>
        <v>electricity-sector-main.html#subsidies</v>
      </c>
      <c r="R292" s="410"/>
      <c r="S292" s="399" t="s">
        <v>3255</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3199</v>
      </c>
      <c r="E293" s="54"/>
      <c r="F293" s="9" t="s">
        <v>2842</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3200</v>
      </c>
      <c r="E294" s="54"/>
      <c r="F294" s="9" t="s">
        <v>2995</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3201</v>
      </c>
      <c r="E295" s="54"/>
      <c r="F295" s="9" t="s">
        <v>2844</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508</v>
      </c>
      <c r="E296" s="54"/>
      <c r="F296" s="9" t="s">
        <v>507</v>
      </c>
      <c r="G296" s="54"/>
      <c r="H296" s="57">
        <v>698</v>
      </c>
      <c r="I296" s="9" t="s">
        <v>49</v>
      </c>
      <c r="J296" s="77" t="s">
        <v>19</v>
      </c>
      <c r="K296" s="77" t="s">
        <v>3248</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2795</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2796</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2797</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2798</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2799</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2800</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3199</v>
      </c>
      <c r="E306" s="54"/>
      <c r="F306" s="9" t="s">
        <v>2842</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3200</v>
      </c>
      <c r="E307" s="54"/>
      <c r="F307" s="9" t="s">
        <v>2995</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3201</v>
      </c>
      <c r="E308" s="54"/>
      <c r="F308" s="9" t="s">
        <v>2844</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3229</v>
      </c>
      <c r="D309" s="54"/>
      <c r="E309" s="54"/>
      <c r="F309" s="54"/>
      <c r="G309" s="54"/>
      <c r="H309" s="55">
        <v>43</v>
      </c>
      <c r="I309" s="54" t="s">
        <v>48</v>
      </c>
      <c r="J309" s="77" t="s">
        <v>22</v>
      </c>
      <c r="K309" s="77" t="s">
        <v>3230</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t="s">
        <v>2676</v>
      </c>
      <c r="F312" s="9" t="s">
        <v>2690</v>
      </c>
      <c r="G312" s="54" t="s">
        <v>2682</v>
      </c>
      <c r="H312" s="55">
        <v>756</v>
      </c>
      <c r="I312" s="54" t="s">
        <v>48</v>
      </c>
      <c r="J312" s="77" t="s">
        <v>110</v>
      </c>
      <c r="K312" s="77" t="s">
        <v>2421</v>
      </c>
      <c r="L312" s="61">
        <v>0</v>
      </c>
      <c r="M312" s="61">
        <f>ROUND(MaxBoundCalculations!B189,2)</f>
        <v>0.33</v>
      </c>
      <c r="N312" s="61">
        <v>0.01</v>
      </c>
      <c r="O312" s="54" t="s">
        <v>34</v>
      </c>
      <c r="P312" s="54" t="s">
        <v>3581</v>
      </c>
      <c r="Q312" s="54" t="s">
        <v>251</v>
      </c>
      <c r="R312" s="410" t="s">
        <v>252</v>
      </c>
      <c r="S312" s="9" t="s">
        <v>2386</v>
      </c>
      <c r="T312" s="9" t="s">
        <v>2386</v>
      </c>
    </row>
    <row r="313" spans="1:20" s="5" customFormat="1" ht="75">
      <c r="A313" s="75" t="str">
        <f>A$312</f>
        <v>Industry</v>
      </c>
      <c r="B313" s="75" t="str">
        <f t="shared" ref="B313:C328" si="80">B$312</f>
        <v>Industry Energy Efficiency Standards</v>
      </c>
      <c r="C313" s="75" t="str">
        <f t="shared" si="80"/>
        <v>Percentage Improvement in Eqpt Efficiency Standards above BAU</v>
      </c>
      <c r="D313" s="54" t="s">
        <v>144</v>
      </c>
      <c r="E313" s="54" t="s">
        <v>2677</v>
      </c>
      <c r="F313" s="9" t="s">
        <v>2690</v>
      </c>
      <c r="G313" s="54" t="s">
        <v>2685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C329" si="84">A$312</f>
        <v>Industry</v>
      </c>
      <c r="B314" s="75" t="str">
        <f t="shared" si="80"/>
        <v>Industry Energy Efficiency Standards</v>
      </c>
      <c r="C314" s="75" t="str">
        <f t="shared" si="80"/>
        <v>Percentage Improvement in Eqpt Efficiency Standards above BAU</v>
      </c>
      <c r="D314" s="54" t="s">
        <v>144</v>
      </c>
      <c r="E314" s="54" t="s">
        <v>2678</v>
      </c>
      <c r="F314" s="9" t="s">
        <v>2690</v>
      </c>
      <c r="G314" s="54" t="s">
        <v>2686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54" t="s">
        <v>144</v>
      </c>
      <c r="E315" s="54" t="s">
        <v>2679</v>
      </c>
      <c r="F315" s="9" t="s">
        <v>2690</v>
      </c>
      <c r="G315" s="54" t="s">
        <v>2683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54" t="s">
        <v>144</v>
      </c>
      <c r="E316" s="54" t="s">
        <v>2680</v>
      </c>
      <c r="F316" s="9" t="s">
        <v>2690</v>
      </c>
      <c r="G316" s="54" t="s">
        <v>2684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54" t="s">
        <v>144</v>
      </c>
      <c r="E317" s="54" t="s">
        <v>2681</v>
      </c>
      <c r="F317" s="9" t="s">
        <v>2690</v>
      </c>
      <c r="G317" s="54" t="s">
        <v>2687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54" t="s">
        <v>144</v>
      </c>
      <c r="E318" s="54" t="s">
        <v>3139</v>
      </c>
      <c r="F318" s="9" t="s">
        <v>2690</v>
      </c>
      <c r="G318" s="54" t="s">
        <v>3142</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54" t="s">
        <v>144</v>
      </c>
      <c r="E319" s="54" t="s">
        <v>3140</v>
      </c>
      <c r="F319" s="9" t="s">
        <v>2690</v>
      </c>
      <c r="G319" s="54" t="s">
        <v>3144</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75">
      <c r="A320" s="75" t="str">
        <f t="shared" si="84"/>
        <v>Industry</v>
      </c>
      <c r="B320" s="75" t="str">
        <f t="shared" si="80"/>
        <v>Industry Energy Efficiency Standards</v>
      </c>
      <c r="C320" s="75" t="str">
        <f t="shared" si="80"/>
        <v>Percentage Improvement in Eqpt Efficiency Standards above BAU</v>
      </c>
      <c r="D320" s="54" t="s">
        <v>144</v>
      </c>
      <c r="E320" s="54" t="s">
        <v>3141</v>
      </c>
      <c r="F320" s="9" t="s">
        <v>2690</v>
      </c>
      <c r="G320" s="54" t="s">
        <v>3145</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75">
      <c r="A321" s="75" t="str">
        <f t="shared" si="84"/>
        <v>Industry</v>
      </c>
      <c r="B321" s="75" t="str">
        <f t="shared" si="80"/>
        <v>Industry Energy Efficiency Standards</v>
      </c>
      <c r="C321" s="75" t="str">
        <f t="shared" si="80"/>
        <v>Percentage Improvement in Eqpt Efficiency Standards above BAU</v>
      </c>
      <c r="D321" s="54" t="s">
        <v>144</v>
      </c>
      <c r="E321" s="54" t="s">
        <v>3138</v>
      </c>
      <c r="F321" s="9" t="s">
        <v>2690</v>
      </c>
      <c r="G321" s="54" t="s">
        <v>3143</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75">
      <c r="A322" s="75" t="str">
        <f t="shared" si="84"/>
        <v>Industry</v>
      </c>
      <c r="B322" s="75" t="str">
        <f t="shared" si="80"/>
        <v>Industry Energy Efficiency Standards</v>
      </c>
      <c r="C322" s="75" t="str">
        <f t="shared" si="80"/>
        <v>Percentage Improvement in Eqpt Efficiency Standards above BAU</v>
      </c>
      <c r="D322" s="9" t="s">
        <v>145</v>
      </c>
      <c r="E322" s="54" t="s">
        <v>2676</v>
      </c>
      <c r="F322" s="9" t="s">
        <v>2691</v>
      </c>
      <c r="G322" s="54" t="s">
        <v>2682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75">
      <c r="A323" s="75" t="str">
        <f t="shared" si="84"/>
        <v>Industry</v>
      </c>
      <c r="B323" s="75" t="str">
        <f t="shared" si="80"/>
        <v>Industry Energy Efficiency Standards</v>
      </c>
      <c r="C323" s="75" t="str">
        <f t="shared" si="80"/>
        <v>Percentage Improvement in Eqpt Efficiency Standards above BAU</v>
      </c>
      <c r="D323" s="9" t="s">
        <v>145</v>
      </c>
      <c r="E323" s="54" t="s">
        <v>2677</v>
      </c>
      <c r="F323" s="9" t="s">
        <v>2691</v>
      </c>
      <c r="G323" s="54" t="s">
        <v>2685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75">
      <c r="A324" s="75" t="str">
        <f t="shared" si="84"/>
        <v>Industry</v>
      </c>
      <c r="B324" s="75" t="str">
        <f t="shared" si="80"/>
        <v>Industry Energy Efficiency Standards</v>
      </c>
      <c r="C324" s="75" t="str">
        <f t="shared" si="80"/>
        <v>Percentage Improvement in Eqpt Efficiency Standards above BAU</v>
      </c>
      <c r="D324" s="9" t="s">
        <v>145</v>
      </c>
      <c r="E324" s="54" t="s">
        <v>2678</v>
      </c>
      <c r="F324" s="9" t="s">
        <v>2691</v>
      </c>
      <c r="G324" s="54" t="s">
        <v>2686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75">
      <c r="A325" s="75" t="str">
        <f t="shared" si="84"/>
        <v>Industry</v>
      </c>
      <c r="B325" s="75" t="str">
        <f t="shared" si="80"/>
        <v>Industry Energy Efficiency Standards</v>
      </c>
      <c r="C325" s="75" t="str">
        <f t="shared" si="80"/>
        <v>Percentage Improvement in Eqpt Efficiency Standards above BAU</v>
      </c>
      <c r="D325" s="9" t="s">
        <v>145</v>
      </c>
      <c r="E325" s="54" t="s">
        <v>2679</v>
      </c>
      <c r="F325" s="9" t="s">
        <v>2691</v>
      </c>
      <c r="G325" s="54" t="s">
        <v>2683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75">
      <c r="A326" s="75" t="str">
        <f t="shared" si="84"/>
        <v>Industry</v>
      </c>
      <c r="B326" s="75" t="str">
        <f t="shared" si="80"/>
        <v>Industry Energy Efficiency Standards</v>
      </c>
      <c r="C326" s="75" t="str">
        <f t="shared" si="80"/>
        <v>Percentage Improvement in Eqpt Efficiency Standards above BAU</v>
      </c>
      <c r="D326" s="9" t="s">
        <v>145</v>
      </c>
      <c r="E326" s="54" t="s">
        <v>2680</v>
      </c>
      <c r="F326" s="9" t="s">
        <v>2691</v>
      </c>
      <c r="G326" s="54" t="s">
        <v>2684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75">
      <c r="A327" s="75" t="str">
        <f t="shared" si="84"/>
        <v>Industry</v>
      </c>
      <c r="B327" s="75" t="str">
        <f t="shared" si="80"/>
        <v>Industry Energy Efficiency Standards</v>
      </c>
      <c r="C327" s="75" t="str">
        <f t="shared" si="80"/>
        <v>Percentage Improvement in Eqpt Efficiency Standards above BAU</v>
      </c>
      <c r="D327" s="9" t="s">
        <v>145</v>
      </c>
      <c r="E327" s="54" t="s">
        <v>2681</v>
      </c>
      <c r="F327" s="9" t="s">
        <v>2691</v>
      </c>
      <c r="G327" s="54" t="s">
        <v>2687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75">
      <c r="A328" s="75" t="str">
        <f t="shared" si="84"/>
        <v>Industry</v>
      </c>
      <c r="B328" s="75" t="str">
        <f t="shared" si="80"/>
        <v>Industry Energy Efficiency Standards</v>
      </c>
      <c r="C328" s="75" t="str">
        <f t="shared" si="80"/>
        <v>Percentage Improvement in Eqpt Efficiency Standards above BAU</v>
      </c>
      <c r="D328" s="9" t="s">
        <v>145</v>
      </c>
      <c r="E328" s="54" t="s">
        <v>3139</v>
      </c>
      <c r="F328" s="9" t="s">
        <v>2691</v>
      </c>
      <c r="G328" s="54" t="s">
        <v>3142</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75">
      <c r="A329" s="75" t="str">
        <f t="shared" si="84"/>
        <v>Industry</v>
      </c>
      <c r="B329" s="75" t="str">
        <f t="shared" si="84"/>
        <v>Industry Energy Efficiency Standards</v>
      </c>
      <c r="C329" s="75" t="str">
        <f t="shared" si="84"/>
        <v>Percentage Improvement in Eqpt Efficiency Standards above BAU</v>
      </c>
      <c r="D329" s="9" t="s">
        <v>145</v>
      </c>
      <c r="E329" s="54" t="s">
        <v>3140</v>
      </c>
      <c r="F329" s="9" t="s">
        <v>2691</v>
      </c>
      <c r="G329" s="54" t="s">
        <v>3144</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75">
      <c r="A330" s="75" t="str">
        <f t="shared" ref="A330:C391" si="86">A$312</f>
        <v>Industry</v>
      </c>
      <c r="B330" s="75" t="str">
        <f t="shared" si="86"/>
        <v>Industry Energy Efficiency Standards</v>
      </c>
      <c r="C330" s="75" t="str">
        <f t="shared" si="86"/>
        <v>Percentage Improvement in Eqpt Efficiency Standards above BAU</v>
      </c>
      <c r="D330" s="9" t="s">
        <v>145</v>
      </c>
      <c r="E330" s="54" t="s">
        <v>3141</v>
      </c>
      <c r="F330" s="9" t="s">
        <v>2691</v>
      </c>
      <c r="G330" s="54" t="s">
        <v>3145</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75">
      <c r="A331" s="75" t="str">
        <f t="shared" si="86"/>
        <v>Industry</v>
      </c>
      <c r="B331" s="75" t="str">
        <f t="shared" si="86"/>
        <v>Industry Energy Efficiency Standards</v>
      </c>
      <c r="C331" s="75" t="str">
        <f t="shared" si="86"/>
        <v>Percentage Improvement in Eqpt Efficiency Standards above BAU</v>
      </c>
      <c r="D331" s="9" t="s">
        <v>145</v>
      </c>
      <c r="E331" s="54" t="s">
        <v>3138</v>
      </c>
      <c r="F331" s="9" t="s">
        <v>2691</v>
      </c>
      <c r="G331" s="54" t="s">
        <v>3143</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75">
      <c r="A332" s="75" t="str">
        <f t="shared" si="86"/>
        <v>Industry</v>
      </c>
      <c r="B332" s="75" t="str">
        <f t="shared" si="86"/>
        <v>Industry Energy Efficiency Standards</v>
      </c>
      <c r="C332" s="75" t="str">
        <f t="shared" si="86"/>
        <v>Percentage Improvement in Eqpt Efficiency Standards above BAU</v>
      </c>
      <c r="D332" s="9" t="s">
        <v>146</v>
      </c>
      <c r="E332" s="54" t="s">
        <v>2676</v>
      </c>
      <c r="F332" s="9" t="s">
        <v>2692</v>
      </c>
      <c r="G332" s="54" t="s">
        <v>2682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75">
      <c r="A333" s="75" t="str">
        <f t="shared" si="86"/>
        <v>Industry</v>
      </c>
      <c r="B333" s="75" t="str">
        <f t="shared" si="86"/>
        <v>Industry Energy Efficiency Standards</v>
      </c>
      <c r="C333" s="75" t="str">
        <f t="shared" si="86"/>
        <v>Percentage Improvement in Eqpt Efficiency Standards above BAU</v>
      </c>
      <c r="D333" s="9" t="s">
        <v>146</v>
      </c>
      <c r="E333" s="54" t="s">
        <v>2677</v>
      </c>
      <c r="F333" s="9" t="s">
        <v>2692</v>
      </c>
      <c r="G333" s="54" t="s">
        <v>2685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75">
      <c r="A334" s="75" t="str">
        <f t="shared" si="86"/>
        <v>Industry</v>
      </c>
      <c r="B334" s="75" t="str">
        <f t="shared" si="86"/>
        <v>Industry Energy Efficiency Standards</v>
      </c>
      <c r="C334" s="75" t="str">
        <f t="shared" si="86"/>
        <v>Percentage Improvement in Eqpt Efficiency Standards above BAU</v>
      </c>
      <c r="D334" s="9" t="s">
        <v>146</v>
      </c>
      <c r="E334" s="54" t="s">
        <v>2678</v>
      </c>
      <c r="F334" s="9" t="s">
        <v>2692</v>
      </c>
      <c r="G334" s="54" t="s">
        <v>2686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75">
      <c r="A335" s="75" t="str">
        <f t="shared" si="86"/>
        <v>Industry</v>
      </c>
      <c r="B335" s="75" t="str">
        <f t="shared" si="86"/>
        <v>Industry Energy Efficiency Standards</v>
      </c>
      <c r="C335" s="75" t="str">
        <f t="shared" si="86"/>
        <v>Percentage Improvement in Eqpt Efficiency Standards above BAU</v>
      </c>
      <c r="D335" s="9" t="s">
        <v>146</v>
      </c>
      <c r="E335" s="54" t="s">
        <v>2679</v>
      </c>
      <c r="F335" s="9" t="s">
        <v>2692</v>
      </c>
      <c r="G335" s="54" t="s">
        <v>2683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75">
      <c r="A336" s="75" t="str">
        <f t="shared" si="86"/>
        <v>Industry</v>
      </c>
      <c r="B336" s="75" t="str">
        <f t="shared" si="86"/>
        <v>Industry Energy Efficiency Standards</v>
      </c>
      <c r="C336" s="75" t="str">
        <f t="shared" si="86"/>
        <v>Percentage Improvement in Eqpt Efficiency Standards above BAU</v>
      </c>
      <c r="D336" s="9" t="s">
        <v>146</v>
      </c>
      <c r="E336" s="54" t="s">
        <v>2680</v>
      </c>
      <c r="F336" s="9" t="s">
        <v>2692</v>
      </c>
      <c r="G336" s="54" t="s">
        <v>2684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75">
      <c r="A337" s="75" t="str">
        <f t="shared" si="86"/>
        <v>Industry</v>
      </c>
      <c r="B337" s="75" t="str">
        <f t="shared" si="86"/>
        <v>Industry Energy Efficiency Standards</v>
      </c>
      <c r="C337" s="75" t="str">
        <f t="shared" si="86"/>
        <v>Percentage Improvement in Eqpt Efficiency Standards above BAU</v>
      </c>
      <c r="D337" s="9" t="s">
        <v>146</v>
      </c>
      <c r="E337" s="54" t="s">
        <v>2681</v>
      </c>
      <c r="F337" s="9" t="s">
        <v>2692</v>
      </c>
      <c r="G337" s="54" t="s">
        <v>2687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75">
      <c r="A338" s="75" t="str">
        <f t="shared" si="86"/>
        <v>Industry</v>
      </c>
      <c r="B338" s="75" t="str">
        <f t="shared" si="86"/>
        <v>Industry Energy Efficiency Standards</v>
      </c>
      <c r="C338" s="75" t="str">
        <f t="shared" si="86"/>
        <v>Percentage Improvement in Eqpt Efficiency Standards above BAU</v>
      </c>
      <c r="D338" s="9" t="s">
        <v>146</v>
      </c>
      <c r="E338" s="54" t="s">
        <v>3139</v>
      </c>
      <c r="F338" s="9" t="s">
        <v>2692</v>
      </c>
      <c r="G338" s="54" t="s">
        <v>3142</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75">
      <c r="A339" s="75" t="str">
        <f t="shared" si="86"/>
        <v>Industry</v>
      </c>
      <c r="B339" s="75" t="str">
        <f t="shared" si="86"/>
        <v>Industry Energy Efficiency Standards</v>
      </c>
      <c r="C339" s="75" t="str">
        <f t="shared" si="86"/>
        <v>Percentage Improvement in Eqpt Efficiency Standards above BAU</v>
      </c>
      <c r="D339" s="9" t="s">
        <v>146</v>
      </c>
      <c r="E339" s="54" t="s">
        <v>3140</v>
      </c>
      <c r="F339" s="9" t="s">
        <v>2692</v>
      </c>
      <c r="G339" s="54" t="s">
        <v>3144</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75">
      <c r="A340" s="75" t="str">
        <f t="shared" si="86"/>
        <v>Industry</v>
      </c>
      <c r="B340" s="75" t="str">
        <f t="shared" si="86"/>
        <v>Industry Energy Efficiency Standards</v>
      </c>
      <c r="C340" s="75" t="str">
        <f t="shared" si="86"/>
        <v>Percentage Improvement in Eqpt Efficiency Standards above BAU</v>
      </c>
      <c r="D340" s="9" t="s">
        <v>146</v>
      </c>
      <c r="E340" s="54" t="s">
        <v>3141</v>
      </c>
      <c r="F340" s="9" t="s">
        <v>2692</v>
      </c>
      <c r="G340" s="54" t="s">
        <v>3145</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75">
      <c r="A341" s="75" t="str">
        <f t="shared" si="86"/>
        <v>Industry</v>
      </c>
      <c r="B341" s="75" t="str">
        <f t="shared" si="86"/>
        <v>Industry Energy Efficiency Standards</v>
      </c>
      <c r="C341" s="75" t="str">
        <f t="shared" si="86"/>
        <v>Percentage Improvement in Eqpt Efficiency Standards above BAU</v>
      </c>
      <c r="D341" s="9" t="s">
        <v>146</v>
      </c>
      <c r="E341" s="54" t="s">
        <v>3138</v>
      </c>
      <c r="F341" s="9" t="s">
        <v>2692</v>
      </c>
      <c r="G341" s="54" t="s">
        <v>3143</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75">
      <c r="A342" s="75" t="str">
        <f t="shared" si="86"/>
        <v>Industry</v>
      </c>
      <c r="B342" s="75" t="str">
        <f t="shared" si="86"/>
        <v>Industry Energy Efficiency Standards</v>
      </c>
      <c r="C342" s="75" t="str">
        <f t="shared" si="86"/>
        <v>Percentage Improvement in Eqpt Efficiency Standards above BAU</v>
      </c>
      <c r="D342" s="9" t="s">
        <v>147</v>
      </c>
      <c r="E342" s="54" t="s">
        <v>2676</v>
      </c>
      <c r="F342" s="9" t="s">
        <v>2693</v>
      </c>
      <c r="G342" s="54" t="s">
        <v>2682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75">
      <c r="A343" s="75" t="str">
        <f t="shared" si="86"/>
        <v>Industry</v>
      </c>
      <c r="B343" s="75" t="str">
        <f t="shared" si="86"/>
        <v>Industry Energy Efficiency Standards</v>
      </c>
      <c r="C343" s="75" t="str">
        <f t="shared" si="86"/>
        <v>Percentage Improvement in Eqpt Efficiency Standards above BAU</v>
      </c>
      <c r="D343" s="9" t="s">
        <v>147</v>
      </c>
      <c r="E343" s="54" t="s">
        <v>2677</v>
      </c>
      <c r="F343" s="9" t="s">
        <v>2693</v>
      </c>
      <c r="G343" s="54" t="s">
        <v>2685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75">
      <c r="A344" s="75" t="str">
        <f t="shared" si="86"/>
        <v>Industry</v>
      </c>
      <c r="B344" s="75" t="str">
        <f t="shared" si="86"/>
        <v>Industry Energy Efficiency Standards</v>
      </c>
      <c r="C344" s="75" t="str">
        <f t="shared" si="86"/>
        <v>Percentage Improvement in Eqpt Efficiency Standards above BAU</v>
      </c>
      <c r="D344" s="9" t="s">
        <v>147</v>
      </c>
      <c r="E344" s="54" t="s">
        <v>2678</v>
      </c>
      <c r="F344" s="9" t="s">
        <v>2693</v>
      </c>
      <c r="G344" s="54" t="s">
        <v>2686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75">
      <c r="A345" s="75" t="str">
        <f t="shared" si="86"/>
        <v>Industry</v>
      </c>
      <c r="B345" s="75" t="str">
        <f t="shared" si="86"/>
        <v>Industry Energy Efficiency Standards</v>
      </c>
      <c r="C345" s="75" t="str">
        <f t="shared" si="86"/>
        <v>Percentage Improvement in Eqpt Efficiency Standards above BAU</v>
      </c>
      <c r="D345" s="9" t="s">
        <v>147</v>
      </c>
      <c r="E345" s="54" t="s">
        <v>2679</v>
      </c>
      <c r="F345" s="9" t="s">
        <v>2693</v>
      </c>
      <c r="G345" s="54" t="s">
        <v>2683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75">
      <c r="A346" s="75" t="str">
        <f t="shared" si="86"/>
        <v>Industry</v>
      </c>
      <c r="B346" s="75" t="str">
        <f t="shared" si="86"/>
        <v>Industry Energy Efficiency Standards</v>
      </c>
      <c r="C346" s="75" t="str">
        <f t="shared" si="86"/>
        <v>Percentage Improvement in Eqpt Efficiency Standards above BAU</v>
      </c>
      <c r="D346" s="9" t="s">
        <v>147</v>
      </c>
      <c r="E346" s="54" t="s">
        <v>2680</v>
      </c>
      <c r="F346" s="9" t="s">
        <v>2693</v>
      </c>
      <c r="G346" s="54" t="s">
        <v>2684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75">
      <c r="A347" s="75" t="str">
        <f t="shared" si="86"/>
        <v>Industry</v>
      </c>
      <c r="B347" s="75" t="str">
        <f t="shared" si="86"/>
        <v>Industry Energy Efficiency Standards</v>
      </c>
      <c r="C347" s="75" t="str">
        <f t="shared" si="86"/>
        <v>Percentage Improvement in Eqpt Efficiency Standards above BAU</v>
      </c>
      <c r="D347" s="9" t="s">
        <v>147</v>
      </c>
      <c r="E347" s="54" t="s">
        <v>2681</v>
      </c>
      <c r="F347" s="9" t="s">
        <v>2693</v>
      </c>
      <c r="G347" s="54" t="s">
        <v>2687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75">
      <c r="A348" s="75" t="str">
        <f t="shared" si="86"/>
        <v>Industry</v>
      </c>
      <c r="B348" s="75" t="str">
        <f t="shared" si="86"/>
        <v>Industry Energy Efficiency Standards</v>
      </c>
      <c r="C348" s="75" t="str">
        <f t="shared" si="86"/>
        <v>Percentage Improvement in Eqpt Efficiency Standards above BAU</v>
      </c>
      <c r="D348" s="9" t="s">
        <v>147</v>
      </c>
      <c r="E348" s="54" t="s">
        <v>3139</v>
      </c>
      <c r="F348" s="9" t="s">
        <v>2693</v>
      </c>
      <c r="G348" s="54" t="s">
        <v>3142</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75">
      <c r="A349" s="75" t="str">
        <f t="shared" si="86"/>
        <v>Industry</v>
      </c>
      <c r="B349" s="75" t="str">
        <f t="shared" si="86"/>
        <v>Industry Energy Efficiency Standards</v>
      </c>
      <c r="C349" s="75" t="str">
        <f t="shared" si="86"/>
        <v>Percentage Improvement in Eqpt Efficiency Standards above BAU</v>
      </c>
      <c r="D349" s="9" t="s">
        <v>147</v>
      </c>
      <c r="E349" s="54" t="s">
        <v>3140</v>
      </c>
      <c r="F349" s="9" t="s">
        <v>2693</v>
      </c>
      <c r="G349" s="54" t="s">
        <v>3144</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75">
      <c r="A350" s="75" t="str">
        <f t="shared" si="86"/>
        <v>Industry</v>
      </c>
      <c r="B350" s="75" t="str">
        <f t="shared" si="86"/>
        <v>Industry Energy Efficiency Standards</v>
      </c>
      <c r="C350" s="75" t="str">
        <f t="shared" si="86"/>
        <v>Percentage Improvement in Eqpt Efficiency Standards above BAU</v>
      </c>
      <c r="D350" s="9" t="s">
        <v>147</v>
      </c>
      <c r="E350" s="54" t="s">
        <v>3141</v>
      </c>
      <c r="F350" s="9" t="s">
        <v>2693</v>
      </c>
      <c r="G350" s="54" t="s">
        <v>3145</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75">
      <c r="A351" s="75" t="str">
        <f t="shared" si="86"/>
        <v>Industry</v>
      </c>
      <c r="B351" s="75" t="str">
        <f t="shared" si="86"/>
        <v>Industry Energy Efficiency Standards</v>
      </c>
      <c r="C351" s="75" t="str">
        <f t="shared" si="86"/>
        <v>Percentage Improvement in Eqpt Efficiency Standards above BAU</v>
      </c>
      <c r="D351" s="9" t="s">
        <v>147</v>
      </c>
      <c r="E351" s="54" t="s">
        <v>3138</v>
      </c>
      <c r="F351" s="9" t="s">
        <v>2693</v>
      </c>
      <c r="G351" s="54" t="s">
        <v>3143</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75">
      <c r="A352" s="75" t="str">
        <f t="shared" si="86"/>
        <v>Industry</v>
      </c>
      <c r="B352" s="75" t="str">
        <f t="shared" si="86"/>
        <v>Industry Energy Efficiency Standards</v>
      </c>
      <c r="C352" s="75" t="str">
        <f t="shared" si="86"/>
        <v>Percentage Improvement in Eqpt Efficiency Standards above BAU</v>
      </c>
      <c r="D352" s="9" t="s">
        <v>2765</v>
      </c>
      <c r="E352" s="54" t="s">
        <v>2676</v>
      </c>
      <c r="F352" s="54" t="s">
        <v>3222</v>
      </c>
      <c r="G352" s="54" t="s">
        <v>2682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75">
      <c r="A353" s="75" t="str">
        <f t="shared" si="86"/>
        <v>Industry</v>
      </c>
      <c r="B353" s="75" t="str">
        <f t="shared" si="86"/>
        <v>Industry Energy Efficiency Standards</v>
      </c>
      <c r="C353" s="75" t="str">
        <f t="shared" si="86"/>
        <v>Percentage Improvement in Eqpt Efficiency Standards above BAU</v>
      </c>
      <c r="D353" s="9" t="s">
        <v>2765</v>
      </c>
      <c r="E353" s="54" t="s">
        <v>2677</v>
      </c>
      <c r="F353" s="54" t="s">
        <v>3222</v>
      </c>
      <c r="G353" s="54" t="s">
        <v>2685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75">
      <c r="A354" s="75" t="str">
        <f t="shared" si="86"/>
        <v>Industry</v>
      </c>
      <c r="B354" s="75" t="str">
        <f t="shared" si="86"/>
        <v>Industry Energy Efficiency Standards</v>
      </c>
      <c r="C354" s="75" t="str">
        <f t="shared" si="86"/>
        <v>Percentage Improvement in Eqpt Efficiency Standards above BAU</v>
      </c>
      <c r="D354" s="9" t="s">
        <v>2765</v>
      </c>
      <c r="E354" s="54" t="s">
        <v>2678</v>
      </c>
      <c r="F354" s="54" t="s">
        <v>3222</v>
      </c>
      <c r="G354" s="54" t="s">
        <v>2686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75">
      <c r="A355" s="75" t="str">
        <f t="shared" si="86"/>
        <v>Industry</v>
      </c>
      <c r="B355" s="75" t="str">
        <f t="shared" si="86"/>
        <v>Industry Energy Efficiency Standards</v>
      </c>
      <c r="C355" s="75" t="str">
        <f t="shared" si="86"/>
        <v>Percentage Improvement in Eqpt Efficiency Standards above BAU</v>
      </c>
      <c r="D355" s="9" t="s">
        <v>2765</v>
      </c>
      <c r="E355" s="54" t="s">
        <v>2679</v>
      </c>
      <c r="F355" s="54" t="s">
        <v>3222</v>
      </c>
      <c r="G355" s="54" t="s">
        <v>2683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75">
      <c r="A356" s="75" t="str">
        <f t="shared" si="86"/>
        <v>Industry</v>
      </c>
      <c r="B356" s="75" t="str">
        <f t="shared" si="86"/>
        <v>Industry Energy Efficiency Standards</v>
      </c>
      <c r="C356" s="75" t="str">
        <f t="shared" si="86"/>
        <v>Percentage Improvement in Eqpt Efficiency Standards above BAU</v>
      </c>
      <c r="D356" s="9" t="s">
        <v>2765</v>
      </c>
      <c r="E356" s="54" t="s">
        <v>2680</v>
      </c>
      <c r="F356" s="54" t="s">
        <v>3222</v>
      </c>
      <c r="G356" s="54" t="s">
        <v>2684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75">
      <c r="A357" s="75" t="str">
        <f t="shared" si="86"/>
        <v>Industry</v>
      </c>
      <c r="B357" s="75" t="str">
        <f t="shared" si="86"/>
        <v>Industry Energy Efficiency Standards</v>
      </c>
      <c r="C357" s="75" t="str">
        <f t="shared" si="86"/>
        <v>Percentage Improvement in Eqpt Efficiency Standards above BAU</v>
      </c>
      <c r="D357" s="9" t="s">
        <v>2765</v>
      </c>
      <c r="E357" s="54" t="s">
        <v>2681</v>
      </c>
      <c r="F357" s="54" t="s">
        <v>3222</v>
      </c>
      <c r="G357" s="54" t="s">
        <v>2687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75">
      <c r="A358" s="75" t="str">
        <f t="shared" si="86"/>
        <v>Industry</v>
      </c>
      <c r="B358" s="75" t="str">
        <f t="shared" si="86"/>
        <v>Industry Energy Efficiency Standards</v>
      </c>
      <c r="C358" s="75" t="str">
        <f t="shared" si="86"/>
        <v>Percentage Improvement in Eqpt Efficiency Standards above BAU</v>
      </c>
      <c r="D358" s="9" t="s">
        <v>2765</v>
      </c>
      <c r="E358" s="54" t="s">
        <v>3139</v>
      </c>
      <c r="F358" s="54" t="s">
        <v>3222</v>
      </c>
      <c r="G358" s="54" t="s">
        <v>3142</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75">
      <c r="A359" s="75" t="str">
        <f t="shared" si="86"/>
        <v>Industry</v>
      </c>
      <c r="B359" s="75" t="str">
        <f t="shared" si="86"/>
        <v>Industry Energy Efficiency Standards</v>
      </c>
      <c r="C359" s="75" t="str">
        <f t="shared" si="86"/>
        <v>Percentage Improvement in Eqpt Efficiency Standards above BAU</v>
      </c>
      <c r="D359" s="9" t="s">
        <v>2765</v>
      </c>
      <c r="E359" s="54" t="s">
        <v>3140</v>
      </c>
      <c r="F359" s="54" t="s">
        <v>3222</v>
      </c>
      <c r="G359" s="54" t="s">
        <v>3144</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75">
      <c r="A360" s="75" t="str">
        <f t="shared" si="86"/>
        <v>Industry</v>
      </c>
      <c r="B360" s="75" t="str">
        <f t="shared" si="86"/>
        <v>Industry Energy Efficiency Standards</v>
      </c>
      <c r="C360" s="75" t="str">
        <f t="shared" si="86"/>
        <v>Percentage Improvement in Eqpt Efficiency Standards above BAU</v>
      </c>
      <c r="D360" s="9" t="s">
        <v>2765</v>
      </c>
      <c r="E360" s="54" t="s">
        <v>3141</v>
      </c>
      <c r="F360" s="54" t="s">
        <v>3222</v>
      </c>
      <c r="G360" s="54" t="s">
        <v>3145</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75">
      <c r="A361" s="75" t="str">
        <f t="shared" si="86"/>
        <v>Industry</v>
      </c>
      <c r="B361" s="75" t="str">
        <f t="shared" si="86"/>
        <v>Industry Energy Efficiency Standards</v>
      </c>
      <c r="C361" s="75" t="str">
        <f t="shared" si="86"/>
        <v>Percentage Improvement in Eqpt Efficiency Standards above BAU</v>
      </c>
      <c r="D361" s="9" t="s">
        <v>2765</v>
      </c>
      <c r="E361" s="54" t="s">
        <v>3138</v>
      </c>
      <c r="F361" s="54" t="s">
        <v>3222</v>
      </c>
      <c r="G361" s="54" t="s">
        <v>3143</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75">
      <c r="A362" s="75" t="str">
        <f t="shared" si="86"/>
        <v>Industry</v>
      </c>
      <c r="B362" s="75" t="str">
        <f t="shared" si="86"/>
        <v>Industry Energy Efficiency Standards</v>
      </c>
      <c r="C362" s="75" t="str">
        <f t="shared" si="86"/>
        <v>Percentage Improvement in Eqpt Efficiency Standards above BAU</v>
      </c>
      <c r="D362" s="9" t="s">
        <v>148</v>
      </c>
      <c r="E362" s="54" t="s">
        <v>2676</v>
      </c>
      <c r="F362" s="9" t="s">
        <v>2764</v>
      </c>
      <c r="G362" s="54" t="s">
        <v>2682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75">
      <c r="A363" s="75" t="str">
        <f t="shared" si="86"/>
        <v>Industry</v>
      </c>
      <c r="B363" s="75" t="str">
        <f t="shared" si="86"/>
        <v>Industry Energy Efficiency Standards</v>
      </c>
      <c r="C363" s="75" t="str">
        <f t="shared" si="86"/>
        <v>Percentage Improvement in Eqpt Efficiency Standards above BAU</v>
      </c>
      <c r="D363" s="9" t="s">
        <v>148</v>
      </c>
      <c r="E363" s="54" t="s">
        <v>2677</v>
      </c>
      <c r="F363" s="9" t="s">
        <v>2764</v>
      </c>
      <c r="G363" s="54" t="s">
        <v>2685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75">
      <c r="A364" s="75" t="str">
        <f t="shared" si="86"/>
        <v>Industry</v>
      </c>
      <c r="B364" s="75" t="str">
        <f t="shared" si="86"/>
        <v>Industry Energy Efficiency Standards</v>
      </c>
      <c r="C364" s="75" t="str">
        <f t="shared" si="86"/>
        <v>Percentage Improvement in Eqpt Efficiency Standards above BAU</v>
      </c>
      <c r="D364" s="9" t="s">
        <v>148</v>
      </c>
      <c r="E364" s="54" t="s">
        <v>2678</v>
      </c>
      <c r="F364" s="9" t="s">
        <v>2764</v>
      </c>
      <c r="G364" s="54" t="s">
        <v>2686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75">
      <c r="A365" s="75" t="str">
        <f t="shared" si="86"/>
        <v>Industry</v>
      </c>
      <c r="B365" s="75" t="str">
        <f t="shared" si="86"/>
        <v>Industry Energy Efficiency Standards</v>
      </c>
      <c r="C365" s="75" t="str">
        <f t="shared" si="86"/>
        <v>Percentage Improvement in Eqpt Efficiency Standards above BAU</v>
      </c>
      <c r="D365" s="9" t="s">
        <v>148</v>
      </c>
      <c r="E365" s="54" t="s">
        <v>2679</v>
      </c>
      <c r="F365" s="9" t="s">
        <v>2764</v>
      </c>
      <c r="G365" s="54" t="s">
        <v>2683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75">
      <c r="A366" s="75" t="str">
        <f t="shared" si="86"/>
        <v>Industry</v>
      </c>
      <c r="B366" s="75" t="str">
        <f t="shared" si="86"/>
        <v>Industry Energy Efficiency Standards</v>
      </c>
      <c r="C366" s="75" t="str">
        <f t="shared" si="86"/>
        <v>Percentage Improvement in Eqpt Efficiency Standards above BAU</v>
      </c>
      <c r="D366" s="9" t="s">
        <v>148</v>
      </c>
      <c r="E366" s="54" t="s">
        <v>2680</v>
      </c>
      <c r="F366" s="9" t="s">
        <v>2764</v>
      </c>
      <c r="G366" s="54" t="s">
        <v>2684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75">
      <c r="A367" s="75" t="str">
        <f t="shared" si="86"/>
        <v>Industry</v>
      </c>
      <c r="B367" s="75" t="str">
        <f t="shared" si="86"/>
        <v>Industry Energy Efficiency Standards</v>
      </c>
      <c r="C367" s="75" t="str">
        <f t="shared" si="86"/>
        <v>Percentage Improvement in Eqpt Efficiency Standards above BAU</v>
      </c>
      <c r="D367" s="9" t="s">
        <v>148</v>
      </c>
      <c r="E367" s="54" t="s">
        <v>2681</v>
      </c>
      <c r="F367" s="9" t="s">
        <v>2764</v>
      </c>
      <c r="G367" s="54" t="s">
        <v>2687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75">
      <c r="A368" s="75" t="str">
        <f t="shared" si="86"/>
        <v>Industry</v>
      </c>
      <c r="B368" s="75" t="str">
        <f t="shared" si="86"/>
        <v>Industry Energy Efficiency Standards</v>
      </c>
      <c r="C368" s="75" t="str">
        <f t="shared" si="86"/>
        <v>Percentage Improvement in Eqpt Efficiency Standards above BAU</v>
      </c>
      <c r="D368" s="9" t="s">
        <v>148</v>
      </c>
      <c r="E368" s="54" t="s">
        <v>3139</v>
      </c>
      <c r="F368" s="9" t="s">
        <v>2764</v>
      </c>
      <c r="G368" s="54" t="s">
        <v>3142</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75">
      <c r="A369" s="75" t="str">
        <f t="shared" si="86"/>
        <v>Industry</v>
      </c>
      <c r="B369" s="75" t="str">
        <f t="shared" si="86"/>
        <v>Industry Energy Efficiency Standards</v>
      </c>
      <c r="C369" s="75" t="str">
        <f t="shared" si="86"/>
        <v>Percentage Improvement in Eqpt Efficiency Standards above BAU</v>
      </c>
      <c r="D369" s="9" t="s">
        <v>148</v>
      </c>
      <c r="E369" s="54" t="s">
        <v>3140</v>
      </c>
      <c r="F369" s="9" t="s">
        <v>2764</v>
      </c>
      <c r="G369" s="54" t="s">
        <v>3144</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75">
      <c r="A370" s="75" t="str">
        <f t="shared" si="86"/>
        <v>Industry</v>
      </c>
      <c r="B370" s="75" t="str">
        <f t="shared" si="86"/>
        <v>Industry Energy Efficiency Standards</v>
      </c>
      <c r="C370" s="75" t="str">
        <f t="shared" si="86"/>
        <v>Percentage Improvement in Eqpt Efficiency Standards above BAU</v>
      </c>
      <c r="D370" s="9" t="s">
        <v>148</v>
      </c>
      <c r="E370" s="54" t="s">
        <v>3141</v>
      </c>
      <c r="F370" s="9" t="s">
        <v>2764</v>
      </c>
      <c r="G370" s="54" t="s">
        <v>3145</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75">
      <c r="A371" s="75" t="str">
        <f t="shared" si="86"/>
        <v>Industry</v>
      </c>
      <c r="B371" s="75" t="str">
        <f t="shared" si="86"/>
        <v>Industry Energy Efficiency Standards</v>
      </c>
      <c r="C371" s="75" t="str">
        <f t="shared" si="86"/>
        <v>Percentage Improvement in Eqpt Efficiency Standards above BAU</v>
      </c>
      <c r="D371" s="9" t="s">
        <v>148</v>
      </c>
      <c r="E371" s="54" t="s">
        <v>3138</v>
      </c>
      <c r="F371" s="9" t="s">
        <v>2764</v>
      </c>
      <c r="G371" s="54" t="s">
        <v>3143</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75">
      <c r="A372" s="75" t="str">
        <f t="shared" si="86"/>
        <v>Industry</v>
      </c>
      <c r="B372" s="75" t="str">
        <f t="shared" si="86"/>
        <v>Industry Energy Efficiency Standards</v>
      </c>
      <c r="C372" s="75" t="str">
        <f t="shared" si="86"/>
        <v>Percentage Improvement in Eqpt Efficiency Standards above BAU</v>
      </c>
      <c r="D372" s="9" t="s">
        <v>149</v>
      </c>
      <c r="E372" s="54" t="s">
        <v>2676</v>
      </c>
      <c r="F372" s="9" t="s">
        <v>151</v>
      </c>
      <c r="G372" s="54" t="s">
        <v>2682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75">
      <c r="A373" s="75" t="str">
        <f t="shared" si="86"/>
        <v>Industry</v>
      </c>
      <c r="B373" s="75" t="str">
        <f t="shared" si="86"/>
        <v>Industry Energy Efficiency Standards</v>
      </c>
      <c r="C373" s="75" t="str">
        <f t="shared" si="86"/>
        <v>Percentage Improvement in Eqpt Efficiency Standards above BAU</v>
      </c>
      <c r="D373" s="9" t="s">
        <v>149</v>
      </c>
      <c r="E373" s="54" t="s">
        <v>2677</v>
      </c>
      <c r="F373" s="9" t="s">
        <v>151</v>
      </c>
      <c r="G373" s="54" t="s">
        <v>2685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75">
      <c r="A374" s="75" t="str">
        <f t="shared" si="86"/>
        <v>Industry</v>
      </c>
      <c r="B374" s="75" t="str">
        <f t="shared" si="86"/>
        <v>Industry Energy Efficiency Standards</v>
      </c>
      <c r="C374" s="75" t="str">
        <f t="shared" si="86"/>
        <v>Percentage Improvement in Eqpt Efficiency Standards above BAU</v>
      </c>
      <c r="D374" s="9" t="s">
        <v>149</v>
      </c>
      <c r="E374" s="54" t="s">
        <v>2678</v>
      </c>
      <c r="F374" s="9" t="s">
        <v>151</v>
      </c>
      <c r="G374" s="54" t="s">
        <v>2686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75">
      <c r="A375" s="75" t="str">
        <f t="shared" si="86"/>
        <v>Industry</v>
      </c>
      <c r="B375" s="75" t="str">
        <f t="shared" si="86"/>
        <v>Industry Energy Efficiency Standards</v>
      </c>
      <c r="C375" s="75" t="str">
        <f t="shared" si="86"/>
        <v>Percentage Improvement in Eqpt Efficiency Standards above BAU</v>
      </c>
      <c r="D375" s="9" t="s">
        <v>149</v>
      </c>
      <c r="E375" s="54" t="s">
        <v>2679</v>
      </c>
      <c r="F375" s="9" t="s">
        <v>151</v>
      </c>
      <c r="G375" s="54" t="s">
        <v>2683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75">
      <c r="A376" s="75" t="str">
        <f t="shared" si="86"/>
        <v>Industry</v>
      </c>
      <c r="B376" s="75" t="str">
        <f t="shared" si="86"/>
        <v>Industry Energy Efficiency Standards</v>
      </c>
      <c r="C376" s="75" t="str">
        <f t="shared" si="86"/>
        <v>Percentage Improvement in Eqpt Efficiency Standards above BAU</v>
      </c>
      <c r="D376" s="9" t="s">
        <v>149</v>
      </c>
      <c r="E376" s="54" t="s">
        <v>2680</v>
      </c>
      <c r="F376" s="9" t="s">
        <v>151</v>
      </c>
      <c r="G376" s="54" t="s">
        <v>2684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75">
      <c r="A377" s="75" t="str">
        <f t="shared" si="86"/>
        <v>Industry</v>
      </c>
      <c r="B377" s="75" t="str">
        <f t="shared" si="86"/>
        <v>Industry Energy Efficiency Standards</v>
      </c>
      <c r="C377" s="75" t="str">
        <f t="shared" si="86"/>
        <v>Percentage Improvement in Eqpt Efficiency Standards above BAU</v>
      </c>
      <c r="D377" s="9" t="s">
        <v>149</v>
      </c>
      <c r="E377" s="54" t="s">
        <v>2681</v>
      </c>
      <c r="F377" s="9" t="s">
        <v>151</v>
      </c>
      <c r="G377" s="54" t="s">
        <v>2687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75">
      <c r="A378" s="75" t="str">
        <f t="shared" si="86"/>
        <v>Industry</v>
      </c>
      <c r="B378" s="75" t="str">
        <f t="shared" si="86"/>
        <v>Industry Energy Efficiency Standards</v>
      </c>
      <c r="C378" s="75" t="str">
        <f t="shared" si="86"/>
        <v>Percentage Improvement in Eqpt Efficiency Standards above BAU</v>
      </c>
      <c r="D378" s="9" t="s">
        <v>149</v>
      </c>
      <c r="E378" s="54" t="s">
        <v>3139</v>
      </c>
      <c r="F378" s="9" t="s">
        <v>151</v>
      </c>
      <c r="G378" s="54" t="s">
        <v>3142</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75">
      <c r="A379" s="75" t="str">
        <f t="shared" si="86"/>
        <v>Industry</v>
      </c>
      <c r="B379" s="75" t="str">
        <f t="shared" si="86"/>
        <v>Industry Energy Efficiency Standards</v>
      </c>
      <c r="C379" s="75" t="str">
        <f t="shared" si="86"/>
        <v>Percentage Improvement in Eqpt Efficiency Standards above BAU</v>
      </c>
      <c r="D379" s="9" t="s">
        <v>149</v>
      </c>
      <c r="E379" s="54" t="s">
        <v>3140</v>
      </c>
      <c r="F379" s="9" t="s">
        <v>151</v>
      </c>
      <c r="G379" s="54" t="s">
        <v>3144</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75">
      <c r="A380" s="75" t="str">
        <f t="shared" si="86"/>
        <v>Industry</v>
      </c>
      <c r="B380" s="75" t="str">
        <f t="shared" si="86"/>
        <v>Industry Energy Efficiency Standards</v>
      </c>
      <c r="C380" s="75" t="str">
        <f t="shared" si="86"/>
        <v>Percentage Improvement in Eqpt Efficiency Standards above BAU</v>
      </c>
      <c r="D380" s="9" t="s">
        <v>149</v>
      </c>
      <c r="E380" s="54" t="s">
        <v>3141</v>
      </c>
      <c r="F380" s="9" t="s">
        <v>151</v>
      </c>
      <c r="G380" s="54" t="s">
        <v>3145</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75">
      <c r="A381" s="75" t="str">
        <f t="shared" si="86"/>
        <v>Industry</v>
      </c>
      <c r="B381" s="75" t="str">
        <f t="shared" si="86"/>
        <v>Industry Energy Efficiency Standards</v>
      </c>
      <c r="C381" s="75" t="str">
        <f t="shared" si="86"/>
        <v>Percentage Improvement in Eqpt Efficiency Standards above BAU</v>
      </c>
      <c r="D381" s="9" t="s">
        <v>149</v>
      </c>
      <c r="E381" s="54" t="s">
        <v>3138</v>
      </c>
      <c r="F381" s="9" t="s">
        <v>151</v>
      </c>
      <c r="G381" s="54" t="s">
        <v>3143</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75">
      <c r="A382" s="75" t="str">
        <f t="shared" si="86"/>
        <v>Industry</v>
      </c>
      <c r="B382" s="75" t="str">
        <f t="shared" si="86"/>
        <v>Industry Energy Efficiency Standards</v>
      </c>
      <c r="C382" s="75" t="str">
        <f t="shared" si="86"/>
        <v>Percentage Improvement in Eqpt Efficiency Standards above BAU</v>
      </c>
      <c r="D382" s="9" t="s">
        <v>150</v>
      </c>
      <c r="E382" s="54" t="s">
        <v>2676</v>
      </c>
      <c r="F382" s="9" t="s">
        <v>152</v>
      </c>
      <c r="G382" s="54" t="s">
        <v>2682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75">
      <c r="A383" s="75" t="str">
        <f t="shared" si="86"/>
        <v>Industry</v>
      </c>
      <c r="B383" s="75" t="str">
        <f t="shared" si="86"/>
        <v>Industry Energy Efficiency Standards</v>
      </c>
      <c r="C383" s="75" t="str">
        <f t="shared" si="86"/>
        <v>Percentage Improvement in Eqpt Efficiency Standards above BAU</v>
      </c>
      <c r="D383" s="9" t="s">
        <v>150</v>
      </c>
      <c r="E383" s="54" t="s">
        <v>2677</v>
      </c>
      <c r="F383" s="9" t="s">
        <v>152</v>
      </c>
      <c r="G383" s="54" t="s">
        <v>2685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75">
      <c r="A384" s="75" t="str">
        <f t="shared" si="86"/>
        <v>Industry</v>
      </c>
      <c r="B384" s="75" t="str">
        <f t="shared" si="86"/>
        <v>Industry Energy Efficiency Standards</v>
      </c>
      <c r="C384" s="75" t="str">
        <f t="shared" si="86"/>
        <v>Percentage Improvement in Eqpt Efficiency Standards above BAU</v>
      </c>
      <c r="D384" s="9" t="s">
        <v>150</v>
      </c>
      <c r="E384" s="54" t="s">
        <v>2678</v>
      </c>
      <c r="F384" s="9" t="s">
        <v>152</v>
      </c>
      <c r="G384" s="54" t="s">
        <v>2686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75">
      <c r="A385" s="75" t="str">
        <f t="shared" si="86"/>
        <v>Industry</v>
      </c>
      <c r="B385" s="75" t="str">
        <f t="shared" si="86"/>
        <v>Industry Energy Efficiency Standards</v>
      </c>
      <c r="C385" s="75" t="str">
        <f t="shared" si="86"/>
        <v>Percentage Improvement in Eqpt Efficiency Standards above BAU</v>
      </c>
      <c r="D385" s="9" t="s">
        <v>150</v>
      </c>
      <c r="E385" s="54" t="s">
        <v>2679</v>
      </c>
      <c r="F385" s="9" t="s">
        <v>152</v>
      </c>
      <c r="G385" s="54" t="s">
        <v>2683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75">
      <c r="A386" s="75" t="str">
        <f t="shared" si="86"/>
        <v>Industry</v>
      </c>
      <c r="B386" s="75" t="str">
        <f t="shared" si="86"/>
        <v>Industry Energy Efficiency Standards</v>
      </c>
      <c r="C386" s="75" t="str">
        <f t="shared" si="86"/>
        <v>Percentage Improvement in Eqpt Efficiency Standards above BAU</v>
      </c>
      <c r="D386" s="9" t="s">
        <v>150</v>
      </c>
      <c r="E386" s="54" t="s">
        <v>2680</v>
      </c>
      <c r="F386" s="9" t="s">
        <v>152</v>
      </c>
      <c r="G386" s="54" t="s">
        <v>2684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75">
      <c r="A387" s="75" t="str">
        <f t="shared" si="86"/>
        <v>Industry</v>
      </c>
      <c r="B387" s="75" t="str">
        <f t="shared" si="86"/>
        <v>Industry Energy Efficiency Standards</v>
      </c>
      <c r="C387" s="75" t="str">
        <f t="shared" si="86"/>
        <v>Percentage Improvement in Eqpt Efficiency Standards above BAU</v>
      </c>
      <c r="D387" s="9" t="s">
        <v>150</v>
      </c>
      <c r="E387" s="54" t="s">
        <v>2681</v>
      </c>
      <c r="F387" s="9" t="s">
        <v>152</v>
      </c>
      <c r="G387" s="54" t="s">
        <v>2687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75">
      <c r="A388" s="75" t="str">
        <f t="shared" si="86"/>
        <v>Industry</v>
      </c>
      <c r="B388" s="75" t="str">
        <f t="shared" si="86"/>
        <v>Industry Energy Efficiency Standards</v>
      </c>
      <c r="C388" s="75" t="str">
        <f t="shared" si="86"/>
        <v>Percentage Improvement in Eqpt Efficiency Standards above BAU</v>
      </c>
      <c r="D388" s="9" t="s">
        <v>150</v>
      </c>
      <c r="E388" s="54" t="s">
        <v>3139</v>
      </c>
      <c r="F388" s="9" t="s">
        <v>152</v>
      </c>
      <c r="G388" s="54" t="s">
        <v>3142</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75">
      <c r="A389" s="75" t="str">
        <f t="shared" si="86"/>
        <v>Industry</v>
      </c>
      <c r="B389" s="75" t="str">
        <f t="shared" si="86"/>
        <v>Industry Energy Efficiency Standards</v>
      </c>
      <c r="C389" s="75" t="str">
        <f t="shared" si="86"/>
        <v>Percentage Improvement in Eqpt Efficiency Standards above BAU</v>
      </c>
      <c r="D389" s="9" t="s">
        <v>150</v>
      </c>
      <c r="E389" s="54" t="s">
        <v>3140</v>
      </c>
      <c r="F389" s="9" t="s">
        <v>152</v>
      </c>
      <c r="G389" s="54" t="s">
        <v>3144</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75">
      <c r="A390" s="75" t="str">
        <f t="shared" si="86"/>
        <v>Industry</v>
      </c>
      <c r="B390" s="75" t="str">
        <f t="shared" si="86"/>
        <v>Industry Energy Efficiency Standards</v>
      </c>
      <c r="C390" s="75" t="str">
        <f t="shared" si="86"/>
        <v>Percentage Improvement in Eqpt Efficiency Standards above BAU</v>
      </c>
      <c r="D390" s="9" t="s">
        <v>150</v>
      </c>
      <c r="E390" s="54" t="s">
        <v>3141</v>
      </c>
      <c r="F390" s="9" t="s">
        <v>152</v>
      </c>
      <c r="G390" s="54" t="s">
        <v>3145</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75">
      <c r="A391" s="75" t="str">
        <f t="shared" si="86"/>
        <v>Industry</v>
      </c>
      <c r="B391" s="75" t="str">
        <f t="shared" si="86"/>
        <v>Industry Energy Efficiency Standards</v>
      </c>
      <c r="C391" s="75" t="str">
        <f t="shared" si="86"/>
        <v>Percentage Improvement in Eqpt Efficiency Standards above BAU</v>
      </c>
      <c r="D391" s="9" t="s">
        <v>150</v>
      </c>
      <c r="E391" s="54" t="s">
        <v>3138</v>
      </c>
      <c r="F391" s="9" t="s">
        <v>152</v>
      </c>
      <c r="G391" s="54" t="s">
        <v>3143</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344" t="s">
        <v>9</v>
      </c>
      <c r="B392" s="344" t="s">
        <v>25</v>
      </c>
      <c r="C392" s="344" t="s">
        <v>320</v>
      </c>
      <c r="D392" s="54"/>
      <c r="E392" s="54"/>
      <c r="F392" s="54"/>
      <c r="G392" s="54"/>
      <c r="H392" s="55">
        <v>54</v>
      </c>
      <c r="I392" s="54" t="s">
        <v>48</v>
      </c>
      <c r="J392" s="77" t="s">
        <v>25</v>
      </c>
      <c r="K392" s="77" t="s">
        <v>2420</v>
      </c>
      <c r="L392" s="60">
        <v>0</v>
      </c>
      <c r="M392" s="61">
        <v>1</v>
      </c>
      <c r="N392" s="61">
        <v>0.01</v>
      </c>
      <c r="O392" s="54" t="s">
        <v>37</v>
      </c>
      <c r="P392" s="54" t="s">
        <v>2480</v>
      </c>
      <c r="Q392" s="54" t="s">
        <v>253</v>
      </c>
      <c r="R392" s="410" t="s">
        <v>254</v>
      </c>
      <c r="S392" s="54" t="s">
        <v>175</v>
      </c>
      <c r="T392" s="56"/>
    </row>
    <row r="393" spans="1:20" ht="30">
      <c r="A393" s="344" t="s">
        <v>9</v>
      </c>
      <c r="B393" s="344" t="s">
        <v>3112</v>
      </c>
      <c r="C393" s="344" t="s">
        <v>2675</v>
      </c>
      <c r="D393" s="54" t="s">
        <v>144</v>
      </c>
      <c r="E393" s="54" t="s">
        <v>2676</v>
      </c>
      <c r="F393" s="9" t="s">
        <v>2690</v>
      </c>
      <c r="G393" s="54" t="s">
        <v>2682</v>
      </c>
      <c r="H393" s="55">
        <v>381</v>
      </c>
      <c r="I393" s="54" t="s">
        <v>49</v>
      </c>
      <c r="J393" s="344" t="s">
        <v>3112</v>
      </c>
      <c r="K393" s="77" t="s">
        <v>2689</v>
      </c>
      <c r="L393" s="60">
        <v>0</v>
      </c>
      <c r="M393" s="60">
        <v>1</v>
      </c>
      <c r="N393" s="61">
        <v>0.01</v>
      </c>
      <c r="O393" s="54" t="s">
        <v>2688</v>
      </c>
      <c r="Q393" s="54" t="s">
        <v>255</v>
      </c>
      <c r="R393" s="410" t="s">
        <v>3135</v>
      </c>
      <c r="S393" s="54"/>
      <c r="T393" s="54"/>
    </row>
    <row r="394" spans="1:20" ht="135">
      <c r="A394" s="75" t="str">
        <f t="shared" ref="A394:C425" si="91">A$393</f>
        <v>Industry</v>
      </c>
      <c r="B394" s="75" t="str">
        <f t="shared" si="91"/>
        <v>Electrification + Hydrogen</v>
      </c>
      <c r="C394" s="75" t="str">
        <f t="shared" si="91"/>
        <v>Fraction of Industrial Fuel Use Shifted to Other Fuels</v>
      </c>
      <c r="D394" s="54" t="s">
        <v>144</v>
      </c>
      <c r="E394" s="54" t="s">
        <v>2677</v>
      </c>
      <c r="F394" s="9" t="s">
        <v>2690</v>
      </c>
      <c r="G394" s="54" t="s">
        <v>2685</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3486</v>
      </c>
      <c r="Q394" s="75" t="str">
        <f t="shared" ref="Q394:R468" si="93">Q$393</f>
        <v>industry-ag-main.html#fuel-switching</v>
      </c>
      <c r="R394" s="398" t="str">
        <f t="shared" si="93"/>
        <v>industry-elec-and-hydrogen.html</v>
      </c>
      <c r="S394" s="54"/>
      <c r="T394" s="54"/>
    </row>
    <row r="395" spans="1:20" ht="135">
      <c r="A395" s="75" t="str">
        <f>A$393</f>
        <v>Industry</v>
      </c>
      <c r="B395" s="75" t="str">
        <f t="shared" si="91"/>
        <v>Electrification + Hydrogen</v>
      </c>
      <c r="C395" s="75" t="str">
        <f t="shared" si="91"/>
        <v>Fraction of Industrial Fuel Use Shifted to Other Fuels</v>
      </c>
      <c r="D395" s="54" t="s">
        <v>144</v>
      </c>
      <c r="E395" s="54" t="s">
        <v>2678</v>
      </c>
      <c r="F395" s="9" t="s">
        <v>2690</v>
      </c>
      <c r="G395" s="54" t="s">
        <v>2686</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3487</v>
      </c>
      <c r="Q395" s="75" t="str">
        <f t="shared" si="93"/>
        <v>industry-ag-main.html#fuel-switching</v>
      </c>
      <c r="R395" s="398" t="str">
        <f t="shared" si="93"/>
        <v>industry-elec-and-hydrogen.html</v>
      </c>
      <c r="S395" s="54"/>
      <c r="T395" s="54"/>
    </row>
    <row r="396" spans="1:20" ht="135">
      <c r="A396" s="75" t="str">
        <f t="shared" ref="A396:C427" si="94">A$393</f>
        <v>Industry</v>
      </c>
      <c r="B396" s="75" t="str">
        <f t="shared" si="91"/>
        <v>Electrification + Hydrogen</v>
      </c>
      <c r="C396" s="75" t="str">
        <f t="shared" si="91"/>
        <v>Fraction of Industrial Fuel Use Shifted to Other Fuels</v>
      </c>
      <c r="D396" s="54" t="s">
        <v>144</v>
      </c>
      <c r="E396" s="54" t="s">
        <v>2679</v>
      </c>
      <c r="F396" s="9" t="s">
        <v>2690</v>
      </c>
      <c r="G396" s="54" t="s">
        <v>2683</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3488</v>
      </c>
      <c r="Q396" s="75" t="str">
        <f t="shared" si="93"/>
        <v>industry-ag-main.html#fuel-switching</v>
      </c>
      <c r="R396" s="398" t="str">
        <f t="shared" si="93"/>
        <v>industry-elec-and-hydrogen.html</v>
      </c>
      <c r="S396" s="54"/>
      <c r="T396" s="54"/>
    </row>
    <row r="397" spans="1:20" ht="135">
      <c r="A397" s="75" t="str">
        <f t="shared" si="94"/>
        <v>Industry</v>
      </c>
      <c r="B397" s="75" t="str">
        <f t="shared" si="91"/>
        <v>Electrification + Hydrogen</v>
      </c>
      <c r="C397" s="75" t="str">
        <f t="shared" si="91"/>
        <v>Fraction of Industrial Fuel Use Shifted to Other Fuels</v>
      </c>
      <c r="D397" s="54" t="s">
        <v>144</v>
      </c>
      <c r="E397" s="54" t="s">
        <v>2680</v>
      </c>
      <c r="F397" s="9" t="s">
        <v>2690</v>
      </c>
      <c r="G397" s="54" t="s">
        <v>2684</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3489</v>
      </c>
      <c r="Q397" s="75" t="str">
        <f t="shared" si="93"/>
        <v>industry-ag-main.html#fuel-switching</v>
      </c>
      <c r="R397" s="398"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2681</v>
      </c>
      <c r="F398" s="9" t="s">
        <v>2690</v>
      </c>
      <c r="G398" s="54" t="s">
        <v>2687</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3139</v>
      </c>
      <c r="F399" s="9" t="s">
        <v>2690</v>
      </c>
      <c r="G399" s="54" t="s">
        <v>3142</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35">
      <c r="A400" s="75" t="str">
        <f t="shared" si="94"/>
        <v>Industry</v>
      </c>
      <c r="B400" s="75" t="str">
        <f t="shared" si="91"/>
        <v>Electrification + Hydrogen</v>
      </c>
      <c r="C400" s="75" t="str">
        <f t="shared" si="91"/>
        <v>Fraction of Industrial Fuel Use Shifted to Other Fuels</v>
      </c>
      <c r="D400" s="54" t="s">
        <v>144</v>
      </c>
      <c r="E400" s="54" t="s">
        <v>3140</v>
      </c>
      <c r="F400" s="9" t="s">
        <v>2690</v>
      </c>
      <c r="G400" s="54" t="s">
        <v>3144</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3490</v>
      </c>
      <c r="Q400" s="75" t="str">
        <f t="shared" si="93"/>
        <v>industry-ag-main.html#fuel-switching</v>
      </c>
      <c r="R400" s="398" t="str">
        <f t="shared" si="93"/>
        <v>industry-elec-and-hydrogen.html</v>
      </c>
      <c r="S400" s="54"/>
      <c r="T400" s="54"/>
    </row>
    <row r="401" spans="1:20" ht="135">
      <c r="A401" s="75" t="str">
        <f t="shared" si="94"/>
        <v>Industry</v>
      </c>
      <c r="B401" s="75" t="str">
        <f t="shared" si="91"/>
        <v>Electrification + Hydrogen</v>
      </c>
      <c r="C401" s="75" t="str">
        <f t="shared" si="91"/>
        <v>Fraction of Industrial Fuel Use Shifted to Other Fuels</v>
      </c>
      <c r="D401" s="54" t="s">
        <v>144</v>
      </c>
      <c r="E401" s="54" t="s">
        <v>3141</v>
      </c>
      <c r="F401" s="9" t="s">
        <v>2690</v>
      </c>
      <c r="G401" s="54" t="s">
        <v>3145</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3491</v>
      </c>
      <c r="Q401" s="75" t="str">
        <f t="shared" si="93"/>
        <v>industry-ag-main.html#fuel-switching</v>
      </c>
      <c r="R401" s="398"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3138</v>
      </c>
      <c r="F402" s="9" t="s">
        <v>2690</v>
      </c>
      <c r="G402" s="54" t="s">
        <v>3143</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2676</v>
      </c>
      <c r="F403" s="9" t="s">
        <v>2691</v>
      </c>
      <c r="G403" s="54" t="s">
        <v>2682</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35">
      <c r="A404" s="75" t="str">
        <f t="shared" si="94"/>
        <v>Industry</v>
      </c>
      <c r="B404" s="75" t="str">
        <f t="shared" si="91"/>
        <v>Electrification + Hydrogen</v>
      </c>
      <c r="C404" s="75" t="str">
        <f t="shared" si="91"/>
        <v>Fraction of Industrial Fuel Use Shifted to Other Fuels</v>
      </c>
      <c r="D404" s="9" t="s">
        <v>145</v>
      </c>
      <c r="E404" s="54" t="s">
        <v>2677</v>
      </c>
      <c r="F404" s="9" t="s">
        <v>2691</v>
      </c>
      <c r="G404" s="54" t="s">
        <v>2685</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3492</v>
      </c>
      <c r="Q404" s="75" t="str">
        <f t="shared" si="93"/>
        <v>industry-ag-main.html#fuel-switching</v>
      </c>
      <c r="R404" s="398" t="str">
        <f t="shared" si="93"/>
        <v>industry-elec-and-hydrogen.html</v>
      </c>
      <c r="S404" s="54"/>
      <c r="T404" s="54"/>
    </row>
    <row r="405" spans="1:20" ht="150">
      <c r="A405" s="75" t="str">
        <f t="shared" si="94"/>
        <v>Industry</v>
      </c>
      <c r="B405" s="75" t="str">
        <f t="shared" si="91"/>
        <v>Electrification + Hydrogen</v>
      </c>
      <c r="C405" s="75" t="str">
        <f t="shared" si="91"/>
        <v>Fraction of Industrial Fuel Use Shifted to Other Fuels</v>
      </c>
      <c r="D405" s="9" t="s">
        <v>145</v>
      </c>
      <c r="E405" s="54" t="s">
        <v>2678</v>
      </c>
      <c r="F405" s="9" t="s">
        <v>2691</v>
      </c>
      <c r="G405" s="54" t="s">
        <v>2686</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3493</v>
      </c>
      <c r="Q405" s="75" t="str">
        <f t="shared" si="93"/>
        <v>industry-ag-main.html#fuel-switching</v>
      </c>
      <c r="R405" s="398" t="str">
        <f t="shared" si="93"/>
        <v>industry-elec-and-hydrogen.html</v>
      </c>
      <c r="S405" s="54"/>
      <c r="T405" s="54"/>
    </row>
    <row r="406" spans="1:20" ht="150">
      <c r="A406" s="75" t="str">
        <f t="shared" si="94"/>
        <v>Industry</v>
      </c>
      <c r="B406" s="75" t="str">
        <f t="shared" si="91"/>
        <v>Electrification + Hydrogen</v>
      </c>
      <c r="C406" s="75" t="str">
        <f t="shared" si="91"/>
        <v>Fraction of Industrial Fuel Use Shifted to Other Fuels</v>
      </c>
      <c r="D406" s="9" t="s">
        <v>145</v>
      </c>
      <c r="E406" s="54" t="s">
        <v>2679</v>
      </c>
      <c r="F406" s="9" t="s">
        <v>2691</v>
      </c>
      <c r="G406" s="54" t="s">
        <v>2683</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3494</v>
      </c>
      <c r="Q406" s="75" t="str">
        <f t="shared" si="93"/>
        <v>industry-ag-main.html#fuel-switching</v>
      </c>
      <c r="R406" s="398"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2680</v>
      </c>
      <c r="F407" s="9" t="s">
        <v>2691</v>
      </c>
      <c r="G407" s="54" t="s">
        <v>2684</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2681</v>
      </c>
      <c r="F408" s="9" t="s">
        <v>2691</v>
      </c>
      <c r="G408" s="54" t="s">
        <v>2687</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50">
      <c r="A409" s="75" t="str">
        <f t="shared" si="94"/>
        <v>Industry</v>
      </c>
      <c r="B409" s="75" t="str">
        <f t="shared" si="91"/>
        <v>Electrification + Hydrogen</v>
      </c>
      <c r="C409" s="75" t="str">
        <f t="shared" si="91"/>
        <v>Fraction of Industrial Fuel Use Shifted to Other Fuels</v>
      </c>
      <c r="D409" s="9" t="s">
        <v>145</v>
      </c>
      <c r="E409" s="54" t="s">
        <v>3139</v>
      </c>
      <c r="F409" s="9" t="s">
        <v>2691</v>
      </c>
      <c r="G409" s="54" t="s">
        <v>3142</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3495</v>
      </c>
      <c r="Q409" s="75" t="str">
        <f t="shared" si="93"/>
        <v>industry-ag-main.html#fuel-switching</v>
      </c>
      <c r="R409" s="398"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3140</v>
      </c>
      <c r="F410" s="9" t="s">
        <v>2691</v>
      </c>
      <c r="G410" s="54" t="s">
        <v>3144</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3141</v>
      </c>
      <c r="F411" s="9" t="s">
        <v>2691</v>
      </c>
      <c r="G411" s="54" t="s">
        <v>3145</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3138</v>
      </c>
      <c r="F412" s="9" t="s">
        <v>2691</v>
      </c>
      <c r="G412" s="54" t="s">
        <v>3143</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2676</v>
      </c>
      <c r="F413" s="9" t="s">
        <v>2692</v>
      </c>
      <c r="G413" s="54" t="s">
        <v>2682</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35">
      <c r="A414" s="75" t="str">
        <f t="shared" si="94"/>
        <v>Industry</v>
      </c>
      <c r="B414" s="75" t="str">
        <f t="shared" si="91"/>
        <v>Electrification + Hydrogen</v>
      </c>
      <c r="C414" s="75" t="str">
        <f t="shared" si="91"/>
        <v>Fraction of Industrial Fuel Use Shifted to Other Fuels</v>
      </c>
      <c r="D414" s="9" t="s">
        <v>146</v>
      </c>
      <c r="E414" s="54" t="s">
        <v>2677</v>
      </c>
      <c r="F414" s="9" t="s">
        <v>2692</v>
      </c>
      <c r="G414" s="54" t="s">
        <v>2685</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3496</v>
      </c>
      <c r="Q414" s="75" t="str">
        <f t="shared" si="93"/>
        <v>industry-ag-main.html#fuel-switching</v>
      </c>
      <c r="R414" s="398" t="str">
        <f t="shared" si="93"/>
        <v>industry-elec-and-hydrogen.html</v>
      </c>
      <c r="S414" s="54"/>
      <c r="T414" s="54"/>
    </row>
    <row r="415" spans="1:20" ht="135">
      <c r="A415" s="75" t="str">
        <f t="shared" si="94"/>
        <v>Industry</v>
      </c>
      <c r="B415" s="75" t="str">
        <f t="shared" si="91"/>
        <v>Electrification + Hydrogen</v>
      </c>
      <c r="C415" s="75" t="str">
        <f t="shared" si="91"/>
        <v>Fraction of Industrial Fuel Use Shifted to Other Fuels</v>
      </c>
      <c r="D415" s="9" t="s">
        <v>146</v>
      </c>
      <c r="E415" s="54" t="s">
        <v>2678</v>
      </c>
      <c r="F415" s="9" t="s">
        <v>2692</v>
      </c>
      <c r="G415" s="54" t="s">
        <v>2686</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3497</v>
      </c>
      <c r="Q415" s="75" t="str">
        <f t="shared" si="93"/>
        <v>industry-ag-main.html#fuel-switching</v>
      </c>
      <c r="R415" s="398"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2679</v>
      </c>
      <c r="F416" s="9" t="s">
        <v>2692</v>
      </c>
      <c r="G416" s="54" t="s">
        <v>2683</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35">
      <c r="A417" s="75" t="str">
        <f t="shared" si="94"/>
        <v>Industry</v>
      </c>
      <c r="B417" s="75" t="str">
        <f t="shared" si="91"/>
        <v>Electrification + Hydrogen</v>
      </c>
      <c r="C417" s="75" t="str">
        <f t="shared" si="91"/>
        <v>Fraction of Industrial Fuel Use Shifted to Other Fuels</v>
      </c>
      <c r="D417" s="9" t="s">
        <v>146</v>
      </c>
      <c r="E417" s="54" t="s">
        <v>2680</v>
      </c>
      <c r="F417" s="9" t="s">
        <v>2692</v>
      </c>
      <c r="G417" s="54" t="s">
        <v>2684</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3498</v>
      </c>
      <c r="Q417" s="75" t="str">
        <f t="shared" si="93"/>
        <v>industry-ag-main.html#fuel-switching</v>
      </c>
      <c r="R417" s="398"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2681</v>
      </c>
      <c r="F418" s="9" t="s">
        <v>2692</v>
      </c>
      <c r="G418" s="54" t="s">
        <v>2687</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3139</v>
      </c>
      <c r="F419" s="9" t="s">
        <v>2692</v>
      </c>
      <c r="G419" s="54" t="s">
        <v>3142</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50">
      <c r="A420" s="75" t="str">
        <f t="shared" si="94"/>
        <v>Industry</v>
      </c>
      <c r="B420" s="75" t="str">
        <f t="shared" si="91"/>
        <v>Electrification + Hydrogen</v>
      </c>
      <c r="C420" s="75" t="str">
        <f t="shared" si="91"/>
        <v>Fraction of Industrial Fuel Use Shifted to Other Fuels</v>
      </c>
      <c r="D420" s="9" t="s">
        <v>146</v>
      </c>
      <c r="E420" s="54" t="s">
        <v>3140</v>
      </c>
      <c r="F420" s="9" t="s">
        <v>2692</v>
      </c>
      <c r="G420" s="54" t="s">
        <v>3144</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3499</v>
      </c>
      <c r="Q420" s="75" t="str">
        <f t="shared" si="93"/>
        <v>industry-ag-main.html#fuel-switching</v>
      </c>
      <c r="R420" s="398" t="str">
        <f t="shared" si="93"/>
        <v>industry-elec-and-hydrogen.html</v>
      </c>
      <c r="S420" s="54"/>
      <c r="T420" s="54"/>
    </row>
    <row r="421" spans="1:20" ht="150">
      <c r="A421" s="75" t="str">
        <f t="shared" si="94"/>
        <v>Industry</v>
      </c>
      <c r="B421" s="75" t="str">
        <f t="shared" si="91"/>
        <v>Electrification + Hydrogen</v>
      </c>
      <c r="C421" s="75" t="str">
        <f t="shared" si="91"/>
        <v>Fraction of Industrial Fuel Use Shifted to Other Fuels</v>
      </c>
      <c r="D421" s="9" t="s">
        <v>146</v>
      </c>
      <c r="E421" s="54" t="s">
        <v>3141</v>
      </c>
      <c r="F421" s="9" t="s">
        <v>2692</v>
      </c>
      <c r="G421" s="54" t="s">
        <v>3145</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3500</v>
      </c>
      <c r="Q421" s="75" t="str">
        <f t="shared" si="93"/>
        <v>industry-ag-main.html#fuel-switching</v>
      </c>
      <c r="R421" s="398"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3138</v>
      </c>
      <c r="F422" s="9" t="s">
        <v>2692</v>
      </c>
      <c r="G422" s="54" t="s">
        <v>3143</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2676</v>
      </c>
      <c r="F423" s="9" t="s">
        <v>2693</v>
      </c>
      <c r="G423" s="54" t="s">
        <v>2682</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35">
      <c r="A424" s="75" t="str">
        <f t="shared" si="94"/>
        <v>Industry</v>
      </c>
      <c r="B424" s="75" t="str">
        <f t="shared" si="91"/>
        <v>Electrification + Hydrogen</v>
      </c>
      <c r="C424" s="75" t="str">
        <f t="shared" si="91"/>
        <v>Fraction of Industrial Fuel Use Shifted to Other Fuels</v>
      </c>
      <c r="D424" s="9" t="s">
        <v>147</v>
      </c>
      <c r="E424" s="54" t="s">
        <v>2677</v>
      </c>
      <c r="F424" s="9" t="s">
        <v>2693</v>
      </c>
      <c r="G424" s="54" t="s">
        <v>2685</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3501</v>
      </c>
      <c r="Q424" s="75" t="str">
        <f t="shared" si="93"/>
        <v>industry-ag-main.html#fuel-switching</v>
      </c>
      <c r="R424" s="398" t="str">
        <f t="shared" si="93"/>
        <v>industry-elec-and-hydrogen.html</v>
      </c>
      <c r="S424" s="54"/>
      <c r="T424" s="54"/>
    </row>
    <row r="425" spans="1:20" ht="135">
      <c r="A425" s="75" t="str">
        <f t="shared" si="94"/>
        <v>Industry</v>
      </c>
      <c r="B425" s="75" t="str">
        <f t="shared" si="91"/>
        <v>Electrification + Hydrogen</v>
      </c>
      <c r="C425" s="75" t="str">
        <f t="shared" si="91"/>
        <v>Fraction of Industrial Fuel Use Shifted to Other Fuels</v>
      </c>
      <c r="D425" s="9" t="s">
        <v>147</v>
      </c>
      <c r="E425" s="54" t="s">
        <v>2678</v>
      </c>
      <c r="F425" s="9" t="s">
        <v>2693</v>
      </c>
      <c r="G425" s="54" t="s">
        <v>2686</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3502</v>
      </c>
      <c r="Q425" s="75" t="str">
        <f t="shared" si="93"/>
        <v>industry-ag-main.html#fuel-switching</v>
      </c>
      <c r="R425" s="398"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2679</v>
      </c>
      <c r="F426" s="9" t="s">
        <v>2693</v>
      </c>
      <c r="G426" s="54" t="s">
        <v>2683</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35">
      <c r="A427" s="75" t="str">
        <f t="shared" si="94"/>
        <v>Industry</v>
      </c>
      <c r="B427" s="75" t="str">
        <f t="shared" si="94"/>
        <v>Electrification + Hydrogen</v>
      </c>
      <c r="C427" s="75" t="str">
        <f t="shared" si="94"/>
        <v>Fraction of Industrial Fuel Use Shifted to Other Fuels</v>
      </c>
      <c r="D427" s="9" t="s">
        <v>147</v>
      </c>
      <c r="E427" s="54" t="s">
        <v>2680</v>
      </c>
      <c r="F427" s="9" t="s">
        <v>2693</v>
      </c>
      <c r="G427" s="54" t="s">
        <v>2684</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3503</v>
      </c>
      <c r="Q427" s="75" t="str">
        <f t="shared" si="93"/>
        <v>industry-ag-main.html#fuel-switching</v>
      </c>
      <c r="R427" s="398"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2681</v>
      </c>
      <c r="F428" s="9" t="s">
        <v>2693</v>
      </c>
      <c r="G428" s="54" t="s">
        <v>2687</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3139</v>
      </c>
      <c r="F429" s="9" t="s">
        <v>2693</v>
      </c>
      <c r="G429" s="54" t="s">
        <v>3142</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50">
      <c r="A430" s="75" t="str">
        <f t="shared" si="96"/>
        <v>Industry</v>
      </c>
      <c r="B430" s="75" t="str">
        <f t="shared" si="96"/>
        <v>Electrification + Hydrogen</v>
      </c>
      <c r="C430" s="75" t="str">
        <f t="shared" si="96"/>
        <v>Fraction of Industrial Fuel Use Shifted to Other Fuels</v>
      </c>
      <c r="D430" s="9" t="s">
        <v>147</v>
      </c>
      <c r="E430" s="54" t="s">
        <v>3140</v>
      </c>
      <c r="F430" s="9" t="s">
        <v>2693</v>
      </c>
      <c r="G430" s="54" t="s">
        <v>3144</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3504</v>
      </c>
      <c r="Q430" s="75" t="str">
        <f t="shared" si="93"/>
        <v>industry-ag-main.html#fuel-switching</v>
      </c>
      <c r="R430" s="398" t="str">
        <f t="shared" si="93"/>
        <v>industry-elec-and-hydrogen.html</v>
      </c>
      <c r="S430" s="54"/>
      <c r="T430" s="54"/>
    </row>
    <row r="431" spans="1:20" ht="150">
      <c r="A431" s="75" t="str">
        <f t="shared" si="96"/>
        <v>Industry</v>
      </c>
      <c r="B431" s="75" t="str">
        <f t="shared" si="96"/>
        <v>Electrification + Hydrogen</v>
      </c>
      <c r="C431" s="75" t="str">
        <f t="shared" si="96"/>
        <v>Fraction of Industrial Fuel Use Shifted to Other Fuels</v>
      </c>
      <c r="D431" s="9" t="s">
        <v>147</v>
      </c>
      <c r="E431" s="54" t="s">
        <v>3141</v>
      </c>
      <c r="F431" s="9" t="s">
        <v>2693</v>
      </c>
      <c r="G431" s="54" t="s">
        <v>3145</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3505</v>
      </c>
      <c r="Q431" s="75" t="str">
        <f t="shared" si="93"/>
        <v>industry-ag-main.html#fuel-switching</v>
      </c>
      <c r="R431" s="398"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3138</v>
      </c>
      <c r="F432" s="9" t="s">
        <v>2693</v>
      </c>
      <c r="G432" s="54" t="s">
        <v>3143</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2765</v>
      </c>
      <c r="E433" s="54" t="s">
        <v>2676</v>
      </c>
      <c r="F433" s="54" t="s">
        <v>3222</v>
      </c>
      <c r="G433" s="54" t="s">
        <v>2682</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35">
      <c r="A434" s="75" t="str">
        <f t="shared" si="96"/>
        <v>Industry</v>
      </c>
      <c r="B434" s="75" t="str">
        <f t="shared" si="96"/>
        <v>Electrification + Hydrogen</v>
      </c>
      <c r="C434" s="75" t="str">
        <f t="shared" si="96"/>
        <v>Fraction of Industrial Fuel Use Shifted to Other Fuels</v>
      </c>
      <c r="D434" s="9" t="s">
        <v>2765</v>
      </c>
      <c r="E434" s="54" t="s">
        <v>2677</v>
      </c>
      <c r="F434" s="54" t="s">
        <v>3222</v>
      </c>
      <c r="G434" s="54" t="s">
        <v>2685</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3506</v>
      </c>
      <c r="Q434" s="75" t="str">
        <f t="shared" si="93"/>
        <v>industry-ag-main.html#fuel-switching</v>
      </c>
      <c r="R434" s="398" t="str">
        <f t="shared" si="93"/>
        <v>industry-elec-and-hydrogen.html</v>
      </c>
      <c r="S434" s="54"/>
      <c r="T434" s="54"/>
    </row>
    <row r="435" spans="1:20" ht="135">
      <c r="A435" s="75" t="str">
        <f t="shared" si="96"/>
        <v>Industry</v>
      </c>
      <c r="B435" s="75" t="str">
        <f t="shared" si="96"/>
        <v>Electrification + Hydrogen</v>
      </c>
      <c r="C435" s="75" t="str">
        <f t="shared" si="96"/>
        <v>Fraction of Industrial Fuel Use Shifted to Other Fuels</v>
      </c>
      <c r="D435" s="9" t="s">
        <v>2765</v>
      </c>
      <c r="E435" s="54" t="s">
        <v>2678</v>
      </c>
      <c r="F435" s="54" t="s">
        <v>3222</v>
      </c>
      <c r="G435" s="54" t="s">
        <v>2686</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3507</v>
      </c>
      <c r="Q435" s="75" t="str">
        <f t="shared" si="93"/>
        <v>industry-ag-main.html#fuel-switching</v>
      </c>
      <c r="R435" s="398"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2765</v>
      </c>
      <c r="E436" s="54" t="s">
        <v>2679</v>
      </c>
      <c r="F436" s="54" t="s">
        <v>3222</v>
      </c>
      <c r="G436" s="54" t="s">
        <v>2683</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35">
      <c r="A437" s="75" t="str">
        <f t="shared" si="96"/>
        <v>Industry</v>
      </c>
      <c r="B437" s="75" t="str">
        <f t="shared" si="96"/>
        <v>Electrification + Hydrogen</v>
      </c>
      <c r="C437" s="75" t="str">
        <f t="shared" si="96"/>
        <v>Fraction of Industrial Fuel Use Shifted to Other Fuels</v>
      </c>
      <c r="D437" s="9" t="s">
        <v>2765</v>
      </c>
      <c r="E437" s="54" t="s">
        <v>2680</v>
      </c>
      <c r="F437" s="54" t="s">
        <v>3222</v>
      </c>
      <c r="G437" s="54" t="s">
        <v>2684</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3508</v>
      </c>
      <c r="Q437" s="75" t="str">
        <f t="shared" si="93"/>
        <v>industry-ag-main.html#fuel-switching</v>
      </c>
      <c r="R437" s="398"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2765</v>
      </c>
      <c r="E438" s="54" t="s">
        <v>2681</v>
      </c>
      <c r="F438" s="54" t="s">
        <v>3222</v>
      </c>
      <c r="G438" s="54" t="s">
        <v>2687</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2765</v>
      </c>
      <c r="E439" s="54" t="s">
        <v>3139</v>
      </c>
      <c r="F439" s="54" t="s">
        <v>3222</v>
      </c>
      <c r="G439" s="54" t="s">
        <v>3142</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35">
      <c r="A440" s="75" t="str">
        <f t="shared" si="96"/>
        <v>Industry</v>
      </c>
      <c r="B440" s="75" t="str">
        <f t="shared" si="96"/>
        <v>Electrification + Hydrogen</v>
      </c>
      <c r="C440" s="75" t="str">
        <f t="shared" si="96"/>
        <v>Fraction of Industrial Fuel Use Shifted to Other Fuels</v>
      </c>
      <c r="D440" s="9" t="s">
        <v>2765</v>
      </c>
      <c r="E440" s="54" t="s">
        <v>3140</v>
      </c>
      <c r="F440" s="54" t="s">
        <v>3222</v>
      </c>
      <c r="G440" s="54" t="s">
        <v>3144</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3509</v>
      </c>
      <c r="Q440" s="75" t="str">
        <f t="shared" si="93"/>
        <v>industry-ag-main.html#fuel-switching</v>
      </c>
      <c r="R440" s="398"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2765</v>
      </c>
      <c r="E441" s="54" t="s">
        <v>3141</v>
      </c>
      <c r="F441" s="54" t="s">
        <v>3222</v>
      </c>
      <c r="G441" s="54" t="s">
        <v>3145</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2765</v>
      </c>
      <c r="E442" s="54" t="s">
        <v>3138</v>
      </c>
      <c r="F442" s="54" t="s">
        <v>3222</v>
      </c>
      <c r="G442" s="54" t="s">
        <v>3143</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2676</v>
      </c>
      <c r="F443" s="9" t="s">
        <v>2764</v>
      </c>
      <c r="G443" s="54" t="s">
        <v>2682</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2677</v>
      </c>
      <c r="F444" s="9" t="s">
        <v>2764</v>
      </c>
      <c r="G444" s="54" t="s">
        <v>2685</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2678</v>
      </c>
      <c r="F445" s="9" t="s">
        <v>2764</v>
      </c>
      <c r="G445" s="54" t="s">
        <v>2686</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2679</v>
      </c>
      <c r="F446" s="9" t="s">
        <v>2764</v>
      </c>
      <c r="G446" s="54" t="s">
        <v>2683</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2680</v>
      </c>
      <c r="F447" s="9" t="s">
        <v>2764</v>
      </c>
      <c r="G447" s="54" t="s">
        <v>2684</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2681</v>
      </c>
      <c r="F448" s="9" t="s">
        <v>2764</v>
      </c>
      <c r="G448" s="54" t="s">
        <v>2687</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3139</v>
      </c>
      <c r="F449" s="9" t="s">
        <v>2764</v>
      </c>
      <c r="G449" s="54" t="s">
        <v>3142</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3140</v>
      </c>
      <c r="F450" s="9" t="s">
        <v>2764</v>
      </c>
      <c r="G450" s="54" t="s">
        <v>3144</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3141</v>
      </c>
      <c r="F451" s="9" t="s">
        <v>2764</v>
      </c>
      <c r="G451" s="54" t="s">
        <v>3145</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3138</v>
      </c>
      <c r="F452" s="9" t="s">
        <v>2764</v>
      </c>
      <c r="G452" s="54" t="s">
        <v>3143</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2676</v>
      </c>
      <c r="F453" s="9" t="s">
        <v>151</v>
      </c>
      <c r="G453" s="54" t="s">
        <v>2682</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2677</v>
      </c>
      <c r="F454" s="9" t="s">
        <v>151</v>
      </c>
      <c r="G454" s="54" t="s">
        <v>2685</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35">
      <c r="A455" s="75" t="str">
        <f t="shared" si="96"/>
        <v>Industry</v>
      </c>
      <c r="B455" s="75" t="str">
        <f t="shared" si="96"/>
        <v>Electrification + Hydrogen</v>
      </c>
      <c r="C455" s="75" t="str">
        <f t="shared" si="96"/>
        <v>Fraction of Industrial Fuel Use Shifted to Other Fuels</v>
      </c>
      <c r="D455" s="9" t="s">
        <v>149</v>
      </c>
      <c r="E455" s="54" t="s">
        <v>2678</v>
      </c>
      <c r="F455" s="9" t="s">
        <v>151</v>
      </c>
      <c r="G455" s="54" t="s">
        <v>2686</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3510</v>
      </c>
      <c r="Q455" s="75" t="str">
        <f t="shared" si="93"/>
        <v>industry-ag-main.html#fuel-switching</v>
      </c>
      <c r="R455" s="398"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2679</v>
      </c>
      <c r="F456" s="9" t="s">
        <v>151</v>
      </c>
      <c r="G456" s="54" t="s">
        <v>2683</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35">
      <c r="A457" s="75" t="str">
        <f t="shared" si="96"/>
        <v>Industry</v>
      </c>
      <c r="B457" s="75" t="str">
        <f t="shared" si="96"/>
        <v>Electrification + Hydrogen</v>
      </c>
      <c r="C457" s="75" t="str">
        <f t="shared" si="96"/>
        <v>Fraction of Industrial Fuel Use Shifted to Other Fuels</v>
      </c>
      <c r="D457" s="9" t="s">
        <v>149</v>
      </c>
      <c r="E457" s="54" t="s">
        <v>2680</v>
      </c>
      <c r="F457" s="9" t="s">
        <v>151</v>
      </c>
      <c r="G457" s="54" t="s">
        <v>2684</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3511</v>
      </c>
      <c r="Q457" s="75" t="str">
        <f t="shared" si="93"/>
        <v>industry-ag-main.html#fuel-switching</v>
      </c>
      <c r="R457" s="398"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2681</v>
      </c>
      <c r="F458" s="9" t="s">
        <v>151</v>
      </c>
      <c r="G458" s="54" t="s">
        <v>2687</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3139</v>
      </c>
      <c r="F459" s="9" t="s">
        <v>151</v>
      </c>
      <c r="G459" s="54" t="s">
        <v>3142</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35">
      <c r="A460" s="75" t="str">
        <f t="shared" si="96"/>
        <v>Industry</v>
      </c>
      <c r="B460" s="75" t="str">
        <f t="shared" si="96"/>
        <v>Electrification + Hydrogen</v>
      </c>
      <c r="C460" s="75" t="str">
        <f t="shared" si="96"/>
        <v>Fraction of Industrial Fuel Use Shifted to Other Fuels</v>
      </c>
      <c r="D460" s="9" t="s">
        <v>149</v>
      </c>
      <c r="E460" s="54" t="s">
        <v>3140</v>
      </c>
      <c r="F460" s="9" t="s">
        <v>151</v>
      </c>
      <c r="G460" s="54" t="s">
        <v>3144</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3512</v>
      </c>
      <c r="Q460" s="75" t="str">
        <f t="shared" si="93"/>
        <v>industry-ag-main.html#fuel-switching</v>
      </c>
      <c r="R460" s="398" t="str">
        <f t="shared" si="93"/>
        <v>industry-elec-and-hydrogen.html</v>
      </c>
      <c r="S460" s="54"/>
      <c r="T460" s="54"/>
    </row>
    <row r="461" spans="1:20" ht="135">
      <c r="A461" s="75" t="str">
        <f t="shared" si="96"/>
        <v>Industry</v>
      </c>
      <c r="B461" s="75" t="str">
        <f t="shared" si="96"/>
        <v>Electrification + Hydrogen</v>
      </c>
      <c r="C461" s="75" t="str">
        <f t="shared" si="96"/>
        <v>Fraction of Industrial Fuel Use Shifted to Other Fuels</v>
      </c>
      <c r="D461" s="9" t="s">
        <v>149</v>
      </c>
      <c r="E461" s="54" t="s">
        <v>3141</v>
      </c>
      <c r="F461" s="9" t="s">
        <v>151</v>
      </c>
      <c r="G461" s="54" t="s">
        <v>3145</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3513</v>
      </c>
      <c r="Q461" s="75" t="str">
        <f t="shared" si="93"/>
        <v>industry-ag-main.html#fuel-switching</v>
      </c>
      <c r="R461" s="398"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3138</v>
      </c>
      <c r="F462" s="9" t="s">
        <v>151</v>
      </c>
      <c r="G462" s="54" t="s">
        <v>3143</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2676</v>
      </c>
      <c r="F463" s="9" t="s">
        <v>152</v>
      </c>
      <c r="G463" s="54" t="s">
        <v>2682</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35">
      <c r="A464" s="75" t="str">
        <f t="shared" si="96"/>
        <v>Industry</v>
      </c>
      <c r="B464" s="75" t="str">
        <f t="shared" si="96"/>
        <v>Electrification + Hydrogen</v>
      </c>
      <c r="C464" s="75" t="str">
        <f t="shared" si="96"/>
        <v>Fraction of Industrial Fuel Use Shifted to Other Fuels</v>
      </c>
      <c r="D464" s="9" t="s">
        <v>150</v>
      </c>
      <c r="E464" s="54" t="s">
        <v>2677</v>
      </c>
      <c r="F464" s="9" t="s">
        <v>152</v>
      </c>
      <c r="G464" s="54" t="s">
        <v>2685</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3514</v>
      </c>
      <c r="Q464" s="75" t="str">
        <f t="shared" si="93"/>
        <v>industry-ag-main.html#fuel-switching</v>
      </c>
      <c r="R464" s="398" t="str">
        <f t="shared" si="93"/>
        <v>industry-elec-and-hydrogen.html</v>
      </c>
      <c r="S464" s="54"/>
      <c r="T464" s="54"/>
    </row>
    <row r="465" spans="1:20" ht="135">
      <c r="A465" s="75" t="str">
        <f t="shared" si="96"/>
        <v>Industry</v>
      </c>
      <c r="B465" s="75" t="str">
        <f t="shared" si="96"/>
        <v>Electrification + Hydrogen</v>
      </c>
      <c r="C465" s="75" t="str">
        <f t="shared" si="96"/>
        <v>Fraction of Industrial Fuel Use Shifted to Other Fuels</v>
      </c>
      <c r="D465" s="9" t="s">
        <v>150</v>
      </c>
      <c r="E465" s="54" t="s">
        <v>2678</v>
      </c>
      <c r="F465" s="9" t="s">
        <v>152</v>
      </c>
      <c r="G465" s="54" t="s">
        <v>2686</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3515</v>
      </c>
      <c r="Q465" s="75" t="str">
        <f t="shared" si="93"/>
        <v>industry-ag-main.html#fuel-switching</v>
      </c>
      <c r="R465" s="398"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2679</v>
      </c>
      <c r="F466" s="9" t="s">
        <v>152</v>
      </c>
      <c r="G466" s="54" t="s">
        <v>2683</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35">
      <c r="A467" s="75" t="str">
        <f t="shared" si="96"/>
        <v>Industry</v>
      </c>
      <c r="B467" s="75" t="str">
        <f t="shared" si="96"/>
        <v>Electrification + Hydrogen</v>
      </c>
      <c r="C467" s="75" t="str">
        <f t="shared" si="96"/>
        <v>Fraction of Industrial Fuel Use Shifted to Other Fuels</v>
      </c>
      <c r="D467" s="9" t="s">
        <v>150</v>
      </c>
      <c r="E467" s="54" t="s">
        <v>2680</v>
      </c>
      <c r="F467" s="9" t="s">
        <v>152</v>
      </c>
      <c r="G467" s="54" t="s">
        <v>2684</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3516</v>
      </c>
      <c r="Q467" s="75" t="str">
        <f t="shared" si="93"/>
        <v>industry-ag-main.html#fuel-switching</v>
      </c>
      <c r="R467" s="398"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2681</v>
      </c>
      <c r="F468" s="9" t="s">
        <v>152</v>
      </c>
      <c r="G468" s="54" t="s">
        <v>2687</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3139</v>
      </c>
      <c r="F469" s="9" t="s">
        <v>152</v>
      </c>
      <c r="G469" s="54" t="s">
        <v>3142</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50">
      <c r="A470" s="75" t="str">
        <f t="shared" si="96"/>
        <v>Industry</v>
      </c>
      <c r="B470" s="75" t="str">
        <f t="shared" si="96"/>
        <v>Electrification + Hydrogen</v>
      </c>
      <c r="C470" s="75" t="str">
        <f t="shared" si="96"/>
        <v>Fraction of Industrial Fuel Use Shifted to Other Fuels</v>
      </c>
      <c r="D470" s="9" t="s">
        <v>150</v>
      </c>
      <c r="E470" s="54" t="s">
        <v>3140</v>
      </c>
      <c r="F470" s="9" t="s">
        <v>152</v>
      </c>
      <c r="G470" s="54" t="s">
        <v>3144</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3517</v>
      </c>
      <c r="Q470" s="75" t="str">
        <f t="shared" si="98"/>
        <v>industry-ag-main.html#fuel-switching</v>
      </c>
      <c r="R470" s="398" t="str">
        <f t="shared" si="98"/>
        <v>industry-elec-and-hydrogen.html</v>
      </c>
      <c r="S470" s="54"/>
      <c r="T470" s="54"/>
    </row>
    <row r="471" spans="1:20" ht="150">
      <c r="A471" s="75" t="str">
        <f t="shared" si="96"/>
        <v>Industry</v>
      </c>
      <c r="B471" s="75" t="str">
        <f t="shared" si="96"/>
        <v>Electrification + Hydrogen</v>
      </c>
      <c r="C471" s="75" t="str">
        <f t="shared" si="96"/>
        <v>Fraction of Industrial Fuel Use Shifted to Other Fuels</v>
      </c>
      <c r="D471" s="9" t="s">
        <v>150</v>
      </c>
      <c r="E471" s="54" t="s">
        <v>3141</v>
      </c>
      <c r="F471" s="9" t="s">
        <v>152</v>
      </c>
      <c r="G471" s="54" t="s">
        <v>3145</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3518</v>
      </c>
      <c r="Q471" s="75" t="str">
        <f t="shared" si="98"/>
        <v>industry-ag-main.html#fuel-switching</v>
      </c>
      <c r="R471" s="398"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3138</v>
      </c>
      <c r="F472" s="9" t="s">
        <v>152</v>
      </c>
      <c r="G472" s="54" t="s">
        <v>3143</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45">
      <c r="A473" s="345" t="s">
        <v>9</v>
      </c>
      <c r="B473" s="345" t="s">
        <v>3234</v>
      </c>
      <c r="C473" s="345" t="s">
        <v>3237</v>
      </c>
      <c r="D473" s="9"/>
      <c r="E473" s="9"/>
      <c r="F473" s="9"/>
      <c r="G473" s="9"/>
      <c r="H473" s="57">
        <v>58</v>
      </c>
      <c r="I473" s="9" t="s">
        <v>48</v>
      </c>
      <c r="J473" s="345" t="s">
        <v>3241</v>
      </c>
      <c r="K473" s="345" t="s">
        <v>3242</v>
      </c>
      <c r="L473" s="63">
        <v>0</v>
      </c>
      <c r="M473" s="64">
        <v>1</v>
      </c>
      <c r="N473" s="64">
        <v>0.01</v>
      </c>
      <c r="O473" s="9" t="s">
        <v>37</v>
      </c>
      <c r="P473" s="9" t="s">
        <v>3519</v>
      </c>
      <c r="Q473" s="9" t="s">
        <v>2389</v>
      </c>
      <c r="R473" s="410" t="s">
        <v>2390</v>
      </c>
      <c r="S473" s="9" t="s">
        <v>175</v>
      </c>
      <c r="T473" s="9"/>
    </row>
    <row r="474" spans="1:20" s="2" customFormat="1" ht="45">
      <c r="A474" s="345" t="s">
        <v>9</v>
      </c>
      <c r="B474" s="345" t="s">
        <v>3235</v>
      </c>
      <c r="C474" s="345" t="s">
        <v>3238</v>
      </c>
      <c r="D474" s="9"/>
      <c r="E474" s="9"/>
      <c r="F474" s="9"/>
      <c r="G474" s="9"/>
      <c r="H474" s="57">
        <v>510</v>
      </c>
      <c r="I474" s="9" t="s">
        <v>48</v>
      </c>
      <c r="J474" s="345" t="s">
        <v>3241</v>
      </c>
      <c r="K474" s="345" t="s">
        <v>3243</v>
      </c>
      <c r="L474" s="63">
        <v>0</v>
      </c>
      <c r="M474" s="64">
        <v>1</v>
      </c>
      <c r="N474" s="64">
        <v>0.01</v>
      </c>
      <c r="O474" s="9" t="s">
        <v>37</v>
      </c>
      <c r="P474" s="9" t="s">
        <v>3281</v>
      </c>
      <c r="Q474" s="9" t="s">
        <v>2389</v>
      </c>
      <c r="R474" s="410" t="s">
        <v>2390</v>
      </c>
      <c r="S474" s="9"/>
      <c r="T474" s="9"/>
    </row>
    <row r="475" spans="1:20" s="2" customFormat="1" ht="45">
      <c r="A475" s="345" t="s">
        <v>9</v>
      </c>
      <c r="B475" s="345" t="s">
        <v>3236</v>
      </c>
      <c r="C475" s="345" t="s">
        <v>3239</v>
      </c>
      <c r="D475" s="9"/>
      <c r="E475" s="9"/>
      <c r="F475" s="9"/>
      <c r="G475" s="9"/>
      <c r="H475" s="57">
        <v>511</v>
      </c>
      <c r="I475" s="9" t="s">
        <v>48</v>
      </c>
      <c r="J475" s="345" t="s">
        <v>3241</v>
      </c>
      <c r="K475" s="345" t="s">
        <v>3244</v>
      </c>
      <c r="L475" s="63">
        <v>0</v>
      </c>
      <c r="M475" s="64">
        <v>1</v>
      </c>
      <c r="N475" s="64">
        <v>0.01</v>
      </c>
      <c r="O475" s="9" t="s">
        <v>37</v>
      </c>
      <c r="P475" s="9" t="s">
        <v>3282</v>
      </c>
      <c r="Q475" s="9" t="s">
        <v>2389</v>
      </c>
      <c r="R475" s="410" t="s">
        <v>2390</v>
      </c>
      <c r="S475" s="9"/>
      <c r="T475" s="9"/>
    </row>
    <row r="476" spans="1:20" s="2" customFormat="1" ht="45">
      <c r="A476" s="345" t="s">
        <v>9</v>
      </c>
      <c r="B476" s="345" t="s">
        <v>3246</v>
      </c>
      <c r="C476" s="345" t="s">
        <v>3240</v>
      </c>
      <c r="D476" s="9"/>
      <c r="E476" s="9"/>
      <c r="F476" s="9"/>
      <c r="G476" s="9"/>
      <c r="H476" s="57">
        <v>512</v>
      </c>
      <c r="I476" s="9" t="s">
        <v>48</v>
      </c>
      <c r="J476" s="345" t="s">
        <v>3241</v>
      </c>
      <c r="K476" s="345" t="s">
        <v>3245</v>
      </c>
      <c r="L476" s="63">
        <v>0</v>
      </c>
      <c r="M476" s="64">
        <v>1</v>
      </c>
      <c r="N476" s="64">
        <v>0.01</v>
      </c>
      <c r="O476" s="9" t="s">
        <v>37</v>
      </c>
      <c r="P476" s="9" t="s">
        <v>3283</v>
      </c>
      <c r="Q476" s="9" t="s">
        <v>2389</v>
      </c>
      <c r="R476" s="410" t="s">
        <v>2390</v>
      </c>
      <c r="S476" s="9"/>
      <c r="T476" s="9"/>
    </row>
    <row r="477" spans="1:20" s="5" customFormat="1" ht="105">
      <c r="A477" s="344" t="s">
        <v>9</v>
      </c>
      <c r="B477" s="344" t="s">
        <v>2763</v>
      </c>
      <c r="C477" s="344" t="s">
        <v>2762</v>
      </c>
      <c r="D477" s="54" t="s">
        <v>144</v>
      </c>
      <c r="E477" s="54"/>
      <c r="F477" s="9" t="s">
        <v>2690</v>
      </c>
      <c r="G477" s="54"/>
      <c r="H477" s="55">
        <v>429</v>
      </c>
      <c r="I477" s="54" t="s">
        <v>48</v>
      </c>
      <c r="J477" s="344" t="s">
        <v>2763</v>
      </c>
      <c r="K477" s="344" t="s">
        <v>2766</v>
      </c>
      <c r="L477" s="60">
        <v>0</v>
      </c>
      <c r="M477" s="61">
        <v>1</v>
      </c>
      <c r="N477" s="61">
        <v>0.01</v>
      </c>
      <c r="O477" s="54" t="s">
        <v>2767</v>
      </c>
      <c r="P477" s="54" t="s">
        <v>2771</v>
      </c>
      <c r="Q477" s="54"/>
      <c r="R477" s="410" t="s">
        <v>3122</v>
      </c>
      <c r="S477" s="54" t="s">
        <v>2768</v>
      </c>
      <c r="T477" s="56"/>
    </row>
    <row r="478" spans="1:20" s="5" customFormat="1" ht="75">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2692</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2770</v>
      </c>
      <c r="Q478" s="54"/>
      <c r="R478" s="398" t="str">
        <f t="shared" ref="R478" si="101">R$477</f>
        <v>material-efficiency-longevity-reuse.html</v>
      </c>
      <c r="S478" s="54" t="s">
        <v>2769</v>
      </c>
      <c r="T478" s="56"/>
    </row>
    <row r="479" spans="1:20" s="5" customFormat="1" ht="120">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2764</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2773</v>
      </c>
      <c r="Q479" s="54"/>
      <c r="R479" s="410" t="s">
        <v>3123</v>
      </c>
      <c r="S479" s="54" t="s">
        <v>2774</v>
      </c>
      <c r="T479" s="56"/>
    </row>
    <row r="480" spans="1:20" ht="60">
      <c r="A480" s="344" t="s">
        <v>9</v>
      </c>
      <c r="B480" s="344" t="s">
        <v>23</v>
      </c>
      <c r="C480" s="344" t="s">
        <v>321</v>
      </c>
      <c r="D480" s="54" t="s">
        <v>145</v>
      </c>
      <c r="E480" s="54"/>
      <c r="F480" s="9" t="s">
        <v>2691</v>
      </c>
      <c r="G480" s="54"/>
      <c r="H480" s="55">
        <v>56</v>
      </c>
      <c r="I480" s="54" t="s">
        <v>48</v>
      </c>
      <c r="J480" s="55" t="s">
        <v>401</v>
      </c>
      <c r="K480" s="77" t="s">
        <v>2419</v>
      </c>
      <c r="L480" s="60">
        <v>0</v>
      </c>
      <c r="M480" s="61">
        <v>1</v>
      </c>
      <c r="N480" s="61">
        <v>0.01</v>
      </c>
      <c r="O480" s="54" t="s">
        <v>37</v>
      </c>
      <c r="P480" s="54" t="s">
        <v>3569</v>
      </c>
      <c r="Q480" s="54" t="s">
        <v>256</v>
      </c>
      <c r="R480" s="410" t="s">
        <v>257</v>
      </c>
      <c r="S480" s="54" t="s">
        <v>175</v>
      </c>
      <c r="T480" s="54"/>
    </row>
    <row r="481" spans="1:20" ht="45">
      <c r="A481" s="75" t="str">
        <f>A$480</f>
        <v>Industry</v>
      </c>
      <c r="B481" s="75" t="str">
        <f t="shared" ref="B481:C482" si="103">B$480</f>
        <v>Methane Capture</v>
      </c>
      <c r="C481" s="75" t="str">
        <f t="shared" si="103"/>
        <v>Fraction of Methane Capture Opportunities Achieved</v>
      </c>
      <c r="D481" s="54" t="s">
        <v>2765</v>
      </c>
      <c r="E481" s="54"/>
      <c r="F481" s="54" t="s">
        <v>3222</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3259</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2764</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3260</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60">
      <c r="A483" s="344" t="s">
        <v>9</v>
      </c>
      <c r="B483" s="344" t="s">
        <v>21</v>
      </c>
      <c r="C483" s="344" t="s">
        <v>322</v>
      </c>
      <c r="D483" s="54" t="s">
        <v>145</v>
      </c>
      <c r="E483" s="54"/>
      <c r="F483" s="9" t="s">
        <v>2691</v>
      </c>
      <c r="G483" s="54"/>
      <c r="H483" s="55">
        <v>57</v>
      </c>
      <c r="I483" s="54" t="s">
        <v>48</v>
      </c>
      <c r="J483" s="55" t="s">
        <v>401</v>
      </c>
      <c r="K483" s="77" t="s">
        <v>2418</v>
      </c>
      <c r="L483" s="60">
        <v>0</v>
      </c>
      <c r="M483" s="61">
        <v>1</v>
      </c>
      <c r="N483" s="61">
        <v>0.01</v>
      </c>
      <c r="O483" s="54" t="s">
        <v>37</v>
      </c>
      <c r="P483" s="54" t="s">
        <v>3570</v>
      </c>
      <c r="Q483" s="54" t="s">
        <v>258</v>
      </c>
      <c r="R483" s="410" t="s">
        <v>259</v>
      </c>
      <c r="S483" s="54" t="s">
        <v>175</v>
      </c>
      <c r="T483" s="54"/>
    </row>
    <row r="484" spans="1:20" ht="45">
      <c r="A484" s="75" t="str">
        <f>A$483</f>
        <v>Industry</v>
      </c>
      <c r="B484" s="75" t="str">
        <f t="shared" ref="B484:C485" si="105">B$483</f>
        <v>Methane Destruction</v>
      </c>
      <c r="C484" s="75" t="str">
        <f t="shared" si="105"/>
        <v>Fraction of Methane Destruction Opportunities Achieved</v>
      </c>
      <c r="D484" s="54" t="s">
        <v>2765</v>
      </c>
      <c r="E484" s="54"/>
      <c r="F484" s="54" t="s">
        <v>3222</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3261</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2764</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3262</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60">
      <c r="A486" s="344" t="s">
        <v>9</v>
      </c>
      <c r="B486" s="344" t="s">
        <v>2864</v>
      </c>
      <c r="C486" s="344" t="s">
        <v>2865</v>
      </c>
      <c r="D486" s="9" t="s">
        <v>510</v>
      </c>
      <c r="E486" s="54"/>
      <c r="F486" s="9" t="s">
        <v>507</v>
      </c>
      <c r="G486" s="54"/>
      <c r="H486" s="55">
        <v>451</v>
      </c>
      <c r="I486" s="54" t="s">
        <v>48</v>
      </c>
      <c r="J486" s="344" t="s">
        <v>2865</v>
      </c>
      <c r="K486" s="344" t="s">
        <v>2866</v>
      </c>
      <c r="L486" s="60">
        <v>0</v>
      </c>
      <c r="M486" s="61">
        <v>1</v>
      </c>
      <c r="N486" s="61">
        <v>0.01</v>
      </c>
      <c r="O486" s="54" t="s">
        <v>2867</v>
      </c>
      <c r="P486" s="54" t="s">
        <v>3125</v>
      </c>
      <c r="Q486" s="54"/>
      <c r="R486" s="410" t="s">
        <v>3124</v>
      </c>
      <c r="S486" s="54" t="s">
        <v>175</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3126</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60">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3520</v>
      </c>
      <c r="Q488" s="54"/>
      <c r="R488" s="398" t="str">
        <f t="shared" si="111"/>
        <v>reduce-fuel-exports.html</v>
      </c>
      <c r="S488" s="75" t="str">
        <f t="shared" si="112"/>
        <v>Calculated from model data; see the relevant variable(s) in the InputData folder for source information.</v>
      </c>
      <c r="T488" s="54"/>
    </row>
    <row r="489" spans="1:20" ht="60">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3521</v>
      </c>
      <c r="Q489" s="54"/>
      <c r="R489" s="398" t="str">
        <f t="shared" si="111"/>
        <v>reduce-fuel-exports.html</v>
      </c>
      <c r="S489" s="75" t="str">
        <f t="shared" si="112"/>
        <v>Calculated from model data; see the relevant variable(s) in the InputData folder for source information.</v>
      </c>
      <c r="T489" s="54"/>
    </row>
    <row r="490" spans="1:20" ht="60">
      <c r="A490" s="75" t="str">
        <f t="shared" si="113"/>
        <v>Industry</v>
      </c>
      <c r="B490" s="75" t="str">
        <f t="shared" si="108"/>
        <v>Reduce Fossil Fuel Exports</v>
      </c>
      <c r="C490" s="75" t="str">
        <f t="shared" si="108"/>
        <v>Percent Reduction in Fossil Fuel Exports</v>
      </c>
      <c r="D490" s="9" t="s">
        <v>2846</v>
      </c>
      <c r="E490" s="54"/>
      <c r="F490" s="9" t="s">
        <v>2847</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3127</v>
      </c>
      <c r="Q490" s="54"/>
      <c r="R490" s="398"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2838</v>
      </c>
      <c r="E492" s="54"/>
      <c r="F492" s="9" t="s">
        <v>2842</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3128</v>
      </c>
      <c r="Q492" s="54"/>
      <c r="R492" s="398" t="str">
        <f t="shared" ref="R492:R494" si="115">R$486</f>
        <v>reduce-fuel-exports.html</v>
      </c>
      <c r="S492" s="75" t="str">
        <f t="shared" si="112"/>
        <v>Calculated from model data; see the relevant variable(s) in the InputData folder for source information.</v>
      </c>
      <c r="T492" s="54"/>
    </row>
    <row r="493" spans="1:20" ht="60">
      <c r="A493" s="75" t="str">
        <f t="shared" si="113"/>
        <v>Industry</v>
      </c>
      <c r="B493" s="75" t="str">
        <f t="shared" si="108"/>
        <v>Reduce Fossil Fuel Exports</v>
      </c>
      <c r="C493" s="75" t="str">
        <f t="shared" si="108"/>
        <v>Percent Reduction in Fossil Fuel Exports</v>
      </c>
      <c r="D493" s="9" t="s">
        <v>2848</v>
      </c>
      <c r="E493" s="54"/>
      <c r="F493" s="9" t="s">
        <v>2849</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3129</v>
      </c>
      <c r="Q493" s="54"/>
      <c r="R493" s="398" t="str">
        <f t="shared" si="115"/>
        <v>reduce-fuel-exports.html</v>
      </c>
      <c r="S493" s="75" t="str">
        <f t="shared" si="112"/>
        <v>Calculated from model data; see the relevant variable(s) in the InputData folder for source information.</v>
      </c>
      <c r="T493" s="54"/>
    </row>
    <row r="494" spans="1:20" ht="60">
      <c r="A494" s="75" t="str">
        <f t="shared" si="113"/>
        <v>Industry</v>
      </c>
      <c r="B494" s="75" t="str">
        <f t="shared" si="108"/>
        <v>Reduce Fossil Fuel Exports</v>
      </c>
      <c r="C494" s="75" t="str">
        <f t="shared" si="108"/>
        <v>Percent Reduction in Fossil Fuel Exports</v>
      </c>
      <c r="D494" s="9" t="s">
        <v>2839</v>
      </c>
      <c r="E494" s="54"/>
      <c r="F494" s="9" t="s">
        <v>2843</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3130</v>
      </c>
      <c r="Q494" s="54"/>
      <c r="R494" s="398" t="str">
        <f t="shared" si="115"/>
        <v>reduce-fuel-exports.html</v>
      </c>
      <c r="S494" s="75" t="str">
        <f t="shared" si="112"/>
        <v>Calculated from model data; see the relevant variable(s) in the InputData folder for source information.</v>
      </c>
      <c r="T494" s="54"/>
    </row>
    <row r="495" spans="1:20" ht="75">
      <c r="A495" s="344" t="s">
        <v>153</v>
      </c>
      <c r="B495" s="344" t="s">
        <v>155</v>
      </c>
      <c r="C495" s="344" t="s">
        <v>487</v>
      </c>
      <c r="D495" s="54"/>
      <c r="E495" s="54"/>
      <c r="F495" s="54"/>
      <c r="G495" s="54"/>
      <c r="H495" s="55">
        <v>60</v>
      </c>
      <c r="I495" s="54" t="s">
        <v>48</v>
      </c>
      <c r="J495" s="77" t="s">
        <v>155</v>
      </c>
      <c r="K495" s="77" t="s">
        <v>2417</v>
      </c>
      <c r="L495" s="60">
        <v>0</v>
      </c>
      <c r="M495" s="61">
        <v>1</v>
      </c>
      <c r="N495" s="61">
        <v>0.01</v>
      </c>
      <c r="O495" s="54" t="s">
        <v>37</v>
      </c>
      <c r="P495" s="54" t="s">
        <v>2481</v>
      </c>
      <c r="Q495" s="54" t="s">
        <v>260</v>
      </c>
      <c r="R495" s="410" t="s">
        <v>261</v>
      </c>
      <c r="S495" s="54" t="s">
        <v>175</v>
      </c>
      <c r="T495" s="54" t="s">
        <v>210</v>
      </c>
    </row>
    <row r="496" spans="1:20" ht="30">
      <c r="A496" s="344" t="s">
        <v>153</v>
      </c>
      <c r="B496" s="344" t="s">
        <v>292</v>
      </c>
      <c r="C496" s="344" t="s">
        <v>496</v>
      </c>
      <c r="D496" s="54"/>
      <c r="E496" s="54"/>
      <c r="F496" s="54"/>
      <c r="G496" s="54"/>
      <c r="H496" s="55">
        <v>705</v>
      </c>
      <c r="I496" s="9" t="s">
        <v>49</v>
      </c>
      <c r="J496" s="77" t="s">
        <v>292</v>
      </c>
      <c r="K496" s="77" t="s">
        <v>2416</v>
      </c>
      <c r="L496" s="60"/>
      <c r="M496" s="61"/>
      <c r="N496" s="61"/>
      <c r="O496" s="54"/>
      <c r="P496" s="54"/>
      <c r="Q496" s="54" t="s">
        <v>357</v>
      </c>
      <c r="R496" s="410" t="s">
        <v>358</v>
      </c>
      <c r="S496" s="54"/>
      <c r="T496" s="54"/>
    </row>
    <row r="497" spans="1:20" ht="30">
      <c r="A497" s="344" t="s">
        <v>153</v>
      </c>
      <c r="B497" s="344" t="s">
        <v>492</v>
      </c>
      <c r="C497" s="344" t="s">
        <v>493</v>
      </c>
      <c r="D497" s="54"/>
      <c r="E497" s="54"/>
      <c r="F497" s="54"/>
      <c r="G497" s="54"/>
      <c r="H497" s="55">
        <v>177</v>
      </c>
      <c r="I497" s="9" t="s">
        <v>49</v>
      </c>
      <c r="J497" s="77" t="s">
        <v>492</v>
      </c>
      <c r="K497" s="77" t="s">
        <v>2415</v>
      </c>
      <c r="L497" s="60"/>
      <c r="M497" s="61"/>
      <c r="N497" s="61"/>
      <c r="O497" s="54"/>
      <c r="P497" s="54"/>
      <c r="Q497" s="54"/>
      <c r="R497" s="410" t="s">
        <v>3136</v>
      </c>
      <c r="S497" s="54"/>
      <c r="T497" s="54"/>
    </row>
    <row r="498" spans="1:20" ht="45">
      <c r="A498" s="344" t="s">
        <v>153</v>
      </c>
      <c r="B498" s="344" t="s">
        <v>211</v>
      </c>
      <c r="C498" s="344" t="s">
        <v>488</v>
      </c>
      <c r="D498" s="54"/>
      <c r="E498" s="54"/>
      <c r="F498" s="54"/>
      <c r="G498" s="54"/>
      <c r="H498" s="55">
        <v>61</v>
      </c>
      <c r="I498" s="54" t="s">
        <v>48</v>
      </c>
      <c r="J498" s="77" t="s">
        <v>211</v>
      </c>
      <c r="K498" s="77" t="s">
        <v>2414</v>
      </c>
      <c r="L498" s="60">
        <v>0</v>
      </c>
      <c r="M498" s="61">
        <v>1</v>
      </c>
      <c r="N498" s="61">
        <v>0.01</v>
      </c>
      <c r="O498" s="54" t="s">
        <v>37</v>
      </c>
      <c r="P498" s="54" t="s">
        <v>2482</v>
      </c>
      <c r="Q498" s="54" t="s">
        <v>262</v>
      </c>
      <c r="R498" s="410" t="s">
        <v>263</v>
      </c>
      <c r="S498" s="54" t="s">
        <v>175</v>
      </c>
      <c r="T498" s="54"/>
    </row>
    <row r="499" spans="1:20" ht="60">
      <c r="A499" s="344" t="s">
        <v>153</v>
      </c>
      <c r="B499" s="344" t="s">
        <v>3231</v>
      </c>
      <c r="C499" s="344" t="s">
        <v>3232</v>
      </c>
      <c r="D499" s="54"/>
      <c r="E499" s="54"/>
      <c r="F499" s="54"/>
      <c r="G499" s="54"/>
      <c r="H499" s="55">
        <v>62</v>
      </c>
      <c r="I499" s="54" t="s">
        <v>48</v>
      </c>
      <c r="J499" s="344" t="s">
        <v>3231</v>
      </c>
      <c r="K499" s="77" t="s">
        <v>3233</v>
      </c>
      <c r="L499" s="60">
        <v>0</v>
      </c>
      <c r="M499" s="61">
        <v>1</v>
      </c>
      <c r="N499" s="61">
        <v>0.01</v>
      </c>
      <c r="O499" s="54" t="s">
        <v>37</v>
      </c>
      <c r="P499" s="54" t="s">
        <v>3263</v>
      </c>
      <c r="Q499" s="54" t="s">
        <v>264</v>
      </c>
      <c r="R499" s="410" t="s">
        <v>265</v>
      </c>
      <c r="S499" s="54" t="s">
        <v>175</v>
      </c>
      <c r="T499" s="54"/>
    </row>
    <row r="500" spans="1:20" ht="45">
      <c r="A500" s="344" t="s">
        <v>153</v>
      </c>
      <c r="B500" s="344" t="s">
        <v>156</v>
      </c>
      <c r="C500" s="344" t="s">
        <v>489</v>
      </c>
      <c r="D500" s="54"/>
      <c r="E500" s="54"/>
      <c r="F500" s="54"/>
      <c r="G500" s="54"/>
      <c r="H500" s="55">
        <v>63</v>
      </c>
      <c r="I500" s="54" t="s">
        <v>48</v>
      </c>
      <c r="J500" s="77" t="s">
        <v>156</v>
      </c>
      <c r="K500" s="77" t="s">
        <v>2413</v>
      </c>
      <c r="L500" s="60">
        <v>0</v>
      </c>
      <c r="M500" s="61">
        <v>1</v>
      </c>
      <c r="N500" s="61">
        <v>0.01</v>
      </c>
      <c r="O500" s="54" t="s">
        <v>37</v>
      </c>
      <c r="P500" s="54" t="s">
        <v>2483</v>
      </c>
      <c r="Q500" s="54" t="s">
        <v>266</v>
      </c>
      <c r="R500" s="410" t="s">
        <v>267</v>
      </c>
      <c r="S500" s="54" t="s">
        <v>175</v>
      </c>
      <c r="T500" s="54"/>
    </row>
    <row r="501" spans="1:20" ht="45">
      <c r="A501" s="344" t="s">
        <v>153</v>
      </c>
      <c r="B501" s="344" t="s">
        <v>154</v>
      </c>
      <c r="C501" s="344" t="s">
        <v>3284</v>
      </c>
      <c r="D501" s="54"/>
      <c r="E501" s="54"/>
      <c r="F501" s="54"/>
      <c r="G501" s="54"/>
      <c r="H501" s="55">
        <v>64</v>
      </c>
      <c r="I501" s="54" t="s">
        <v>48</v>
      </c>
      <c r="J501" s="77" t="s">
        <v>154</v>
      </c>
      <c r="K501" s="77" t="s">
        <v>2412</v>
      </c>
      <c r="L501" s="60">
        <v>0</v>
      </c>
      <c r="M501" s="61">
        <v>1</v>
      </c>
      <c r="N501" s="61">
        <v>0.01</v>
      </c>
      <c r="O501" s="54" t="s">
        <v>37</v>
      </c>
      <c r="P501" s="54" t="s">
        <v>3264</v>
      </c>
      <c r="Q501" s="54" t="s">
        <v>268</v>
      </c>
      <c r="R501" s="410" t="s">
        <v>269</v>
      </c>
      <c r="S501" s="54" t="s">
        <v>175</v>
      </c>
      <c r="T501" s="54"/>
    </row>
    <row r="502" spans="1:20" ht="30">
      <c r="A502" s="344" t="s">
        <v>153</v>
      </c>
      <c r="B502" s="344" t="s">
        <v>490</v>
      </c>
      <c r="C502" s="344" t="s">
        <v>491</v>
      </c>
      <c r="D502" s="54"/>
      <c r="E502" s="54"/>
      <c r="F502" s="54"/>
      <c r="G502" s="54"/>
      <c r="H502" s="55">
        <v>178</v>
      </c>
      <c r="I502" s="54" t="s">
        <v>49</v>
      </c>
      <c r="J502" s="77" t="s">
        <v>490</v>
      </c>
      <c r="K502" s="77" t="s">
        <v>2411</v>
      </c>
      <c r="L502" s="60"/>
      <c r="M502" s="61"/>
      <c r="N502" s="61"/>
      <c r="O502" s="54"/>
      <c r="P502" s="54"/>
      <c r="Q502" s="54"/>
      <c r="R502" s="410" t="s">
        <v>3137</v>
      </c>
      <c r="S502" s="54"/>
      <c r="T502" s="54"/>
    </row>
    <row r="503" spans="1:20" ht="120">
      <c r="A503" s="344" t="s">
        <v>153</v>
      </c>
      <c r="B503" s="344" t="s">
        <v>2775</v>
      </c>
      <c r="C503" s="344" t="s">
        <v>2776</v>
      </c>
      <c r="D503" s="54"/>
      <c r="E503" s="54"/>
      <c r="F503" s="54"/>
      <c r="G503" s="54"/>
      <c r="H503" s="55">
        <v>434</v>
      </c>
      <c r="I503" s="54" t="s">
        <v>48</v>
      </c>
      <c r="J503" s="344" t="s">
        <v>2775</v>
      </c>
      <c r="K503" s="344" t="s">
        <v>2777</v>
      </c>
      <c r="L503" s="60">
        <v>0</v>
      </c>
      <c r="M503" s="61">
        <v>1</v>
      </c>
      <c r="N503" s="61">
        <v>0.01</v>
      </c>
      <c r="O503" s="54" t="s">
        <v>2778</v>
      </c>
      <c r="P503" s="54" t="s">
        <v>3132</v>
      </c>
      <c r="Q503" s="54"/>
      <c r="R503" s="410" t="s">
        <v>3131</v>
      </c>
      <c r="S503" s="7" t="s">
        <v>2779</v>
      </c>
      <c r="T503" s="54"/>
    </row>
    <row r="504" spans="1:20" s="2" customFormat="1" ht="75">
      <c r="A504" s="345" t="s">
        <v>2850</v>
      </c>
      <c r="B504" s="345" t="s">
        <v>2854</v>
      </c>
      <c r="C504" s="345" t="s">
        <v>323</v>
      </c>
      <c r="D504" s="9"/>
      <c r="E504" s="9"/>
      <c r="F504" s="9"/>
      <c r="G504" s="9"/>
      <c r="H504" s="55">
        <v>68</v>
      </c>
      <c r="I504" s="9" t="s">
        <v>48</v>
      </c>
      <c r="J504" s="76" t="s">
        <v>2853</v>
      </c>
      <c r="K504" s="77" t="s">
        <v>2410</v>
      </c>
      <c r="L504" s="64">
        <v>0</v>
      </c>
      <c r="M504" s="64">
        <v>1</v>
      </c>
      <c r="N504" s="64">
        <v>0.01</v>
      </c>
      <c r="O504" s="9" t="s">
        <v>63</v>
      </c>
      <c r="P504" s="9" t="s">
        <v>2484</v>
      </c>
      <c r="Q504" s="9" t="s">
        <v>274</v>
      </c>
      <c r="R504" s="410" t="s">
        <v>275</v>
      </c>
      <c r="S504" s="54" t="s">
        <v>175</v>
      </c>
      <c r="T504" s="9"/>
    </row>
    <row r="505" spans="1:20" s="2" customFormat="1" ht="75">
      <c r="A505" s="345" t="s">
        <v>2850</v>
      </c>
      <c r="B505" s="345" t="s">
        <v>3183</v>
      </c>
      <c r="C505" s="345" t="s">
        <v>3182</v>
      </c>
      <c r="D505" s="9"/>
      <c r="E505" s="9"/>
      <c r="F505" s="9"/>
      <c r="G505" s="9"/>
      <c r="H505" s="55">
        <v>176</v>
      </c>
      <c r="I505" s="9" t="s">
        <v>48</v>
      </c>
      <c r="J505" s="76" t="s">
        <v>402</v>
      </c>
      <c r="K505" s="77" t="s">
        <v>3180</v>
      </c>
      <c r="L505" s="64">
        <v>0</v>
      </c>
      <c r="M505" s="64">
        <v>1</v>
      </c>
      <c r="N505" s="64">
        <v>0.01</v>
      </c>
      <c r="O505" s="54" t="s">
        <v>3181</v>
      </c>
      <c r="P505" s="9" t="s">
        <v>3522</v>
      </c>
      <c r="Q505" s="9" t="s">
        <v>395</v>
      </c>
      <c r="R505" s="410" t="s">
        <v>3133</v>
      </c>
      <c r="S505" s="54" t="s">
        <v>175</v>
      </c>
      <c r="T505" s="9"/>
    </row>
    <row r="506" spans="1:20" s="2" customFormat="1" ht="60">
      <c r="A506" s="345" t="s">
        <v>2850</v>
      </c>
      <c r="B506" s="345" t="s">
        <v>2851</v>
      </c>
      <c r="C506" s="345" t="s">
        <v>2852</v>
      </c>
      <c r="D506" s="9"/>
      <c r="E506" s="9"/>
      <c r="F506" s="9"/>
      <c r="G506" s="9"/>
      <c r="H506" s="55">
        <v>450</v>
      </c>
      <c r="I506" s="9" t="s">
        <v>48</v>
      </c>
      <c r="J506" s="345" t="s">
        <v>2855</v>
      </c>
      <c r="K506" s="344" t="s">
        <v>2856</v>
      </c>
      <c r="L506" s="64">
        <v>0</v>
      </c>
      <c r="M506" s="64">
        <v>1</v>
      </c>
      <c r="N506" s="64">
        <v>0.01</v>
      </c>
      <c r="O506" s="54" t="s">
        <v>2857</v>
      </c>
      <c r="P506" s="9" t="s">
        <v>2858</v>
      </c>
      <c r="Q506" s="9"/>
      <c r="R506" s="410" t="s">
        <v>3134</v>
      </c>
      <c r="S506" s="54"/>
      <c r="T506" s="9"/>
    </row>
    <row r="507" spans="1:20" ht="105">
      <c r="A507" s="344" t="s">
        <v>10</v>
      </c>
      <c r="B507" s="344" t="s">
        <v>30</v>
      </c>
      <c r="C507" s="344" t="s">
        <v>62</v>
      </c>
      <c r="D507" s="54" t="s">
        <v>393</v>
      </c>
      <c r="E507" s="54"/>
      <c r="F507" s="54" t="s">
        <v>394</v>
      </c>
      <c r="G507" s="54"/>
      <c r="H507" s="55">
        <v>541</v>
      </c>
      <c r="I507" s="54" t="s">
        <v>48</v>
      </c>
      <c r="J507" s="77" t="s">
        <v>30</v>
      </c>
      <c r="K507" s="77" t="s">
        <v>2409</v>
      </c>
      <c r="L507" s="60">
        <v>0</v>
      </c>
      <c r="M507" s="60">
        <v>0.6</v>
      </c>
      <c r="N507" s="60">
        <v>0.01</v>
      </c>
      <c r="O507" s="54" t="s">
        <v>3297</v>
      </c>
      <c r="P507" s="54" t="s">
        <v>3298</v>
      </c>
      <c r="Q507" s="54" t="s">
        <v>270</v>
      </c>
      <c r="R507" s="410" t="s">
        <v>271</v>
      </c>
      <c r="S507" s="54"/>
      <c r="T507" s="54"/>
    </row>
    <row r="508" spans="1:20" ht="105">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0.6</v>
      </c>
      <c r="N508" s="354">
        <f t="shared" si="116"/>
        <v>0.01</v>
      </c>
      <c r="O508" s="56" t="str">
        <f>O$507</f>
        <v>% of CO2 captured</v>
      </c>
      <c r="P508" s="54" t="s">
        <v>3299</v>
      </c>
      <c r="Q508" s="56" t="str">
        <f>Q$507</f>
        <v>ccs.html#ccs</v>
      </c>
      <c r="R508" s="411" t="str">
        <f>R$507</f>
        <v>carbon-capture-and-sequestration.html</v>
      </c>
      <c r="S508" s="54"/>
      <c r="T508" s="54"/>
    </row>
    <row r="509" spans="1:20" s="5" customFormat="1" ht="60">
      <c r="A509" s="344" t="s">
        <v>10</v>
      </c>
      <c r="B509" s="344" t="s">
        <v>28</v>
      </c>
      <c r="C509" s="344" t="s">
        <v>2697</v>
      </c>
      <c r="D509" s="54" t="s">
        <v>385</v>
      </c>
      <c r="E509" s="54"/>
      <c r="F509" s="54" t="s">
        <v>389</v>
      </c>
      <c r="G509" s="54"/>
      <c r="H509" s="55">
        <v>171</v>
      </c>
      <c r="I509" s="54" t="s">
        <v>48</v>
      </c>
      <c r="J509" s="77" t="s">
        <v>28</v>
      </c>
      <c r="K509" s="77" t="s">
        <v>2408</v>
      </c>
      <c r="L509" s="66">
        <v>0</v>
      </c>
      <c r="M509" s="66">
        <v>300</v>
      </c>
      <c r="N509" s="66">
        <v>5</v>
      </c>
      <c r="O509" s="336" t="str">
        <f>UnitControlCenter!B44</f>
        <v>$/metric ton CO2e</v>
      </c>
      <c r="P509" s="54" t="s">
        <v>2660</v>
      </c>
      <c r="Q509" s="54" t="s">
        <v>272</v>
      </c>
      <c r="R509" s="410" t="s">
        <v>273</v>
      </c>
      <c r="S509" s="9" t="s">
        <v>2658</v>
      </c>
      <c r="T509" s="9" t="s">
        <v>453</v>
      </c>
    </row>
    <row r="510" spans="1:20" s="5" customFormat="1" ht="60">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2661</v>
      </c>
      <c r="Q510" s="56" t="str">
        <f t="shared" ref="Q510:R514" si="120">Q$509</f>
        <v>fuels.html#carbon-tax</v>
      </c>
      <c r="R510" s="411" t="str">
        <f t="shared" si="120"/>
        <v>carbon-tax.html</v>
      </c>
      <c r="S510" s="9"/>
      <c r="T510" s="56"/>
    </row>
    <row r="511" spans="1:20" s="5" customFormat="1" ht="60">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2662</v>
      </c>
      <c r="Q511" s="56" t="str">
        <f t="shared" si="120"/>
        <v>fuels.html#carbon-tax</v>
      </c>
      <c r="R511" s="411" t="str">
        <f t="shared" si="120"/>
        <v>carbon-tax.html</v>
      </c>
      <c r="S511" s="9"/>
      <c r="T511" s="56"/>
    </row>
    <row r="512" spans="1:20" s="5" customFormat="1" ht="60">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2663</v>
      </c>
      <c r="Q512" s="56" t="str">
        <f t="shared" si="120"/>
        <v>fuels.html#carbon-tax</v>
      </c>
      <c r="R512" s="411" t="str">
        <f t="shared" si="120"/>
        <v>carbon-tax.html</v>
      </c>
      <c r="S512" s="9"/>
      <c r="T512" s="56"/>
    </row>
    <row r="513" spans="1:20" s="5" customFormat="1" ht="90">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3214</v>
      </c>
      <c r="Q513" s="56" t="str">
        <f t="shared" si="120"/>
        <v>fuels.html#carbon-tax</v>
      </c>
      <c r="R513" s="411" t="str">
        <f t="shared" si="120"/>
        <v>carbon-tax.html</v>
      </c>
      <c r="S513" s="9"/>
      <c r="T513" s="56"/>
    </row>
    <row r="514" spans="1:20" s="5" customFormat="1" ht="45">
      <c r="A514" s="75" t="str">
        <f t="shared" si="121"/>
        <v>Cross-Sector</v>
      </c>
      <c r="B514" s="75" t="str">
        <f t="shared" si="121"/>
        <v>Carbon Tax</v>
      </c>
      <c r="C514" s="75" t="str">
        <f t="shared" si="121"/>
        <v>Additional Carbon Tax Rate</v>
      </c>
      <c r="D514" s="54" t="s">
        <v>2873</v>
      </c>
      <c r="E514" s="54"/>
      <c r="F514" s="54" t="s">
        <v>3375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3374</v>
      </c>
      <c r="Q514" s="56" t="str">
        <f t="shared" si="120"/>
        <v>fuels.html#carbon-tax</v>
      </c>
      <c r="R514" s="411" t="str">
        <f t="shared" si="120"/>
        <v>carbon-tax.html</v>
      </c>
      <c r="S514" s="9"/>
      <c r="T514" s="56"/>
    </row>
    <row r="515" spans="1:20" s="5" customFormat="1" ht="30">
      <c r="A515" s="344" t="s">
        <v>10</v>
      </c>
      <c r="B515" s="344" t="s">
        <v>29</v>
      </c>
      <c r="C515" s="344" t="s">
        <v>160</v>
      </c>
      <c r="D515" s="54" t="s">
        <v>57</v>
      </c>
      <c r="E515" s="54"/>
      <c r="F515" s="54" t="s">
        <v>102</v>
      </c>
      <c r="G515" s="54"/>
      <c r="H515" s="55">
        <v>706</v>
      </c>
      <c r="I515" s="9" t="s">
        <v>49</v>
      </c>
      <c r="J515" s="77" t="s">
        <v>29</v>
      </c>
      <c r="K515" s="77" t="s">
        <v>2407</v>
      </c>
      <c r="L515" s="66"/>
      <c r="M515" s="66"/>
      <c r="N515" s="66"/>
      <c r="O515" s="54"/>
      <c r="P515" s="9"/>
      <c r="Q515" s="56"/>
      <c r="R515" s="410"/>
      <c r="S515" s="56"/>
      <c r="T515" s="56"/>
    </row>
    <row r="516" spans="1:20" s="5" customFormat="1" ht="45">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2801</v>
      </c>
      <c r="Q516" s="9" t="s">
        <v>276</v>
      </c>
      <c r="R516" s="410" t="s">
        <v>277</v>
      </c>
      <c r="S516" s="54" t="s">
        <v>175</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2802</v>
      </c>
      <c r="Q517" s="9" t="s">
        <v>276</v>
      </c>
      <c r="R517" s="410" t="s">
        <v>277</v>
      </c>
      <c r="S517" s="54" t="s">
        <v>175</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2803</v>
      </c>
      <c r="Q518" s="9" t="s">
        <v>276</v>
      </c>
      <c r="R518" s="410" t="s">
        <v>277</v>
      </c>
      <c r="S518" s="54" t="s">
        <v>175</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2673</v>
      </c>
      <c r="Q521" s="9" t="s">
        <v>276</v>
      </c>
      <c r="R521" s="410" t="s">
        <v>277</v>
      </c>
      <c r="S521" s="54" t="s">
        <v>175</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2674</v>
      </c>
      <c r="Q523" s="9" t="s">
        <v>276</v>
      </c>
      <c r="R523" s="410" t="s">
        <v>277</v>
      </c>
      <c r="S523" s="54" t="s">
        <v>175</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2804</v>
      </c>
      <c r="Q524" s="9" t="s">
        <v>276</v>
      </c>
      <c r="R524" s="410" t="s">
        <v>277</v>
      </c>
      <c r="S524" s="54" t="s">
        <v>175</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30">
      <c r="A527" s="75" t="str">
        <f t="shared" si="124"/>
        <v>Cross-Sector</v>
      </c>
      <c r="B527" s="75" t="str">
        <f t="shared" si="122"/>
        <v>End Existing Subsidies</v>
      </c>
      <c r="C527" s="75" t="str">
        <f t="shared" si="122"/>
        <v>Percent Reduction in BAU Subsidies</v>
      </c>
      <c r="D527" s="9" t="s">
        <v>2846</v>
      </c>
      <c r="E527" s="54"/>
      <c r="F527" s="9" t="s">
        <v>2847</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30">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30">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30">
      <c r="A531" s="75" t="str">
        <f t="shared" si="124"/>
        <v>Cross-Sector</v>
      </c>
      <c r="B531" s="75" t="str">
        <f t="shared" si="122"/>
        <v>End Existing Subsidies</v>
      </c>
      <c r="C531" s="75" t="str">
        <f t="shared" si="122"/>
        <v>Percent Reduction in BAU Subsidies</v>
      </c>
      <c r="D531" s="9" t="s">
        <v>2838</v>
      </c>
      <c r="E531" s="54"/>
      <c r="F531" s="9" t="s">
        <v>2842</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30">
      <c r="A532" s="75" t="str">
        <f t="shared" si="124"/>
        <v>Cross-Sector</v>
      </c>
      <c r="B532" s="75" t="str">
        <f t="shared" si="124"/>
        <v>End Existing Subsidies</v>
      </c>
      <c r="C532" s="75" t="str">
        <f t="shared" si="124"/>
        <v>Percent Reduction in BAU Subsidies</v>
      </c>
      <c r="D532" s="9" t="s">
        <v>2848</v>
      </c>
      <c r="E532" s="54"/>
      <c r="F532" s="9" t="s">
        <v>2849</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2839</v>
      </c>
      <c r="E533" s="54"/>
      <c r="F533" s="9" t="s">
        <v>2843</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30">
      <c r="A534" s="75" t="str">
        <f t="shared" si="128"/>
        <v>Cross-Sector</v>
      </c>
      <c r="B534" s="75" t="str">
        <f t="shared" si="128"/>
        <v>End Existing Subsidies</v>
      </c>
      <c r="C534" s="75" t="str">
        <f t="shared" si="128"/>
        <v>Percent Reduction in BAU Subsidies</v>
      </c>
      <c r="D534" s="9" t="s">
        <v>2840</v>
      </c>
      <c r="E534" s="54"/>
      <c r="F534" s="9" t="s">
        <v>2844</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30">
      <c r="A535" s="75" t="str">
        <f t="shared" si="128"/>
        <v>Cross-Sector</v>
      </c>
      <c r="B535" s="75" t="str">
        <f t="shared" si="128"/>
        <v>End Existing Subsidies</v>
      </c>
      <c r="C535" s="75" t="str">
        <f t="shared" si="128"/>
        <v>Percent Reduction in BAU Subsidies</v>
      </c>
      <c r="D535" s="9" t="s">
        <v>2841</v>
      </c>
      <c r="E535" s="54"/>
      <c r="F535" s="9" t="s">
        <v>2845</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60">
      <c r="A536" s="345" t="s">
        <v>10</v>
      </c>
      <c r="B536" s="345" t="s">
        <v>2780</v>
      </c>
      <c r="C536" s="345" t="s">
        <v>2782</v>
      </c>
      <c r="D536" s="9"/>
      <c r="E536" s="9"/>
      <c r="F536" s="9"/>
      <c r="G536" s="9"/>
      <c r="H536" s="55">
        <v>719</v>
      </c>
      <c r="I536" s="9" t="s">
        <v>49</v>
      </c>
      <c r="J536" s="345" t="s">
        <v>2783</v>
      </c>
      <c r="K536" s="345" t="s">
        <v>2785</v>
      </c>
      <c r="L536" s="63"/>
      <c r="M536" s="63"/>
      <c r="N536" s="63"/>
      <c r="O536" s="9"/>
      <c r="P536" s="9"/>
      <c r="Q536" s="9"/>
      <c r="R536" s="410"/>
      <c r="S536" s="9"/>
      <c r="T536" s="9"/>
    </row>
    <row r="537" spans="1:20" s="2" customFormat="1" ht="75">
      <c r="A537" s="345" t="s">
        <v>10</v>
      </c>
      <c r="B537" s="345" t="s">
        <v>3572</v>
      </c>
      <c r="C537" s="345" t="s">
        <v>2781</v>
      </c>
      <c r="D537" s="9"/>
      <c r="E537" s="9"/>
      <c r="F537" s="9"/>
      <c r="G537" s="9"/>
      <c r="H537" s="57">
        <v>509</v>
      </c>
      <c r="I537" s="9" t="s">
        <v>48</v>
      </c>
      <c r="J537" s="345" t="s">
        <v>2966</v>
      </c>
      <c r="K537" s="345" t="s">
        <v>2784</v>
      </c>
      <c r="L537" s="66">
        <v>0</v>
      </c>
      <c r="M537" s="66">
        <v>1</v>
      </c>
      <c r="N537" s="66">
        <v>1</v>
      </c>
      <c r="O537" s="54" t="s">
        <v>33</v>
      </c>
      <c r="P537" s="54" t="s">
        <v>3573</v>
      </c>
      <c r="Q537" s="54" t="s">
        <v>272</v>
      </c>
      <c r="R537" s="410" t="s">
        <v>273</v>
      </c>
      <c r="S537" s="9"/>
      <c r="T537" s="9"/>
    </row>
    <row r="538" spans="1:20" s="2" customFormat="1" ht="60">
      <c r="A538" s="345" t="s">
        <v>10</v>
      </c>
      <c r="B538" s="345" t="s">
        <v>3156</v>
      </c>
      <c r="C538" s="345" t="s">
        <v>3155</v>
      </c>
      <c r="D538" s="9" t="s">
        <v>57</v>
      </c>
      <c r="E538" s="9"/>
      <c r="F538" s="9" t="s">
        <v>102</v>
      </c>
      <c r="G538" s="9"/>
      <c r="H538" s="55">
        <v>720</v>
      </c>
      <c r="I538" s="9" t="s">
        <v>49</v>
      </c>
      <c r="J538" s="76" t="s">
        <v>3156</v>
      </c>
      <c r="K538" s="344" t="s">
        <v>3157</v>
      </c>
      <c r="L538" s="66"/>
      <c r="M538" s="66"/>
      <c r="N538" s="66"/>
      <c r="O538" s="9"/>
      <c r="P538" s="9"/>
      <c r="Q538" s="9"/>
      <c r="R538" s="410"/>
      <c r="S538" s="54"/>
      <c r="T538" s="9"/>
    </row>
    <row r="539" spans="1:20" s="2" customFormat="1" ht="60">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3156</v>
      </c>
      <c r="K539" s="344" t="s">
        <v>3157</v>
      </c>
      <c r="L539" s="66"/>
      <c r="M539" s="66"/>
      <c r="N539" s="66"/>
      <c r="O539" s="9"/>
      <c r="P539" s="9"/>
      <c r="Q539" s="9"/>
      <c r="R539" s="410"/>
      <c r="S539" s="54"/>
      <c r="T539" s="9"/>
    </row>
    <row r="540" spans="1:20" s="2" customFormat="1" ht="60">
      <c r="A540" s="75" t="str">
        <f>A$538</f>
        <v>Cross-Sector</v>
      </c>
      <c r="B540" s="75" t="str">
        <f t="shared" si="129"/>
        <v>Fixed Energy Prices</v>
      </c>
      <c r="C540" s="75" t="str">
        <f t="shared" si="129"/>
        <v>Toggle Whether Policies Affect Energy Prices</v>
      </c>
      <c r="D540" s="9" t="s">
        <v>2841</v>
      </c>
      <c r="E540" s="9"/>
      <c r="F540" s="9" t="s">
        <v>2845</v>
      </c>
      <c r="G540" s="9"/>
      <c r="H540" s="55">
        <v>722</v>
      </c>
      <c r="I540" s="9" t="s">
        <v>49</v>
      </c>
      <c r="J540" s="345" t="s">
        <v>3156</v>
      </c>
      <c r="K540" s="344" t="s">
        <v>3157</v>
      </c>
      <c r="L540" s="66"/>
      <c r="M540" s="66"/>
      <c r="N540" s="66"/>
      <c r="O540" s="9"/>
      <c r="P540" s="9"/>
      <c r="Q540" s="9"/>
      <c r="R540" s="410"/>
      <c r="S540" s="54"/>
      <c r="T540" s="9"/>
    </row>
    <row r="541" spans="1:20" s="2" customFormat="1" ht="45">
      <c r="A541" s="345" t="s">
        <v>10</v>
      </c>
      <c r="B541" s="345" t="s">
        <v>3210</v>
      </c>
      <c r="C541" s="345" t="s">
        <v>3210</v>
      </c>
      <c r="D541" s="9" t="s">
        <v>510</v>
      </c>
      <c r="E541" s="54"/>
      <c r="F541" s="9" t="s">
        <v>507</v>
      </c>
      <c r="G541" s="9"/>
      <c r="H541" s="55">
        <v>723</v>
      </c>
      <c r="I541" s="9" t="s">
        <v>49</v>
      </c>
      <c r="J541" s="345" t="s">
        <v>3210</v>
      </c>
      <c r="K541" s="345" t="s">
        <v>3211</v>
      </c>
      <c r="L541" s="64">
        <v>0</v>
      </c>
      <c r="M541" s="64">
        <v>1</v>
      </c>
      <c r="N541" s="64">
        <v>0.01</v>
      </c>
      <c r="O541" s="54" t="s">
        <v>3212</v>
      </c>
      <c r="P541" s="9" t="s">
        <v>3213</v>
      </c>
      <c r="Q541" s="9" t="s">
        <v>3423</v>
      </c>
      <c r="R541" s="410"/>
      <c r="S541" s="54"/>
      <c r="T541" s="9"/>
    </row>
    <row r="542" spans="1:20" s="2" customFormat="1" ht="30">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s="9"/>
      <c r="R542" s="410"/>
      <c r="S542" s="54"/>
      <c r="T542" s="9"/>
    </row>
    <row r="543" spans="1:20" s="2" customFormat="1" ht="30">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9"/>
      <c r="Q543" s="9"/>
      <c r="R543" s="410"/>
      <c r="S543" s="54"/>
      <c r="T543" s="9"/>
    </row>
    <row r="544" spans="1:20" s="2" customFormat="1" ht="30">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9"/>
      <c r="Q544" s="9"/>
      <c r="R544" s="410"/>
      <c r="S544" s="54"/>
      <c r="T544" s="9"/>
    </row>
    <row r="545" spans="1:20" s="2" customFormat="1" ht="30">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9"/>
      <c r="Q545" s="9"/>
      <c r="R545" s="410"/>
      <c r="S545" s="54"/>
      <c r="T545" s="9"/>
    </row>
    <row r="546" spans="1:20" s="2" customFormat="1" ht="30">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9"/>
      <c r="Q546" s="9"/>
      <c r="R546" s="410"/>
      <c r="S546" s="54"/>
      <c r="T546" s="9"/>
    </row>
    <row r="547" spans="1:20" s="2" customFormat="1" ht="30">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9"/>
      <c r="Q547" s="9"/>
      <c r="R547" s="410"/>
      <c r="S547" s="54"/>
      <c r="T547" s="9"/>
    </row>
    <row r="548" spans="1:20" s="2" customFormat="1" ht="30">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9"/>
      <c r="Q548" s="9"/>
      <c r="R548" s="410"/>
      <c r="S548" s="54"/>
      <c r="T548" s="9"/>
    </row>
    <row r="549" spans="1:20" s="2" customFormat="1" ht="30">
      <c r="A549" s="75" t="str">
        <f t="shared" si="132"/>
        <v>Cross-Sector</v>
      </c>
      <c r="B549" s="75" t="str">
        <f t="shared" si="130"/>
        <v>Fuel Price Deregulation</v>
      </c>
      <c r="C549" s="75" t="str">
        <f t="shared" si="130"/>
        <v>Fuel Price Deregulation</v>
      </c>
      <c r="D549" s="9" t="s">
        <v>2846</v>
      </c>
      <c r="E549" s="54"/>
      <c r="F549" s="9" t="s">
        <v>2847</v>
      </c>
      <c r="G549" s="9"/>
      <c r="H549" s="55">
        <v>731</v>
      </c>
      <c r="I549" s="9" t="s">
        <v>49</v>
      </c>
      <c r="J549" s="75" t="str">
        <f t="shared" si="131"/>
        <v>Fuel Price Deregulation</v>
      </c>
      <c r="K549" s="75" t="str">
        <f t="shared" si="131"/>
        <v>cross fuel price deregulation</v>
      </c>
      <c r="L549" s="66"/>
      <c r="M549" s="66"/>
      <c r="N549" s="66"/>
      <c r="O549" s="9"/>
      <c r="P549" s="9"/>
      <c r="Q549" s="9"/>
      <c r="R549" s="410"/>
      <c r="S549" s="54"/>
      <c r="T549" s="9"/>
    </row>
    <row r="550" spans="1:20" s="2" customFormat="1" ht="30">
      <c r="A550" s="75" t="str">
        <f t="shared" si="132"/>
        <v>Cross-Sector</v>
      </c>
      <c r="B550" s="75" t="str">
        <f t="shared" si="130"/>
        <v>Fuel Price Deregulation</v>
      </c>
      <c r="C550" s="75" t="str">
        <f t="shared" si="130"/>
        <v>Fuel Price Deregulation</v>
      </c>
      <c r="D550" s="9" t="s">
        <v>503</v>
      </c>
      <c r="E550" s="54"/>
      <c r="F550" s="9" t="s">
        <v>504</v>
      </c>
      <c r="G550" s="9"/>
      <c r="H550" s="55">
        <v>732</v>
      </c>
      <c r="I550" s="9" t="s">
        <v>49</v>
      </c>
      <c r="J550" s="75" t="str">
        <f t="shared" si="131"/>
        <v>Fuel Price Deregulation</v>
      </c>
      <c r="K550" s="75" t="str">
        <f t="shared" si="131"/>
        <v>cross fuel price deregulation</v>
      </c>
      <c r="L550" s="66"/>
      <c r="M550" s="66"/>
      <c r="N550" s="66"/>
      <c r="O550" s="9"/>
      <c r="P550" s="9"/>
      <c r="Q550" s="9"/>
      <c r="R550" s="410"/>
      <c r="S550" s="54"/>
      <c r="T550" s="9"/>
    </row>
    <row r="551" spans="1:20" s="2" customFormat="1" ht="30">
      <c r="A551" s="75" t="str">
        <f t="shared" si="132"/>
        <v>Cross-Sector</v>
      </c>
      <c r="B551" s="75" t="str">
        <f t="shared" si="130"/>
        <v>Fuel Price Deregulation</v>
      </c>
      <c r="C551" s="75" t="str">
        <f t="shared" si="130"/>
        <v>Fuel Price Deregulation</v>
      </c>
      <c r="D551" s="9" t="s">
        <v>2838</v>
      </c>
      <c r="E551" s="54"/>
      <c r="F551" s="9" t="s">
        <v>2842</v>
      </c>
      <c r="G551" s="9"/>
      <c r="H551" s="55">
        <v>733</v>
      </c>
      <c r="I551" s="9" t="s">
        <v>49</v>
      </c>
      <c r="J551" s="75" t="str">
        <f t="shared" si="131"/>
        <v>Fuel Price Deregulation</v>
      </c>
      <c r="K551" s="75" t="str">
        <f t="shared" si="131"/>
        <v>cross fuel price deregulation</v>
      </c>
      <c r="L551" s="66"/>
      <c r="M551" s="66"/>
      <c r="N551" s="66"/>
      <c r="O551" s="9"/>
      <c r="P551" s="9"/>
      <c r="Q551" s="9"/>
      <c r="R551" s="410"/>
      <c r="S551" s="54"/>
      <c r="T551" s="9"/>
    </row>
    <row r="552" spans="1:20" s="2" customFormat="1" ht="30">
      <c r="A552" s="75" t="str">
        <f t="shared" si="132"/>
        <v>Cross-Sector</v>
      </c>
      <c r="B552" s="75" t="str">
        <f t="shared" si="130"/>
        <v>Fuel Price Deregulation</v>
      </c>
      <c r="C552" s="75" t="str">
        <f t="shared" si="130"/>
        <v>Fuel Price Deregulation</v>
      </c>
      <c r="D552" s="9" t="s">
        <v>2848</v>
      </c>
      <c r="E552" s="54"/>
      <c r="F552" s="9" t="s">
        <v>2849</v>
      </c>
      <c r="G552" s="9"/>
      <c r="H552" s="55">
        <v>734</v>
      </c>
      <c r="I552" s="9" t="s">
        <v>49</v>
      </c>
      <c r="J552" s="75" t="str">
        <f t="shared" si="131"/>
        <v>Fuel Price Deregulation</v>
      </c>
      <c r="K552" s="75" t="str">
        <f t="shared" si="131"/>
        <v>cross fuel price deregulation</v>
      </c>
      <c r="L552" s="66"/>
      <c r="M552" s="66"/>
      <c r="N552" s="66"/>
      <c r="O552" s="9"/>
      <c r="P552" s="9"/>
      <c r="Q552" s="9"/>
      <c r="R552" s="410"/>
      <c r="S552" s="54"/>
      <c r="T552" s="9"/>
    </row>
    <row r="553" spans="1:20" s="2" customFormat="1" ht="30">
      <c r="A553" s="75" t="str">
        <f t="shared" si="132"/>
        <v>Cross-Sector</v>
      </c>
      <c r="B553" s="75" t="str">
        <f t="shared" si="130"/>
        <v>Fuel Price Deregulation</v>
      </c>
      <c r="C553" s="75" t="str">
        <f t="shared" si="130"/>
        <v>Fuel Price Deregulation</v>
      </c>
      <c r="D553" s="9" t="s">
        <v>2839</v>
      </c>
      <c r="E553" s="54"/>
      <c r="F553" s="9" t="s">
        <v>2843</v>
      </c>
      <c r="G553" s="9"/>
      <c r="H553" s="55">
        <v>735</v>
      </c>
      <c r="I553" s="9" t="s">
        <v>49</v>
      </c>
      <c r="J553" s="75" t="str">
        <f t="shared" si="131"/>
        <v>Fuel Price Deregulation</v>
      </c>
      <c r="K553" s="75" t="str">
        <f t="shared" si="131"/>
        <v>cross fuel price deregulation</v>
      </c>
      <c r="L553" s="66"/>
      <c r="M553" s="66"/>
      <c r="N553" s="66"/>
      <c r="O553" s="9"/>
      <c r="P553" s="9"/>
      <c r="Q553" s="9"/>
      <c r="R553" s="410"/>
      <c r="S553" s="54"/>
      <c r="T553" s="9"/>
    </row>
    <row r="554" spans="1:20" s="2" customFormat="1" ht="30">
      <c r="A554" s="75" t="str">
        <f t="shared" si="132"/>
        <v>Cross-Sector</v>
      </c>
      <c r="B554" s="75" t="str">
        <f t="shared" si="130"/>
        <v>Fuel Price Deregulation</v>
      </c>
      <c r="C554" s="75" t="str">
        <f t="shared" si="130"/>
        <v>Fuel Price Deregulation</v>
      </c>
      <c r="D554" s="9" t="s">
        <v>2840</v>
      </c>
      <c r="E554" s="54"/>
      <c r="F554" s="9" t="s">
        <v>2844</v>
      </c>
      <c r="G554" s="9"/>
      <c r="H554" s="55">
        <v>736</v>
      </c>
      <c r="I554" s="9" t="s">
        <v>49</v>
      </c>
      <c r="J554" s="75" t="str">
        <f t="shared" si="131"/>
        <v>Fuel Price Deregulation</v>
      </c>
      <c r="K554" s="75" t="str">
        <f t="shared" si="131"/>
        <v>cross fuel price deregulation</v>
      </c>
      <c r="L554" s="66"/>
      <c r="M554" s="66"/>
      <c r="N554" s="66"/>
      <c r="O554" s="9"/>
      <c r="P554" s="9"/>
      <c r="Q554" s="9"/>
      <c r="R554" s="410"/>
      <c r="S554" s="54"/>
      <c r="T554" s="9"/>
    </row>
    <row r="555" spans="1:20" s="2" customFormat="1" ht="30">
      <c r="A555" s="75" t="str">
        <f t="shared" si="132"/>
        <v>Cross-Sector</v>
      </c>
      <c r="B555" s="75" t="str">
        <f t="shared" si="130"/>
        <v>Fuel Price Deregulation</v>
      </c>
      <c r="C555" s="75" t="str">
        <f t="shared" si="130"/>
        <v>Fuel Price Deregulation</v>
      </c>
      <c r="D555" s="9" t="s">
        <v>2841</v>
      </c>
      <c r="E555" s="54"/>
      <c r="F555" s="9" t="s">
        <v>2845</v>
      </c>
      <c r="G555" s="9"/>
      <c r="H555" s="55">
        <v>737</v>
      </c>
      <c r="I555" s="9" t="s">
        <v>49</v>
      </c>
      <c r="J555" s="75" t="str">
        <f t="shared" si="131"/>
        <v>Fuel Price Deregulation</v>
      </c>
      <c r="K555" s="75" t="str">
        <f t="shared" si="131"/>
        <v>cross fuel price deregulation</v>
      </c>
      <c r="L555" s="66"/>
      <c r="M555" s="66"/>
      <c r="N555" s="66"/>
      <c r="O555" s="9"/>
      <c r="P555" s="9"/>
      <c r="Q555" s="9"/>
      <c r="R555" s="410"/>
      <c r="S555" s="54"/>
      <c r="T555" s="9"/>
    </row>
    <row r="556" spans="1:20" s="5" customFormat="1" ht="105">
      <c r="A556" s="344" t="s">
        <v>10</v>
      </c>
      <c r="B556" s="344" t="s">
        <v>27</v>
      </c>
      <c r="C556" s="344" t="s">
        <v>324</v>
      </c>
      <c r="D556" s="54" t="s">
        <v>57</v>
      </c>
      <c r="E556" s="54"/>
      <c r="F556" s="54" t="s">
        <v>102</v>
      </c>
      <c r="G556" s="54"/>
      <c r="H556" s="55">
        <v>78</v>
      </c>
      <c r="I556" s="54" t="s">
        <v>48</v>
      </c>
      <c r="J556" s="77" t="s">
        <v>27</v>
      </c>
      <c r="K556" s="77" t="s">
        <v>2406</v>
      </c>
      <c r="L556" s="60">
        <v>0</v>
      </c>
      <c r="M556" s="60">
        <v>0.2</v>
      </c>
      <c r="N556" s="72">
        <v>5.0000000000000001E-3</v>
      </c>
      <c r="O556" s="54" t="s">
        <v>163</v>
      </c>
      <c r="P556" s="54" t="s">
        <v>2485</v>
      </c>
      <c r="Q556" s="9" t="s">
        <v>278</v>
      </c>
      <c r="R556" s="410" t="s">
        <v>279</v>
      </c>
      <c r="S556" s="9" t="s">
        <v>176</v>
      </c>
      <c r="T556" s="56"/>
    </row>
    <row r="557" spans="1:20" s="5" customFormat="1" ht="105">
      <c r="A557" s="78" t="str">
        <f t="shared" ref="A557:C569" si="133">A$556</f>
        <v>Cross-Sector</v>
      </c>
      <c r="B557" s="78" t="str">
        <f t="shared" si="133"/>
        <v>Fuel Taxes</v>
      </c>
      <c r="C557" s="78" t="str">
        <f t="shared" si="133"/>
        <v>Additional Fuel Tax Rate by Fuel</v>
      </c>
      <c r="D557" s="9" t="s">
        <v>510</v>
      </c>
      <c r="E557" s="9"/>
      <c r="F557" s="9" t="s">
        <v>507</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54" t="s">
        <v>2486</v>
      </c>
      <c r="Q557" s="9" t="s">
        <v>278</v>
      </c>
      <c r="R557" s="410" t="s">
        <v>279</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0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54" t="s">
        <v>2487</v>
      </c>
      <c r="Q558" s="9" t="s">
        <v>278</v>
      </c>
      <c r="R558" s="410" t="s">
        <v>279</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30">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54"/>
      <c r="Q559" s="56"/>
      <c r="R559" s="410"/>
      <c r="S559" s="56"/>
      <c r="T559" s="56"/>
    </row>
    <row r="560" spans="1:20" s="5" customFormat="1" ht="30">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54"/>
      <c r="Q560" s="56"/>
      <c r="R560" s="410"/>
      <c r="S560" s="56"/>
      <c r="T560" s="56"/>
    </row>
    <row r="561" spans="1:20" s="5" customFormat="1" ht="10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54" t="s">
        <v>2488</v>
      </c>
      <c r="Q561" s="9" t="s">
        <v>278</v>
      </c>
      <c r="R561" s="410" t="s">
        <v>279</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0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54" t="s">
        <v>2489</v>
      </c>
      <c r="Q562" s="9" t="s">
        <v>278</v>
      </c>
      <c r="R562" s="410" t="s">
        <v>279</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30">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54"/>
      <c r="Q563" s="56"/>
      <c r="R563" s="410"/>
      <c r="S563" s="56"/>
      <c r="T563" s="56"/>
    </row>
    <row r="564" spans="1:20" s="5" customFormat="1" ht="30">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54"/>
      <c r="Q564" s="56"/>
      <c r="R564" s="410"/>
      <c r="S564" s="56"/>
      <c r="T564" s="56"/>
    </row>
    <row r="565" spans="1:20" ht="30">
      <c r="A565" s="78" t="str">
        <f t="shared" si="133"/>
        <v>Cross-Sector</v>
      </c>
      <c r="B565" s="78" t="str">
        <f t="shared" si="133"/>
        <v>Fuel Taxes</v>
      </c>
      <c r="C565" s="78" t="str">
        <f t="shared" si="133"/>
        <v>Additional Fuel Tax Rate by Fuel</v>
      </c>
      <c r="D565" s="9" t="s">
        <v>2846</v>
      </c>
      <c r="E565" s="9"/>
      <c r="F565" s="9" t="s">
        <v>2847</v>
      </c>
      <c r="G565" s="56"/>
      <c r="H565" s="55">
        <v>742</v>
      </c>
      <c r="I565" s="9" t="s">
        <v>49</v>
      </c>
      <c r="J565" s="78" t="str">
        <f t="shared" si="135"/>
        <v>Fuel Taxes</v>
      </c>
      <c r="K565" s="65" t="str">
        <f t="shared" si="136"/>
        <v>cross fuel tax</v>
      </c>
      <c r="L565" s="65"/>
      <c r="M565" s="65"/>
      <c r="N565" s="73"/>
      <c r="O565" s="59"/>
      <c r="P565" s="54"/>
      <c r="Q565" s="9"/>
      <c r="R565" s="410"/>
      <c r="S565" s="56"/>
      <c r="T565" s="54"/>
    </row>
    <row r="566" spans="1:20" ht="3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54"/>
      <c r="Q566" s="54"/>
      <c r="R566" s="410"/>
      <c r="S566" s="54"/>
      <c r="T566" s="54"/>
    </row>
    <row r="567" spans="1:20" ht="30">
      <c r="A567" s="78" t="str">
        <f t="shared" si="133"/>
        <v>Cross-Sector</v>
      </c>
      <c r="B567" s="78" t="str">
        <f t="shared" si="133"/>
        <v>Fuel Taxes</v>
      </c>
      <c r="C567" s="78" t="str">
        <f t="shared" si="133"/>
        <v>Additional Fuel Tax Rate by Fuel</v>
      </c>
      <c r="D567" s="9" t="s">
        <v>503</v>
      </c>
      <c r="E567" s="9"/>
      <c r="F567" s="9" t="s">
        <v>504</v>
      </c>
      <c r="G567" s="56"/>
      <c r="H567" s="55">
        <v>744</v>
      </c>
      <c r="I567" s="9" t="s">
        <v>49</v>
      </c>
      <c r="J567" s="78" t="str">
        <f t="shared" si="135"/>
        <v>Fuel Taxes</v>
      </c>
      <c r="K567" s="65" t="str">
        <f t="shared" si="136"/>
        <v>cross fuel tax</v>
      </c>
      <c r="L567" s="65"/>
      <c r="M567" s="65"/>
      <c r="N567" s="65"/>
      <c r="O567" s="59"/>
      <c r="P567" s="54"/>
      <c r="Q567" s="54"/>
      <c r="R567" s="410"/>
      <c r="S567" s="54"/>
      <c r="T567" s="54"/>
    </row>
    <row r="568" spans="1:20" ht="30">
      <c r="A568" s="78" t="str">
        <f t="shared" si="133"/>
        <v>Cross-Sector</v>
      </c>
      <c r="B568" s="78" t="str">
        <f t="shared" si="133"/>
        <v>Fuel Taxes</v>
      </c>
      <c r="C568" s="78" t="str">
        <f t="shared" si="133"/>
        <v>Additional Fuel Tax Rate by Fuel</v>
      </c>
      <c r="D568" s="9" t="s">
        <v>2838</v>
      </c>
      <c r="E568" s="9"/>
      <c r="F568" s="9" t="s">
        <v>2842</v>
      </c>
      <c r="G568" s="56"/>
      <c r="H568" s="55">
        <v>745</v>
      </c>
      <c r="I568" s="9" t="s">
        <v>49</v>
      </c>
      <c r="J568" s="78" t="str">
        <f t="shared" si="135"/>
        <v>Fuel Taxes</v>
      </c>
      <c r="K568" s="65" t="str">
        <f t="shared" si="136"/>
        <v>cross fuel tax</v>
      </c>
      <c r="L568" s="65"/>
      <c r="M568" s="65"/>
      <c r="N568" s="65"/>
      <c r="O568" s="59"/>
      <c r="P568" s="54"/>
      <c r="Q568" s="54"/>
      <c r="R568" s="410"/>
      <c r="S568" s="54"/>
      <c r="T568" s="54"/>
    </row>
    <row r="569" spans="1:20" ht="30">
      <c r="A569" s="78" t="str">
        <f t="shared" si="133"/>
        <v>Cross-Sector</v>
      </c>
      <c r="B569" s="78" t="str">
        <f t="shared" si="133"/>
        <v>Fuel Taxes</v>
      </c>
      <c r="C569" s="78" t="str">
        <f t="shared" si="133"/>
        <v>Additional Fuel Tax Rate by Fuel</v>
      </c>
      <c r="D569" s="9" t="s">
        <v>2848</v>
      </c>
      <c r="E569" s="9"/>
      <c r="F569" s="9" t="s">
        <v>2849</v>
      </c>
      <c r="G569" s="56"/>
      <c r="H569" s="55">
        <v>746</v>
      </c>
      <c r="I569" s="9" t="s">
        <v>49</v>
      </c>
      <c r="J569" s="78" t="str">
        <f t="shared" si="135"/>
        <v>Fuel Taxes</v>
      </c>
      <c r="K569" s="65" t="str">
        <f t="shared" si="136"/>
        <v>cross fuel tax</v>
      </c>
      <c r="L569" s="65"/>
      <c r="M569" s="65"/>
      <c r="N569" s="65"/>
      <c r="O569" s="59"/>
      <c r="P569" s="54"/>
      <c r="Q569" s="54"/>
      <c r="R569" s="410"/>
      <c r="S569" s="54"/>
      <c r="T569" s="54"/>
    </row>
    <row r="570" spans="1:20" ht="30">
      <c r="A570" s="78" t="str">
        <f t="shared" ref="A570:C572" si="138">A$556</f>
        <v>Cross-Sector</v>
      </c>
      <c r="B570" s="78" t="str">
        <f t="shared" si="138"/>
        <v>Fuel Taxes</v>
      </c>
      <c r="C570" s="78" t="str">
        <f t="shared" si="138"/>
        <v>Additional Fuel Tax Rate by Fuel</v>
      </c>
      <c r="D570" s="9" t="s">
        <v>2839</v>
      </c>
      <c r="E570" s="9"/>
      <c r="F570" s="9" t="s">
        <v>2843</v>
      </c>
      <c r="G570" s="56"/>
      <c r="H570" s="55">
        <v>747</v>
      </c>
      <c r="I570" s="9" t="s">
        <v>49</v>
      </c>
      <c r="J570" s="78" t="str">
        <f t="shared" si="135"/>
        <v>Fuel Taxes</v>
      </c>
      <c r="K570" s="65" t="str">
        <f t="shared" si="136"/>
        <v>cross fuel tax</v>
      </c>
      <c r="L570" s="65"/>
      <c r="M570" s="65"/>
      <c r="N570" s="65"/>
      <c r="O570" s="59"/>
      <c r="P570" s="54"/>
      <c r="Q570" s="54"/>
      <c r="R570" s="410"/>
      <c r="S570" s="54"/>
      <c r="T570" s="54"/>
    </row>
    <row r="571" spans="1:20" ht="30">
      <c r="A571" s="78" t="str">
        <f t="shared" si="138"/>
        <v>Cross-Sector</v>
      </c>
      <c r="B571" s="78" t="str">
        <f t="shared" si="138"/>
        <v>Fuel Taxes</v>
      </c>
      <c r="C571" s="78" t="str">
        <f t="shared" si="138"/>
        <v>Additional Fuel Tax Rate by Fuel</v>
      </c>
      <c r="D571" s="9" t="s">
        <v>2840</v>
      </c>
      <c r="E571" s="9"/>
      <c r="F571" s="9" t="s">
        <v>2844</v>
      </c>
      <c r="G571" s="56"/>
      <c r="H571" s="55">
        <v>748</v>
      </c>
      <c r="I571" s="9" t="s">
        <v>49</v>
      </c>
      <c r="J571" s="78" t="str">
        <f t="shared" si="135"/>
        <v>Fuel Taxes</v>
      </c>
      <c r="K571" s="65" t="str">
        <f t="shared" si="136"/>
        <v>cross fuel tax</v>
      </c>
      <c r="L571" s="65"/>
      <c r="M571" s="65"/>
      <c r="N571" s="65"/>
      <c r="O571" s="59"/>
      <c r="P571" s="54"/>
      <c r="Q571" s="54"/>
      <c r="R571" s="410"/>
      <c r="S571" s="54"/>
      <c r="T571" s="54"/>
    </row>
    <row r="572" spans="1:20" ht="30">
      <c r="A572" s="78" t="str">
        <f t="shared" si="138"/>
        <v>Cross-Sector</v>
      </c>
      <c r="B572" s="78" t="str">
        <f t="shared" si="138"/>
        <v>Fuel Taxes</v>
      </c>
      <c r="C572" s="78" t="str">
        <f t="shared" si="138"/>
        <v>Additional Fuel Tax Rate by Fuel</v>
      </c>
      <c r="D572" s="9" t="s">
        <v>2841</v>
      </c>
      <c r="E572" s="9"/>
      <c r="F572" s="9" t="s">
        <v>2845</v>
      </c>
      <c r="G572" s="56"/>
      <c r="H572" s="55">
        <v>749</v>
      </c>
      <c r="I572" s="9" t="s">
        <v>49</v>
      </c>
      <c r="J572" s="78" t="str">
        <f t="shared" si="135"/>
        <v>Fuel Taxes</v>
      </c>
      <c r="K572" s="65" t="str">
        <f t="shared" si="136"/>
        <v>cross fuel tax</v>
      </c>
      <c r="L572" s="65"/>
      <c r="M572" s="65"/>
      <c r="N572" s="65"/>
      <c r="O572" s="59"/>
      <c r="P572" s="54"/>
      <c r="Q572" s="54"/>
      <c r="R572" s="410"/>
      <c r="S572" s="54"/>
      <c r="T572" s="54"/>
    </row>
    <row r="573" spans="1:20" ht="105">
      <c r="A573" s="344" t="s">
        <v>3082</v>
      </c>
      <c r="B573" s="344" t="s">
        <v>359</v>
      </c>
      <c r="C573" s="344" t="s">
        <v>325</v>
      </c>
      <c r="D573" s="54" t="s">
        <v>124</v>
      </c>
      <c r="E573" s="54"/>
      <c r="F573" s="54" t="s">
        <v>360</v>
      </c>
      <c r="G573" s="54"/>
      <c r="H573" s="55">
        <v>85</v>
      </c>
      <c r="I573" s="54" t="s">
        <v>48</v>
      </c>
      <c r="J573" s="77" t="s">
        <v>403</v>
      </c>
      <c r="K573" s="77" t="s">
        <v>2405</v>
      </c>
      <c r="L573" s="61">
        <v>0</v>
      </c>
      <c r="M573" s="61">
        <v>0.4</v>
      </c>
      <c r="N573" s="60">
        <v>0.01</v>
      </c>
      <c r="O573" s="54" t="s">
        <v>35</v>
      </c>
      <c r="P573" s="54" t="s">
        <v>2502</v>
      </c>
      <c r="Q573" s="54" t="s">
        <v>280</v>
      </c>
      <c r="R573" s="410" t="s">
        <v>281</v>
      </c>
      <c r="S573" s="54" t="s">
        <v>80</v>
      </c>
      <c r="T573" s="54"/>
    </row>
    <row r="574" spans="1:20" ht="105">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361</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54" t="s">
        <v>2503</v>
      </c>
      <c r="Q574" s="54" t="s">
        <v>280</v>
      </c>
      <c r="R574" s="410" t="s">
        <v>281</v>
      </c>
      <c r="S574" s="54" t="s">
        <v>80</v>
      </c>
      <c r="T574" s="54"/>
    </row>
    <row r="575" spans="1:20" ht="105">
      <c r="A575" s="75" t="str">
        <f t="shared" si="139"/>
        <v>Research and Development</v>
      </c>
      <c r="B575" s="75" t="str">
        <f t="shared" si="140"/>
        <v>Capital Cost Reduction</v>
      </c>
      <c r="C575" s="75" t="str">
        <f t="shared" si="140"/>
        <v>RnD Building Capital Cost Perc Reduction</v>
      </c>
      <c r="D575" s="54" t="s">
        <v>126</v>
      </c>
      <c r="E575" s="54"/>
      <c r="F575" s="54" t="s">
        <v>362</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54" t="s">
        <v>2504</v>
      </c>
      <c r="Q575" s="54" t="s">
        <v>280</v>
      </c>
      <c r="R575" s="410" t="s">
        <v>281</v>
      </c>
      <c r="S575" s="54" t="s">
        <v>80</v>
      </c>
      <c r="T575" s="54"/>
    </row>
    <row r="576" spans="1:20" ht="105">
      <c r="A576" s="75" t="str">
        <f t="shared" si="139"/>
        <v>Research and Development</v>
      </c>
      <c r="B576" s="75" t="str">
        <f t="shared" si="140"/>
        <v>Capital Cost Reduction</v>
      </c>
      <c r="C576" s="75" t="str">
        <f t="shared" si="140"/>
        <v>RnD Building Capital Cost Perc Reduction</v>
      </c>
      <c r="D576" s="54" t="s">
        <v>127</v>
      </c>
      <c r="E576" s="54"/>
      <c r="F576" s="54" t="s">
        <v>363</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54" t="s">
        <v>2505</v>
      </c>
      <c r="Q576" s="54" t="s">
        <v>280</v>
      </c>
      <c r="R576" s="410" t="s">
        <v>281</v>
      </c>
      <c r="S576" s="54" t="s">
        <v>80</v>
      </c>
      <c r="T576" s="54"/>
    </row>
    <row r="577" spans="1:20" ht="105">
      <c r="A577" s="75" t="str">
        <f t="shared" si="139"/>
        <v>Research and Development</v>
      </c>
      <c r="B577" s="75" t="str">
        <f t="shared" si="140"/>
        <v>Capital Cost Reduction</v>
      </c>
      <c r="C577" s="75" t="str">
        <f t="shared" si="140"/>
        <v>RnD Building Capital Cost Perc Reduction</v>
      </c>
      <c r="D577" s="54" t="s">
        <v>128</v>
      </c>
      <c r="E577" s="54"/>
      <c r="F577" s="54" t="s">
        <v>364</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54" t="s">
        <v>2506</v>
      </c>
      <c r="Q577" s="54" t="s">
        <v>280</v>
      </c>
      <c r="R577" s="410" t="s">
        <v>281</v>
      </c>
      <c r="S577" s="54" t="s">
        <v>80</v>
      </c>
      <c r="T577" s="54"/>
    </row>
    <row r="578" spans="1:20" ht="105">
      <c r="A578" s="75" t="str">
        <f t="shared" si="139"/>
        <v>Research and Development</v>
      </c>
      <c r="B578" s="75" t="str">
        <f t="shared" si="140"/>
        <v>Capital Cost Reduction</v>
      </c>
      <c r="C578" s="75" t="str">
        <f t="shared" si="140"/>
        <v>RnD Building Capital Cost Perc Reduction</v>
      </c>
      <c r="D578" s="54" t="s">
        <v>129</v>
      </c>
      <c r="E578" s="54"/>
      <c r="F578" s="54" t="s">
        <v>365</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54" t="s">
        <v>2507</v>
      </c>
      <c r="Q578" s="54" t="s">
        <v>280</v>
      </c>
      <c r="R578" s="410" t="s">
        <v>281</v>
      </c>
      <c r="S578" s="54" t="s">
        <v>80</v>
      </c>
      <c r="T578" s="54"/>
    </row>
    <row r="579" spans="1:20" ht="105">
      <c r="A579" s="75" t="str">
        <f t="shared" si="139"/>
        <v>Research and Development</v>
      </c>
      <c r="B579" s="75" t="str">
        <f t="shared" si="140"/>
        <v>Capital Cost Reduction</v>
      </c>
      <c r="C579" s="344" t="s">
        <v>326</v>
      </c>
      <c r="D579" s="54"/>
      <c r="E579" s="54"/>
      <c r="F579" s="54" t="s">
        <v>30</v>
      </c>
      <c r="G579" s="54"/>
      <c r="H579" s="55">
        <v>91</v>
      </c>
      <c r="I579" s="54" t="s">
        <v>48</v>
      </c>
      <c r="J579" s="75" t="str">
        <f t="shared" si="141"/>
        <v>R&amp;D Capital Cost Reductions</v>
      </c>
      <c r="K579" s="77" t="s">
        <v>2404</v>
      </c>
      <c r="L579" s="61">
        <v>0</v>
      </c>
      <c r="M579" s="61">
        <v>0.4</v>
      </c>
      <c r="N579" s="60">
        <v>0.01</v>
      </c>
      <c r="O579" s="54" t="s">
        <v>35</v>
      </c>
      <c r="P579" s="9" t="s">
        <v>2508</v>
      </c>
      <c r="Q579" s="54" t="s">
        <v>280</v>
      </c>
      <c r="R579" s="410" t="s">
        <v>281</v>
      </c>
      <c r="S579" s="54" t="s">
        <v>80</v>
      </c>
      <c r="T579" s="54"/>
    </row>
    <row r="580" spans="1:20" ht="105">
      <c r="A580" s="344" t="s">
        <v>3082</v>
      </c>
      <c r="B580" s="75" t="str">
        <f t="shared" si="140"/>
        <v>Capital Cost Reduction</v>
      </c>
      <c r="C580" s="344" t="s">
        <v>327</v>
      </c>
      <c r="D580" s="54" t="s">
        <v>508</v>
      </c>
      <c r="E580" s="54"/>
      <c r="F580" s="9" t="s">
        <v>511</v>
      </c>
      <c r="G580" s="54"/>
      <c r="H580" s="55">
        <v>92</v>
      </c>
      <c r="I580" s="54" t="s">
        <v>48</v>
      </c>
      <c r="J580" s="75" t="str">
        <f t="shared" si="141"/>
        <v>R&amp;D Capital Cost Reductions</v>
      </c>
      <c r="K580" s="77" t="s">
        <v>2403</v>
      </c>
      <c r="L580" s="61">
        <v>0</v>
      </c>
      <c r="M580" s="61">
        <v>0.4</v>
      </c>
      <c r="N580" s="60">
        <v>0.01</v>
      </c>
      <c r="O580" s="54" t="s">
        <v>35</v>
      </c>
      <c r="P580" s="9" t="s">
        <v>2509</v>
      </c>
      <c r="Q580" s="54" t="s">
        <v>280</v>
      </c>
      <c r="R580" s="410" t="s">
        <v>281</v>
      </c>
      <c r="S580" s="54" t="s">
        <v>80</v>
      </c>
      <c r="T580" s="54"/>
    </row>
    <row r="581" spans="1:20" ht="105">
      <c r="A581" s="75" t="str">
        <f>A$580</f>
        <v>Research and Development</v>
      </c>
      <c r="B581" s="75" t="str">
        <f t="shared" ref="B581:C591" si="143">B$580</f>
        <v>Capital Cost Reduction</v>
      </c>
      <c r="C581" s="75" t="str">
        <f t="shared" si="143"/>
        <v>RnD Electricity Capital Cost Perc Reduction</v>
      </c>
      <c r="D581" s="9" t="s">
        <v>347</v>
      </c>
      <c r="E581" s="56"/>
      <c r="F581" s="9" t="s">
        <v>2387</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9" t="s">
        <v>2510</v>
      </c>
      <c r="Q581" s="54" t="s">
        <v>280</v>
      </c>
      <c r="R581" s="410" t="s">
        <v>281</v>
      </c>
      <c r="S581" s="54" t="s">
        <v>80</v>
      </c>
      <c r="T581" s="54"/>
    </row>
    <row r="582" spans="1:20" ht="105">
      <c r="A582" s="75" t="str">
        <f t="shared" ref="A582:C590" si="145">A$580</f>
        <v>Research and Development</v>
      </c>
      <c r="B582" s="75" t="str">
        <f t="shared" si="143"/>
        <v>Capital Cost Reduction</v>
      </c>
      <c r="C582" s="75" t="str">
        <f t="shared" si="143"/>
        <v>RnD Electricity Capital Cost Perc Reduction</v>
      </c>
      <c r="D582" s="9" t="s">
        <v>83</v>
      </c>
      <c r="E582" s="56"/>
      <c r="F582" s="9" t="s">
        <v>366</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9" t="s">
        <v>2511</v>
      </c>
      <c r="Q582" s="54" t="s">
        <v>280</v>
      </c>
      <c r="R582" s="410" t="s">
        <v>281</v>
      </c>
      <c r="S582" s="54" t="s">
        <v>80</v>
      </c>
      <c r="T582" s="54"/>
    </row>
    <row r="583" spans="1:20" ht="105">
      <c r="A583" s="75" t="str">
        <f t="shared" si="145"/>
        <v>Research and Development</v>
      </c>
      <c r="B583" s="75" t="str">
        <f t="shared" si="143"/>
        <v>Capital Cost Reduction</v>
      </c>
      <c r="C583" s="75" t="str">
        <f t="shared" si="143"/>
        <v>RnD Electricity Capital Cost Perc Reduction</v>
      </c>
      <c r="D583" s="9" t="s">
        <v>84</v>
      </c>
      <c r="E583" s="56"/>
      <c r="F583" s="9" t="s">
        <v>367</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9" t="s">
        <v>2512</v>
      </c>
      <c r="Q583" s="54" t="s">
        <v>280</v>
      </c>
      <c r="R583" s="410" t="s">
        <v>281</v>
      </c>
      <c r="S583" s="54" t="s">
        <v>80</v>
      </c>
      <c r="T583" s="54"/>
    </row>
    <row r="584" spans="1:20" ht="105">
      <c r="A584" s="75" t="str">
        <f t="shared" si="145"/>
        <v>Research and Development</v>
      </c>
      <c r="B584" s="75" t="str">
        <f t="shared" si="143"/>
        <v>Capital Cost Reduction</v>
      </c>
      <c r="C584" s="75" t="str">
        <f t="shared" si="143"/>
        <v>RnD Electricity Capital Cost Perc Reduction</v>
      </c>
      <c r="D584" s="9" t="s">
        <v>509</v>
      </c>
      <c r="E584" s="56"/>
      <c r="F584" s="9" t="s">
        <v>513</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9" t="s">
        <v>2513</v>
      </c>
      <c r="Q584" s="54" t="s">
        <v>280</v>
      </c>
      <c r="R584" s="410" t="s">
        <v>281</v>
      </c>
      <c r="S584" s="54" t="s">
        <v>80</v>
      </c>
      <c r="T584" s="54"/>
    </row>
    <row r="585" spans="1:20" ht="105">
      <c r="A585" s="75" t="str">
        <f t="shared" si="145"/>
        <v>Research and Development</v>
      </c>
      <c r="B585" s="75" t="str">
        <f t="shared" si="143"/>
        <v>Capital Cost Reduction</v>
      </c>
      <c r="C585" s="75" t="str">
        <f t="shared" si="143"/>
        <v>RnD Electricity Capital Cost Perc Reduction</v>
      </c>
      <c r="D585" s="9" t="s">
        <v>85</v>
      </c>
      <c r="E585" s="56"/>
      <c r="F585" s="9" t="s">
        <v>368</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9" t="s">
        <v>2514</v>
      </c>
      <c r="Q585" s="54" t="s">
        <v>280</v>
      </c>
      <c r="R585" s="410" t="s">
        <v>281</v>
      </c>
      <c r="S585" s="54" t="s">
        <v>80</v>
      </c>
      <c r="T585" s="54"/>
    </row>
    <row r="586" spans="1:20" ht="105">
      <c r="A586" s="75" t="str">
        <f t="shared" si="145"/>
        <v>Research and Development</v>
      </c>
      <c r="B586" s="75" t="str">
        <f t="shared" si="143"/>
        <v>Capital Cost Reduction</v>
      </c>
      <c r="C586" s="75" t="str">
        <f t="shared" si="143"/>
        <v>RnD Electricity Capital Cost Perc Reduction</v>
      </c>
      <c r="D586" s="9" t="s">
        <v>86</v>
      </c>
      <c r="E586" s="56"/>
      <c r="F586" s="9" t="s">
        <v>369</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9" t="s">
        <v>2515</v>
      </c>
      <c r="Q586" s="54" t="s">
        <v>280</v>
      </c>
      <c r="R586" s="410" t="s">
        <v>281</v>
      </c>
      <c r="S586" s="54" t="s">
        <v>80</v>
      </c>
      <c r="T586" s="54"/>
    </row>
    <row r="587" spans="1:20" ht="105">
      <c r="A587" s="75" t="str">
        <f t="shared" si="145"/>
        <v>Research and Development</v>
      </c>
      <c r="B587" s="75" t="str">
        <f t="shared" si="143"/>
        <v>Capital Cost Reduction</v>
      </c>
      <c r="C587" s="75" t="str">
        <f t="shared" si="143"/>
        <v>RnD Electricity Capital Cost Perc Reduction</v>
      </c>
      <c r="D587" s="9" t="s">
        <v>87</v>
      </c>
      <c r="E587" s="56"/>
      <c r="F587" s="9" t="s">
        <v>370</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9" t="s">
        <v>2516</v>
      </c>
      <c r="Q587" s="54" t="s">
        <v>280</v>
      </c>
      <c r="R587" s="410" t="s">
        <v>281</v>
      </c>
      <c r="S587" s="54" t="s">
        <v>80</v>
      </c>
      <c r="T587" s="54"/>
    </row>
    <row r="588" spans="1:20" ht="105">
      <c r="A588" s="75" t="str">
        <f>A$580</f>
        <v>Research and Development</v>
      </c>
      <c r="B588" s="75" t="str">
        <f t="shared" si="143"/>
        <v>Capital Cost Reduction</v>
      </c>
      <c r="C588" s="75" t="str">
        <f t="shared" si="143"/>
        <v>RnD Electricity Capital Cost Perc Reduction</v>
      </c>
      <c r="D588" s="9" t="s">
        <v>350</v>
      </c>
      <c r="E588" s="56"/>
      <c r="F588" s="9" t="s">
        <v>2388</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9" t="s">
        <v>2517</v>
      </c>
      <c r="Q588" s="54" t="s">
        <v>280</v>
      </c>
      <c r="R588" s="410" t="s">
        <v>281</v>
      </c>
      <c r="S588" s="54" t="s">
        <v>80</v>
      </c>
      <c r="T588" s="54"/>
    </row>
    <row r="589" spans="1:20" ht="105">
      <c r="A589" s="75" t="str">
        <f t="shared" si="145"/>
        <v>Research and Development</v>
      </c>
      <c r="B589" s="75" t="str">
        <f t="shared" si="145"/>
        <v>Capital Cost Reduction</v>
      </c>
      <c r="C589" s="75" t="str">
        <f t="shared" si="145"/>
        <v>RnD Electricity Capital Cost Perc Reduction</v>
      </c>
      <c r="D589" s="9" t="s">
        <v>505</v>
      </c>
      <c r="E589" s="56"/>
      <c r="F589" s="9" t="s">
        <v>506</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9" t="s">
        <v>2518</v>
      </c>
      <c r="Q589" s="54" t="s">
        <v>280</v>
      </c>
      <c r="R589" s="410" t="s">
        <v>281</v>
      </c>
      <c r="S589" s="54" t="s">
        <v>80</v>
      </c>
      <c r="T589" s="54"/>
    </row>
    <row r="590" spans="1:20" ht="105">
      <c r="A590" s="75" t="str">
        <f t="shared" si="145"/>
        <v>Research and Development</v>
      </c>
      <c r="B590" s="75" t="str">
        <f t="shared" si="145"/>
        <v>Capital Cost Reduction</v>
      </c>
      <c r="C590" s="75" t="str">
        <f t="shared" si="145"/>
        <v>RnD Electricity Capital Cost Perc Reduction</v>
      </c>
      <c r="D590" s="9" t="s">
        <v>514</v>
      </c>
      <c r="E590" s="56"/>
      <c r="F590" s="9" t="s">
        <v>516</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9" t="s">
        <v>2519</v>
      </c>
      <c r="Q590" s="54" t="s">
        <v>280</v>
      </c>
      <c r="R590" s="410" t="s">
        <v>281</v>
      </c>
      <c r="S590" s="54" t="s">
        <v>80</v>
      </c>
      <c r="T590" s="54"/>
    </row>
    <row r="591" spans="1:20" ht="105">
      <c r="A591" s="344" t="s">
        <v>3082</v>
      </c>
      <c r="B591" s="75" t="str">
        <f t="shared" si="143"/>
        <v>Capital Cost Reduction</v>
      </c>
      <c r="C591" s="344" t="s">
        <v>328</v>
      </c>
      <c r="D591" s="54" t="s">
        <v>144</v>
      </c>
      <c r="E591" s="54"/>
      <c r="F591" s="9" t="s">
        <v>371</v>
      </c>
      <c r="G591" s="54"/>
      <c r="H591" s="55">
        <v>100</v>
      </c>
      <c r="I591" s="54" t="s">
        <v>48</v>
      </c>
      <c r="J591" s="75" t="str">
        <f t="shared" si="141"/>
        <v>R&amp;D Capital Cost Reductions</v>
      </c>
      <c r="K591" s="77" t="s">
        <v>2402</v>
      </c>
      <c r="L591" s="61">
        <v>0</v>
      </c>
      <c r="M591" s="61">
        <v>0.4</v>
      </c>
      <c r="N591" s="60">
        <v>0.01</v>
      </c>
      <c r="O591" s="54" t="s">
        <v>35</v>
      </c>
      <c r="P591" s="9" t="s">
        <v>2520</v>
      </c>
      <c r="Q591" s="54" t="s">
        <v>280</v>
      </c>
      <c r="R591" s="410" t="s">
        <v>281</v>
      </c>
      <c r="S591" s="54" t="s">
        <v>80</v>
      </c>
      <c r="T591" s="54"/>
    </row>
    <row r="592" spans="1:20" ht="105">
      <c r="A592" s="75" t="str">
        <f>A$591</f>
        <v>Research and Development</v>
      </c>
      <c r="B592" s="75" t="str">
        <f t="shared" ref="B592:C599" si="146">B$591</f>
        <v>Capital Cost Reduction</v>
      </c>
      <c r="C592" s="75" t="str">
        <f t="shared" si="146"/>
        <v>RnD Industry Capital Cost Perc Reduction</v>
      </c>
      <c r="D592" s="9" t="s">
        <v>145</v>
      </c>
      <c r="E592" s="54"/>
      <c r="F592" s="9" t="s">
        <v>372</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9" t="s">
        <v>2521</v>
      </c>
      <c r="Q592" s="54" t="s">
        <v>280</v>
      </c>
      <c r="R592" s="410" t="s">
        <v>281</v>
      </c>
      <c r="S592" s="54" t="s">
        <v>80</v>
      </c>
      <c r="T592" s="54"/>
    </row>
    <row r="593" spans="1:20" ht="105">
      <c r="A593" s="75" t="str">
        <f t="shared" ref="A593:A598" si="148">A$591</f>
        <v>Research and Development</v>
      </c>
      <c r="B593" s="75" t="str">
        <f t="shared" si="146"/>
        <v>Capital Cost Reduction</v>
      </c>
      <c r="C593" s="75" t="str">
        <f t="shared" si="146"/>
        <v>RnD Industry Capital Cost Perc Reduction</v>
      </c>
      <c r="D593" s="9" t="s">
        <v>146</v>
      </c>
      <c r="E593" s="54"/>
      <c r="F593" s="9" t="s">
        <v>373</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9" t="s">
        <v>2522</v>
      </c>
      <c r="Q593" s="54" t="s">
        <v>280</v>
      </c>
      <c r="R593" s="410" t="s">
        <v>281</v>
      </c>
      <c r="S593" s="54" t="s">
        <v>80</v>
      </c>
      <c r="T593" s="54"/>
    </row>
    <row r="594" spans="1:20" ht="105">
      <c r="A594" s="75" t="str">
        <f t="shared" si="148"/>
        <v>Research and Development</v>
      </c>
      <c r="B594" s="75" t="str">
        <f t="shared" si="146"/>
        <v>Capital Cost Reduction</v>
      </c>
      <c r="C594" s="75" t="str">
        <f t="shared" si="146"/>
        <v>RnD Industry Capital Cost Perc Reduction</v>
      </c>
      <c r="D594" s="9" t="s">
        <v>147</v>
      </c>
      <c r="E594" s="54"/>
      <c r="F594" s="9" t="s">
        <v>374</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9" t="s">
        <v>2523</v>
      </c>
      <c r="Q594" s="54" t="s">
        <v>280</v>
      </c>
      <c r="R594" s="410" t="s">
        <v>281</v>
      </c>
      <c r="S594" s="54" t="s">
        <v>80</v>
      </c>
      <c r="T594" s="54"/>
    </row>
    <row r="595" spans="1:20" ht="105">
      <c r="A595" s="75" t="str">
        <f t="shared" si="148"/>
        <v>Research and Development</v>
      </c>
      <c r="B595" s="75" t="str">
        <f t="shared" si="146"/>
        <v>Capital Cost Reduction</v>
      </c>
      <c r="C595" s="75" t="str">
        <f t="shared" si="146"/>
        <v>RnD Industry Capital Cost Perc Reduction</v>
      </c>
      <c r="D595" s="9" t="s">
        <v>2765</v>
      </c>
      <c r="E595" s="54"/>
      <c r="F595" s="9" t="s">
        <v>375</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9" t="s">
        <v>2524</v>
      </c>
      <c r="Q595" s="54" t="s">
        <v>280</v>
      </c>
      <c r="R595" s="410" t="s">
        <v>281</v>
      </c>
      <c r="S595" s="54" t="s">
        <v>80</v>
      </c>
      <c r="T595" s="54"/>
    </row>
    <row r="596" spans="1:20" ht="105">
      <c r="A596" s="75" t="str">
        <f t="shared" si="148"/>
        <v>Research and Development</v>
      </c>
      <c r="B596" s="75" t="str">
        <f t="shared" si="146"/>
        <v>Capital Cost Reduction</v>
      </c>
      <c r="C596" s="75" t="str">
        <f t="shared" si="146"/>
        <v>RnD Industry Capital Cost Perc Reduction</v>
      </c>
      <c r="D596" s="9" t="s">
        <v>148</v>
      </c>
      <c r="E596" s="54"/>
      <c r="F596" s="9" t="s">
        <v>2772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9" t="s">
        <v>2525</v>
      </c>
      <c r="Q596" s="54" t="s">
        <v>280</v>
      </c>
      <c r="R596" s="410" t="s">
        <v>281</v>
      </c>
      <c r="S596" s="54" t="s">
        <v>80</v>
      </c>
      <c r="T596" s="54"/>
    </row>
    <row r="597" spans="1:20" ht="105">
      <c r="A597" s="75" t="str">
        <f t="shared" si="148"/>
        <v>Research and Development</v>
      </c>
      <c r="B597" s="75" t="str">
        <f t="shared" si="146"/>
        <v>Capital Cost Reduction</v>
      </c>
      <c r="C597" s="75" t="str">
        <f t="shared" si="146"/>
        <v>RnD Industry Capital Cost Perc Reduction</v>
      </c>
      <c r="D597" s="9" t="s">
        <v>149</v>
      </c>
      <c r="E597" s="54"/>
      <c r="F597" s="9" t="s">
        <v>376</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9" t="s">
        <v>2526</v>
      </c>
      <c r="Q597" s="54" t="s">
        <v>280</v>
      </c>
      <c r="R597" s="410" t="s">
        <v>281</v>
      </c>
      <c r="S597" s="54" t="s">
        <v>80</v>
      </c>
      <c r="T597" s="54"/>
    </row>
    <row r="598" spans="1:20" ht="105">
      <c r="A598" s="75" t="str">
        <f t="shared" si="148"/>
        <v>Research and Development</v>
      </c>
      <c r="B598" s="75" t="str">
        <f t="shared" si="146"/>
        <v>Capital Cost Reduction</v>
      </c>
      <c r="C598" s="75" t="str">
        <f t="shared" si="146"/>
        <v>RnD Industry Capital Cost Perc Reduction</v>
      </c>
      <c r="D598" s="9" t="s">
        <v>150</v>
      </c>
      <c r="E598" s="54"/>
      <c r="F598" s="9" t="s">
        <v>377</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9" t="s">
        <v>2527</v>
      </c>
      <c r="Q598" s="54" t="s">
        <v>280</v>
      </c>
      <c r="R598" s="410" t="s">
        <v>281</v>
      </c>
      <c r="S598" s="54" t="s">
        <v>80</v>
      </c>
      <c r="T598" s="54"/>
    </row>
    <row r="599" spans="1:20" ht="105">
      <c r="A599" s="344" t="s">
        <v>3082</v>
      </c>
      <c r="B599" s="75" t="str">
        <f t="shared" si="146"/>
        <v>Capital Cost Reduction</v>
      </c>
      <c r="C599" s="345" t="s">
        <v>329</v>
      </c>
      <c r="D599" s="54" t="s">
        <v>2375</v>
      </c>
      <c r="E599" s="54"/>
      <c r="F599" s="54" t="s">
        <v>539</v>
      </c>
      <c r="G599" s="54"/>
      <c r="H599" s="55">
        <v>108</v>
      </c>
      <c r="I599" s="54" t="s">
        <v>48</v>
      </c>
      <c r="J599" s="75" t="str">
        <f t="shared" si="141"/>
        <v>R&amp;D Capital Cost Reductions</v>
      </c>
      <c r="K599" s="77" t="s">
        <v>2401</v>
      </c>
      <c r="L599" s="61">
        <v>0</v>
      </c>
      <c r="M599" s="61">
        <v>0.4</v>
      </c>
      <c r="N599" s="60">
        <v>0.01</v>
      </c>
      <c r="O599" s="54" t="s">
        <v>35</v>
      </c>
      <c r="P599" s="9" t="s">
        <v>2528</v>
      </c>
      <c r="Q599" s="54" t="s">
        <v>280</v>
      </c>
      <c r="R599" s="410" t="s">
        <v>281</v>
      </c>
      <c r="S599" s="54" t="s">
        <v>80</v>
      </c>
      <c r="T599" s="54"/>
    </row>
    <row r="600" spans="1:20" ht="105">
      <c r="A600" s="75" t="str">
        <f t="shared" ref="A600:A605" si="149">A$599</f>
        <v>Research and Development</v>
      </c>
      <c r="B600" s="75" t="str">
        <f t="shared" ref="B600:C605" si="150">B$599</f>
        <v>Capital Cost Reduction</v>
      </c>
      <c r="C600" s="75" t="str">
        <f t="shared" si="150"/>
        <v>RnD Transportation Capital Cost Perc Reduction</v>
      </c>
      <c r="D600" s="54" t="s">
        <v>2376</v>
      </c>
      <c r="E600" s="54"/>
      <c r="F600" s="54" t="s">
        <v>540</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9" t="s">
        <v>2529</v>
      </c>
      <c r="Q600" s="54" t="s">
        <v>280</v>
      </c>
      <c r="R600" s="410" t="s">
        <v>281</v>
      </c>
      <c r="S600" s="54" t="s">
        <v>80</v>
      </c>
      <c r="T600" s="54"/>
    </row>
    <row r="601" spans="1:20" ht="120">
      <c r="A601" s="75" t="str">
        <f t="shared" si="149"/>
        <v>Research and Development</v>
      </c>
      <c r="B601" s="75" t="str">
        <f t="shared" si="150"/>
        <v>Capital Cost Reduction</v>
      </c>
      <c r="C601" s="75" t="str">
        <f t="shared" si="150"/>
        <v>RnD Transportation Capital Cost Perc Reduction</v>
      </c>
      <c r="D601" s="54" t="s">
        <v>2377</v>
      </c>
      <c r="E601" s="54"/>
      <c r="F601" s="54" t="s">
        <v>541</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9" t="s">
        <v>2530</v>
      </c>
      <c r="Q601" s="54" t="s">
        <v>280</v>
      </c>
      <c r="R601" s="410" t="s">
        <v>281</v>
      </c>
      <c r="S601" s="54" t="s">
        <v>80</v>
      </c>
      <c r="T601" s="54"/>
    </row>
    <row r="602" spans="1:20" ht="120">
      <c r="A602" s="75" t="str">
        <f t="shared" si="149"/>
        <v>Research and Development</v>
      </c>
      <c r="B602" s="75" t="str">
        <f t="shared" si="150"/>
        <v>Capital Cost Reduction</v>
      </c>
      <c r="C602" s="75" t="str">
        <f t="shared" si="150"/>
        <v>RnD Transportation Capital Cost Perc Reduction</v>
      </c>
      <c r="D602" s="54" t="s">
        <v>2378</v>
      </c>
      <c r="E602" s="54"/>
      <c r="F602" s="54" t="s">
        <v>542</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9" t="s">
        <v>2531</v>
      </c>
      <c r="Q602" s="54" t="s">
        <v>280</v>
      </c>
      <c r="R602" s="410" t="s">
        <v>281</v>
      </c>
      <c r="S602" s="54" t="s">
        <v>80</v>
      </c>
      <c r="T602" s="54"/>
    </row>
    <row r="603" spans="1:20" ht="105">
      <c r="A603" s="75" t="str">
        <f t="shared" si="149"/>
        <v>Research and Development</v>
      </c>
      <c r="B603" s="75" t="str">
        <f t="shared" si="150"/>
        <v>Capital Cost Reduction</v>
      </c>
      <c r="C603" s="75" t="str">
        <f t="shared" si="150"/>
        <v>RnD Transportation Capital Cost Perc Reduction</v>
      </c>
      <c r="D603" s="54" t="s">
        <v>2379</v>
      </c>
      <c r="E603" s="54"/>
      <c r="F603" s="54" t="s">
        <v>543</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9" t="s">
        <v>2532</v>
      </c>
      <c r="Q603" s="54" t="s">
        <v>280</v>
      </c>
      <c r="R603" s="410" t="s">
        <v>281</v>
      </c>
      <c r="S603" s="54" t="s">
        <v>80</v>
      </c>
      <c r="T603" s="54"/>
    </row>
    <row r="604" spans="1:20" ht="105">
      <c r="A604" s="75" t="str">
        <f t="shared" si="149"/>
        <v>Research and Development</v>
      </c>
      <c r="B604" s="75" t="str">
        <f t="shared" si="150"/>
        <v>Capital Cost Reduction</v>
      </c>
      <c r="C604" s="75" t="str">
        <f t="shared" si="150"/>
        <v>RnD Transportation Capital Cost Perc Reduction</v>
      </c>
      <c r="D604" s="54" t="s">
        <v>2909</v>
      </c>
      <c r="E604" s="54"/>
      <c r="F604" s="54" t="s">
        <v>3265</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9" t="s">
        <v>3267</v>
      </c>
      <c r="Q604" s="54" t="s">
        <v>280</v>
      </c>
      <c r="R604" s="410" t="s">
        <v>281</v>
      </c>
      <c r="S604" s="54" t="s">
        <v>80</v>
      </c>
      <c r="T604" s="54"/>
    </row>
    <row r="605" spans="1:20" ht="105">
      <c r="A605" s="75" t="str">
        <f t="shared" si="149"/>
        <v>Research and Development</v>
      </c>
      <c r="B605" s="75" t="str">
        <f t="shared" si="150"/>
        <v>Capital Cost Reduction</v>
      </c>
      <c r="C605" s="75" t="str">
        <f t="shared" si="150"/>
        <v>RnD Transportation Capital Cost Perc Reduction</v>
      </c>
      <c r="D605" s="54" t="s">
        <v>2908</v>
      </c>
      <c r="E605" s="54"/>
      <c r="F605" s="54" t="s">
        <v>3266</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9" t="s">
        <v>3268</v>
      </c>
      <c r="Q605" s="54" t="s">
        <v>280</v>
      </c>
      <c r="R605" s="410" t="s">
        <v>281</v>
      </c>
      <c r="S605" s="54" t="s">
        <v>80</v>
      </c>
      <c r="T605" s="54"/>
    </row>
    <row r="606" spans="1:20" s="2" customFormat="1" ht="135">
      <c r="A606" s="345" t="s">
        <v>3082</v>
      </c>
      <c r="B606" s="345" t="s">
        <v>3279</v>
      </c>
      <c r="C606" s="345" t="s">
        <v>3280</v>
      </c>
      <c r="D606" s="9"/>
      <c r="E606" s="9"/>
      <c r="F606" s="9"/>
      <c r="G606" s="9"/>
      <c r="H606" s="57">
        <v>525</v>
      </c>
      <c r="I606" s="9" t="s">
        <v>48</v>
      </c>
      <c r="J606" s="345" t="s">
        <v>3279</v>
      </c>
      <c r="K606" s="63" t="s">
        <v>3285</v>
      </c>
      <c r="L606" s="61">
        <v>0</v>
      </c>
      <c r="M606" s="61">
        <v>1</v>
      </c>
      <c r="N606" s="60">
        <v>0.01</v>
      </c>
      <c r="O606" s="54" t="s">
        <v>37</v>
      </c>
      <c r="P606" s="54" t="s">
        <v>3287</v>
      </c>
      <c r="Q606" s="9" t="s">
        <v>3289</v>
      </c>
      <c r="R606" s="9" t="s">
        <v>3288</v>
      </c>
      <c r="S606" s="9" t="s">
        <v>3286</v>
      </c>
      <c r="T606" s="9"/>
    </row>
    <row r="607" spans="1:20" ht="105">
      <c r="A607" s="344" t="s">
        <v>3082</v>
      </c>
      <c r="B607" s="344" t="s">
        <v>378</v>
      </c>
      <c r="C607" s="344" t="s">
        <v>330</v>
      </c>
      <c r="D607" s="54" t="s">
        <v>124</v>
      </c>
      <c r="E607" s="54"/>
      <c r="F607" s="54" t="s">
        <v>360</v>
      </c>
      <c r="G607" s="54"/>
      <c r="H607" s="55">
        <v>114</v>
      </c>
      <c r="I607" s="54" t="s">
        <v>48</v>
      </c>
      <c r="J607" s="77" t="s">
        <v>404</v>
      </c>
      <c r="K607" s="77" t="s">
        <v>2400</v>
      </c>
      <c r="L607" s="61">
        <v>0</v>
      </c>
      <c r="M607" s="61">
        <v>0.4</v>
      </c>
      <c r="N607" s="60">
        <v>0.01</v>
      </c>
      <c r="O607" s="54" t="s">
        <v>36</v>
      </c>
      <c r="P607" s="54" t="s">
        <v>2533</v>
      </c>
      <c r="Q607" s="54" t="s">
        <v>280</v>
      </c>
      <c r="R607" s="410" t="s">
        <v>281</v>
      </c>
      <c r="S607" s="54" t="s">
        <v>80</v>
      </c>
      <c r="T607" s="54"/>
    </row>
    <row r="608" spans="1:20" ht="105">
      <c r="A608" s="75" t="str">
        <f>A$607</f>
        <v>Research and Development</v>
      </c>
      <c r="B608" s="75" t="str">
        <f t="shared" ref="B608:C614" si="152">B$607</f>
        <v>Fuel Use Reduction</v>
      </c>
      <c r="C608" s="75" t="str">
        <f t="shared" si="152"/>
        <v>RnD Building Fuel Use Perc Reduction</v>
      </c>
      <c r="D608" s="54" t="s">
        <v>125</v>
      </c>
      <c r="E608" s="54"/>
      <c r="F608" s="54" t="s">
        <v>361</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54" t="s">
        <v>2534</v>
      </c>
      <c r="Q608" s="54" t="s">
        <v>280</v>
      </c>
      <c r="R608" s="410" t="s">
        <v>281</v>
      </c>
      <c r="S608" s="54" t="s">
        <v>80</v>
      </c>
      <c r="T608" s="54"/>
    </row>
    <row r="609" spans="1:20" ht="30">
      <c r="A609" s="75" t="str">
        <f>A$607</f>
        <v>Research and Development</v>
      </c>
      <c r="B609" s="75" t="str">
        <f t="shared" si="152"/>
        <v>Fuel Use Reduction</v>
      </c>
      <c r="C609" s="75" t="str">
        <f t="shared" si="152"/>
        <v>RnD Building Fuel Use Perc Reduction</v>
      </c>
      <c r="D609" s="54" t="s">
        <v>126</v>
      </c>
      <c r="E609" s="54"/>
      <c r="F609" s="54" t="s">
        <v>362</v>
      </c>
      <c r="G609" s="54"/>
      <c r="H609" s="55">
        <v>750</v>
      </c>
      <c r="I609" s="54" t="s">
        <v>49</v>
      </c>
      <c r="J609" s="75" t="str">
        <f t="shared" si="153"/>
        <v>R&amp;D Fuel Use Reductions</v>
      </c>
      <c r="K609" s="65" t="str">
        <f t="shared" si="154"/>
        <v>RnD building fuel use reduction</v>
      </c>
      <c r="L609" s="65"/>
      <c r="M609" s="65"/>
      <c r="N609" s="65"/>
      <c r="O609" s="56"/>
      <c r="P609" s="54"/>
      <c r="Q609" s="54"/>
      <c r="R609" s="410"/>
      <c r="S609" s="54"/>
      <c r="T609" s="54"/>
    </row>
    <row r="610" spans="1:20" ht="105">
      <c r="A610" s="75" t="str">
        <f>A$607</f>
        <v>Research and Development</v>
      </c>
      <c r="B610" s="75" t="str">
        <f t="shared" si="152"/>
        <v>Fuel Use Reduction</v>
      </c>
      <c r="C610" s="75" t="str">
        <f t="shared" si="152"/>
        <v>RnD Building Fuel Use Perc Reduction</v>
      </c>
      <c r="D610" s="54" t="s">
        <v>127</v>
      </c>
      <c r="E610" s="54"/>
      <c r="F610" s="54" t="s">
        <v>363</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54" t="s">
        <v>2535</v>
      </c>
      <c r="Q610" s="54" t="s">
        <v>280</v>
      </c>
      <c r="R610" s="410" t="s">
        <v>281</v>
      </c>
      <c r="S610" s="54" t="s">
        <v>80</v>
      </c>
      <c r="T610" s="54"/>
    </row>
    <row r="611" spans="1:20" ht="105">
      <c r="A611" s="75" t="str">
        <f>A$607</f>
        <v>Research and Development</v>
      </c>
      <c r="B611" s="75" t="str">
        <f t="shared" si="152"/>
        <v>Fuel Use Reduction</v>
      </c>
      <c r="C611" s="75" t="str">
        <f t="shared" si="152"/>
        <v>RnD Building Fuel Use Perc Reduction</v>
      </c>
      <c r="D611" s="54" t="s">
        <v>128</v>
      </c>
      <c r="E611" s="54"/>
      <c r="F611" s="54" t="s">
        <v>364</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54" t="s">
        <v>2536</v>
      </c>
      <c r="Q611" s="54" t="s">
        <v>280</v>
      </c>
      <c r="R611" s="410" t="s">
        <v>281</v>
      </c>
      <c r="S611" s="54" t="s">
        <v>80</v>
      </c>
      <c r="T611" s="54"/>
    </row>
    <row r="612" spans="1:20" ht="105">
      <c r="A612" s="75" t="str">
        <f>A$607</f>
        <v>Research and Development</v>
      </c>
      <c r="B612" s="75" t="str">
        <f t="shared" si="152"/>
        <v>Fuel Use Reduction</v>
      </c>
      <c r="C612" s="75" t="str">
        <f t="shared" si="152"/>
        <v>RnD Building Fuel Use Perc Reduction</v>
      </c>
      <c r="D612" s="54" t="s">
        <v>129</v>
      </c>
      <c r="E612" s="54"/>
      <c r="F612" s="54" t="s">
        <v>365</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54" t="s">
        <v>2537</v>
      </c>
      <c r="Q612" s="54" t="s">
        <v>280</v>
      </c>
      <c r="R612" s="410" t="s">
        <v>281</v>
      </c>
      <c r="S612" s="54" t="s">
        <v>80</v>
      </c>
      <c r="T612" s="54"/>
    </row>
    <row r="613" spans="1:20" ht="105">
      <c r="A613" s="344" t="s">
        <v>3082</v>
      </c>
      <c r="B613" s="75" t="str">
        <f t="shared" si="152"/>
        <v>Fuel Use Reduction</v>
      </c>
      <c r="C613" s="344" t="s">
        <v>331</v>
      </c>
      <c r="D613" s="54"/>
      <c r="E613" s="54"/>
      <c r="F613" s="54" t="s">
        <v>30</v>
      </c>
      <c r="G613" s="54"/>
      <c r="H613" s="55">
        <v>120</v>
      </c>
      <c r="I613" s="54" t="s">
        <v>48</v>
      </c>
      <c r="J613" s="75" t="str">
        <f t="shared" si="153"/>
        <v>R&amp;D Fuel Use Reductions</v>
      </c>
      <c r="K613" s="77" t="s">
        <v>2399</v>
      </c>
      <c r="L613" s="61">
        <v>0</v>
      </c>
      <c r="M613" s="61">
        <v>0.4</v>
      </c>
      <c r="N613" s="60">
        <v>0.01</v>
      </c>
      <c r="O613" s="54" t="s">
        <v>36</v>
      </c>
      <c r="P613" s="54" t="s">
        <v>2538</v>
      </c>
      <c r="Q613" s="54" t="s">
        <v>280</v>
      </c>
      <c r="R613" s="410" t="s">
        <v>281</v>
      </c>
      <c r="S613" s="54" t="s">
        <v>80</v>
      </c>
      <c r="T613" s="54"/>
    </row>
    <row r="614" spans="1:20" ht="105">
      <c r="A614" s="344" t="s">
        <v>3082</v>
      </c>
      <c r="B614" s="75" t="str">
        <f t="shared" si="152"/>
        <v>Fuel Use Reduction</v>
      </c>
      <c r="C614" s="344" t="s">
        <v>332</v>
      </c>
      <c r="D614" s="54" t="s">
        <v>508</v>
      </c>
      <c r="E614" s="54"/>
      <c r="F614" s="9" t="s">
        <v>511</v>
      </c>
      <c r="G614" s="54"/>
      <c r="H614" s="55">
        <v>121</v>
      </c>
      <c r="I614" s="54" t="s">
        <v>48</v>
      </c>
      <c r="J614" s="75" t="str">
        <f t="shared" si="153"/>
        <v>R&amp;D Fuel Use Reductions</v>
      </c>
      <c r="K614" s="77" t="s">
        <v>2398</v>
      </c>
      <c r="L614" s="61">
        <v>0</v>
      </c>
      <c r="M614" s="61">
        <v>0.4</v>
      </c>
      <c r="N614" s="60">
        <v>0.01</v>
      </c>
      <c r="O614" s="54" t="s">
        <v>36</v>
      </c>
      <c r="P614" s="54" t="s">
        <v>2539</v>
      </c>
      <c r="Q614" s="54" t="s">
        <v>280</v>
      </c>
      <c r="R614" s="410" t="s">
        <v>281</v>
      </c>
      <c r="S614" s="54" t="s">
        <v>80</v>
      </c>
      <c r="T614" s="54"/>
    </row>
    <row r="615" spans="1:20" ht="105">
      <c r="A615" s="75" t="str">
        <f>A$614</f>
        <v>Research and Development</v>
      </c>
      <c r="B615" s="75" t="str">
        <f t="shared" ref="B615:C625" si="155">B$614</f>
        <v>Fuel Use Reduction</v>
      </c>
      <c r="C615" s="75" t="str">
        <f t="shared" si="155"/>
        <v>RnD Electricity Fuel Use Perc Reduction</v>
      </c>
      <c r="D615" s="9" t="s">
        <v>347</v>
      </c>
      <c r="E615" s="56"/>
      <c r="F615" s="9" t="s">
        <v>2387</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54" t="s">
        <v>2540</v>
      </c>
      <c r="Q615" s="54" t="s">
        <v>280</v>
      </c>
      <c r="R615" s="410" t="s">
        <v>281</v>
      </c>
      <c r="S615" s="54" t="s">
        <v>80</v>
      </c>
      <c r="T615" s="54"/>
    </row>
    <row r="616" spans="1:20" ht="105">
      <c r="A616" s="75" t="str">
        <f t="shared" ref="A616:C624" si="157">A$614</f>
        <v>Research and Development</v>
      </c>
      <c r="B616" s="75" t="str">
        <f t="shared" si="155"/>
        <v>Fuel Use Reduction</v>
      </c>
      <c r="C616" s="75" t="str">
        <f t="shared" si="155"/>
        <v>RnD Electricity Fuel Use Perc Reduction</v>
      </c>
      <c r="D616" s="9" t="s">
        <v>83</v>
      </c>
      <c r="E616" s="56"/>
      <c r="F616" s="9" t="s">
        <v>366</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54" t="s">
        <v>2541</v>
      </c>
      <c r="Q616" s="54" t="s">
        <v>280</v>
      </c>
      <c r="R616" s="410" t="s">
        <v>281</v>
      </c>
      <c r="S616" s="54" t="s">
        <v>80</v>
      </c>
      <c r="T616" s="54"/>
    </row>
    <row r="617" spans="1:20" ht="45">
      <c r="A617" s="75" t="str">
        <f t="shared" si="157"/>
        <v>Research and Development</v>
      </c>
      <c r="B617" s="75" t="str">
        <f t="shared" si="155"/>
        <v>Fuel Use Reduction</v>
      </c>
      <c r="C617" s="75" t="str">
        <f t="shared" si="155"/>
        <v>RnD Electricity Fuel Use Perc Reduction</v>
      </c>
      <c r="D617" s="9" t="s">
        <v>84</v>
      </c>
      <c r="E617" s="56"/>
      <c r="F617" s="9" t="s">
        <v>367</v>
      </c>
      <c r="G617" s="54"/>
      <c r="H617" s="55">
        <v>751</v>
      </c>
      <c r="I617" s="54" t="s">
        <v>49</v>
      </c>
      <c r="J617" s="75" t="str">
        <f t="shared" si="153"/>
        <v>R&amp;D Fuel Use Reductions</v>
      </c>
      <c r="K617" s="65" t="str">
        <f t="shared" si="156"/>
        <v>RnD electricity fuel use reduction</v>
      </c>
      <c r="L617" s="65"/>
      <c r="M617" s="65"/>
      <c r="N617" s="65"/>
      <c r="O617" s="56"/>
      <c r="P617" s="54"/>
      <c r="Q617" s="54"/>
      <c r="R617" s="410"/>
      <c r="S617" s="54"/>
      <c r="T617" s="54"/>
    </row>
    <row r="618" spans="1:20" ht="45">
      <c r="A618" s="75" t="str">
        <f t="shared" si="157"/>
        <v>Research and Development</v>
      </c>
      <c r="B618" s="75" t="str">
        <f t="shared" si="155"/>
        <v>Fuel Use Reduction</v>
      </c>
      <c r="C618" s="75" t="str">
        <f t="shared" si="155"/>
        <v>RnD Electricity Fuel Use Perc Reduction</v>
      </c>
      <c r="D618" s="9" t="s">
        <v>509</v>
      </c>
      <c r="E618" s="56"/>
      <c r="F618" s="9" t="s">
        <v>513</v>
      </c>
      <c r="G618" s="54"/>
      <c r="H618" s="55">
        <v>752</v>
      </c>
      <c r="I618" s="54" t="s">
        <v>49</v>
      </c>
      <c r="J618" s="75" t="str">
        <f t="shared" si="153"/>
        <v>R&amp;D Fuel Use Reductions</v>
      </c>
      <c r="K618" s="65" t="str">
        <f t="shared" si="156"/>
        <v>RnD electricity fuel use reduction</v>
      </c>
      <c r="L618" s="65"/>
      <c r="M618" s="65"/>
      <c r="N618" s="65"/>
      <c r="O618" s="56"/>
      <c r="P618" s="54"/>
      <c r="Q618" s="54"/>
      <c r="R618" s="410"/>
      <c r="S618" s="54"/>
      <c r="T618" s="54"/>
    </row>
    <row r="619" spans="1:20" ht="45">
      <c r="A619" s="75" t="str">
        <f t="shared" si="157"/>
        <v>Research and Development</v>
      </c>
      <c r="B619" s="75" t="str">
        <f t="shared" si="155"/>
        <v>Fuel Use Reduction</v>
      </c>
      <c r="C619" s="75" t="str">
        <f t="shared" si="155"/>
        <v>RnD Electricity Fuel Use Perc Reduction</v>
      </c>
      <c r="D619" s="9" t="s">
        <v>85</v>
      </c>
      <c r="E619" s="56"/>
      <c r="F619" s="9" t="s">
        <v>368</v>
      </c>
      <c r="G619" s="54"/>
      <c r="H619" s="55">
        <v>753</v>
      </c>
      <c r="I619" s="54" t="s">
        <v>49</v>
      </c>
      <c r="J619" s="75" t="str">
        <f t="shared" si="153"/>
        <v>R&amp;D Fuel Use Reductions</v>
      </c>
      <c r="K619" s="65" t="str">
        <f t="shared" si="156"/>
        <v>RnD electricity fuel use reduction</v>
      </c>
      <c r="L619" s="65"/>
      <c r="M619" s="65"/>
      <c r="N619" s="65"/>
      <c r="O619" s="56"/>
      <c r="P619" s="54"/>
      <c r="Q619" s="54"/>
      <c r="R619" s="410"/>
      <c r="S619" s="54"/>
      <c r="T619" s="54"/>
    </row>
    <row r="620" spans="1:20" ht="45">
      <c r="A620" s="75" t="str">
        <f t="shared" si="157"/>
        <v>Research and Development</v>
      </c>
      <c r="B620" s="75" t="str">
        <f t="shared" si="155"/>
        <v>Fuel Use Reduction</v>
      </c>
      <c r="C620" s="75" t="str">
        <f t="shared" si="155"/>
        <v>RnD Electricity Fuel Use Perc Reduction</v>
      </c>
      <c r="D620" s="9" t="s">
        <v>86</v>
      </c>
      <c r="E620" s="56"/>
      <c r="F620" s="9" t="s">
        <v>369</v>
      </c>
      <c r="G620" s="54"/>
      <c r="H620" s="55">
        <v>754</v>
      </c>
      <c r="I620" s="54" t="s">
        <v>49</v>
      </c>
      <c r="J620" s="75" t="str">
        <f t="shared" si="153"/>
        <v>R&amp;D Fuel Use Reductions</v>
      </c>
      <c r="K620" s="65" t="str">
        <f t="shared" si="156"/>
        <v>RnD electricity fuel use reduction</v>
      </c>
      <c r="L620" s="65"/>
      <c r="M620" s="65"/>
      <c r="N620" s="65"/>
      <c r="O620" s="56"/>
      <c r="P620" s="54"/>
      <c r="Q620" s="54"/>
      <c r="R620" s="410"/>
      <c r="S620" s="54"/>
      <c r="T620" s="54"/>
    </row>
    <row r="621" spans="1:20" ht="105">
      <c r="A621" s="75" t="str">
        <f t="shared" si="157"/>
        <v>Research and Development</v>
      </c>
      <c r="B621" s="75" t="str">
        <f t="shared" si="155"/>
        <v>Fuel Use Reduction</v>
      </c>
      <c r="C621" s="75" t="str">
        <f t="shared" si="155"/>
        <v>RnD Electricity Fuel Use Perc Reduction</v>
      </c>
      <c r="D621" s="9" t="s">
        <v>87</v>
      </c>
      <c r="E621" s="56"/>
      <c r="F621" s="9" t="s">
        <v>370</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54" t="s">
        <v>2542</v>
      </c>
      <c r="Q621" s="54" t="s">
        <v>280</v>
      </c>
      <c r="R621" s="410" t="s">
        <v>281</v>
      </c>
      <c r="S621" s="54" t="s">
        <v>80</v>
      </c>
      <c r="T621" s="54"/>
    </row>
    <row r="622" spans="1:20" ht="105">
      <c r="A622" s="75" t="str">
        <f>A$614</f>
        <v>Research and Development</v>
      </c>
      <c r="B622" s="75" t="str">
        <f t="shared" si="155"/>
        <v>Fuel Use Reduction</v>
      </c>
      <c r="C622" s="75" t="str">
        <f t="shared" si="155"/>
        <v>RnD Electricity Fuel Use Perc Reduction</v>
      </c>
      <c r="D622" s="9" t="s">
        <v>350</v>
      </c>
      <c r="E622" s="56"/>
      <c r="F622" s="9" t="s">
        <v>2388</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54" t="s">
        <v>2543</v>
      </c>
      <c r="Q622" s="54" t="s">
        <v>280</v>
      </c>
      <c r="R622" s="410" t="s">
        <v>281</v>
      </c>
      <c r="S622" s="54" t="s">
        <v>80</v>
      </c>
      <c r="T622" s="54"/>
    </row>
    <row r="623" spans="1:20" ht="105">
      <c r="A623" s="75" t="str">
        <f t="shared" si="157"/>
        <v>Research and Development</v>
      </c>
      <c r="B623" s="75" t="str">
        <f t="shared" si="157"/>
        <v>Fuel Use Reduction</v>
      </c>
      <c r="C623" s="75" t="str">
        <f t="shared" si="157"/>
        <v>RnD Electricity Fuel Use Perc Reduction</v>
      </c>
      <c r="D623" s="9" t="s">
        <v>505</v>
      </c>
      <c r="E623" s="56"/>
      <c r="F623" s="9" t="s">
        <v>506</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54" t="s">
        <v>2544</v>
      </c>
      <c r="Q623" s="54" t="s">
        <v>280</v>
      </c>
      <c r="R623" s="410" t="s">
        <v>281</v>
      </c>
      <c r="S623" s="54" t="s">
        <v>80</v>
      </c>
      <c r="T623" s="54"/>
    </row>
    <row r="624" spans="1:20" ht="45">
      <c r="A624" s="75" t="str">
        <f t="shared" si="157"/>
        <v>Research and Development</v>
      </c>
      <c r="B624" s="75" t="str">
        <f t="shared" si="157"/>
        <v>Fuel Use Reduction</v>
      </c>
      <c r="C624" s="75" t="str">
        <f t="shared" si="157"/>
        <v>RnD Electricity Fuel Use Perc Reduction</v>
      </c>
      <c r="D624" s="9" t="s">
        <v>514</v>
      </c>
      <c r="E624" s="56"/>
      <c r="F624" s="9" t="s">
        <v>516</v>
      </c>
      <c r="G624" s="54"/>
      <c r="H624" s="55">
        <v>755</v>
      </c>
      <c r="I624" s="54" t="s">
        <v>49</v>
      </c>
      <c r="J624" s="75" t="str">
        <f t="shared" si="153"/>
        <v>R&amp;D Fuel Use Reductions</v>
      </c>
      <c r="K624" s="65" t="str">
        <f t="shared" si="158"/>
        <v>RnD electricity fuel use reduction</v>
      </c>
      <c r="L624" s="65"/>
      <c r="M624" s="65"/>
      <c r="N624" s="65"/>
      <c r="O624" s="56"/>
      <c r="P624" s="54"/>
      <c r="Q624" s="54"/>
      <c r="R624" s="410"/>
      <c r="S624" s="54"/>
      <c r="T624" s="54"/>
    </row>
    <row r="625" spans="1:20" ht="105">
      <c r="A625" s="344" t="s">
        <v>3082</v>
      </c>
      <c r="B625" s="75" t="str">
        <f t="shared" si="155"/>
        <v>Fuel Use Reduction</v>
      </c>
      <c r="C625" s="344" t="s">
        <v>333</v>
      </c>
      <c r="D625" s="54" t="s">
        <v>144</v>
      </c>
      <c r="E625" s="54"/>
      <c r="F625" s="9" t="s">
        <v>371</v>
      </c>
      <c r="G625" s="54"/>
      <c r="H625" s="55">
        <v>125</v>
      </c>
      <c r="I625" s="54" t="s">
        <v>48</v>
      </c>
      <c r="J625" s="75" t="str">
        <f t="shared" si="153"/>
        <v>R&amp;D Fuel Use Reductions</v>
      </c>
      <c r="K625" s="77" t="s">
        <v>2397</v>
      </c>
      <c r="L625" s="61">
        <v>0</v>
      </c>
      <c r="M625" s="61">
        <v>0.4</v>
      </c>
      <c r="N625" s="60">
        <v>0.01</v>
      </c>
      <c r="O625" s="54" t="s">
        <v>36</v>
      </c>
      <c r="P625" s="54" t="s">
        <v>2545</v>
      </c>
      <c r="Q625" s="54" t="s">
        <v>280</v>
      </c>
      <c r="R625" s="410" t="s">
        <v>281</v>
      </c>
      <c r="S625" s="54" t="s">
        <v>80</v>
      </c>
      <c r="T625" s="54"/>
    </row>
    <row r="626" spans="1:20" ht="120">
      <c r="A626" s="75" t="str">
        <f>A$625</f>
        <v>Research and Development</v>
      </c>
      <c r="B626" s="75" t="str">
        <f t="shared" ref="B626:C633" si="160">B$625</f>
        <v>Fuel Use Reduction</v>
      </c>
      <c r="C626" s="75" t="str">
        <f t="shared" si="160"/>
        <v>RnD Industry Fuel Use Perc Reduction</v>
      </c>
      <c r="D626" s="9" t="s">
        <v>145</v>
      </c>
      <c r="E626" s="54"/>
      <c r="F626" s="9" t="s">
        <v>372</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54" t="s">
        <v>2546</v>
      </c>
      <c r="Q626" s="54" t="s">
        <v>280</v>
      </c>
      <c r="R626" s="410" t="s">
        <v>281</v>
      </c>
      <c r="S626" s="54" t="s">
        <v>80</v>
      </c>
      <c r="T626" s="54"/>
    </row>
    <row r="627" spans="1:20" ht="105">
      <c r="A627" s="75" t="str">
        <f t="shared" ref="A627:A632" si="162">A$625</f>
        <v>Research and Development</v>
      </c>
      <c r="B627" s="75" t="str">
        <f t="shared" si="160"/>
        <v>Fuel Use Reduction</v>
      </c>
      <c r="C627" s="75" t="str">
        <f t="shared" si="160"/>
        <v>RnD Industry Fuel Use Perc Reduction</v>
      </c>
      <c r="D627" s="9" t="s">
        <v>146</v>
      </c>
      <c r="E627" s="54"/>
      <c r="F627" s="9" t="s">
        <v>373</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54" t="s">
        <v>2547</v>
      </c>
      <c r="Q627" s="54" t="s">
        <v>280</v>
      </c>
      <c r="R627" s="410" t="s">
        <v>281</v>
      </c>
      <c r="S627" s="54" t="s">
        <v>80</v>
      </c>
      <c r="T627" s="54"/>
    </row>
    <row r="628" spans="1:20" ht="105">
      <c r="A628" s="75" t="str">
        <f t="shared" si="162"/>
        <v>Research and Development</v>
      </c>
      <c r="B628" s="75" t="str">
        <f t="shared" si="160"/>
        <v>Fuel Use Reduction</v>
      </c>
      <c r="C628" s="75" t="str">
        <f t="shared" si="160"/>
        <v>RnD Industry Fuel Use Perc Reduction</v>
      </c>
      <c r="D628" s="9" t="s">
        <v>147</v>
      </c>
      <c r="E628" s="54"/>
      <c r="F628" s="9" t="s">
        <v>374</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54" t="s">
        <v>2548</v>
      </c>
      <c r="Q628" s="54" t="s">
        <v>280</v>
      </c>
      <c r="R628" s="410" t="s">
        <v>281</v>
      </c>
      <c r="S628" s="54" t="s">
        <v>80</v>
      </c>
      <c r="T628" s="54"/>
    </row>
    <row r="629" spans="1:20" ht="105">
      <c r="A629" s="75" t="str">
        <f t="shared" si="162"/>
        <v>Research and Development</v>
      </c>
      <c r="B629" s="75" t="str">
        <f t="shared" si="160"/>
        <v>Fuel Use Reduction</v>
      </c>
      <c r="C629" s="75" t="str">
        <f t="shared" si="160"/>
        <v>RnD Industry Fuel Use Perc Reduction</v>
      </c>
      <c r="D629" s="9" t="s">
        <v>2765</v>
      </c>
      <c r="E629" s="54"/>
      <c r="F629" s="9" t="s">
        <v>375</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54" t="s">
        <v>2549</v>
      </c>
      <c r="Q629" s="54" t="s">
        <v>280</v>
      </c>
      <c r="R629" s="410" t="s">
        <v>281</v>
      </c>
      <c r="S629" s="54" t="s">
        <v>80</v>
      </c>
      <c r="T629" s="54"/>
    </row>
    <row r="630" spans="1:20" ht="105">
      <c r="A630" s="75" t="str">
        <f t="shared" si="162"/>
        <v>Research and Development</v>
      </c>
      <c r="B630" s="75" t="str">
        <f t="shared" si="160"/>
        <v>Fuel Use Reduction</v>
      </c>
      <c r="C630" s="75" t="str">
        <f t="shared" si="160"/>
        <v>RnD Industry Fuel Use Perc Reduction</v>
      </c>
      <c r="D630" s="9" t="s">
        <v>148</v>
      </c>
      <c r="E630" s="54"/>
      <c r="F630" s="9" t="s">
        <v>2772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54" t="s">
        <v>2550</v>
      </c>
      <c r="Q630" s="54" t="s">
        <v>280</v>
      </c>
      <c r="R630" s="410" t="s">
        <v>281</v>
      </c>
      <c r="S630" s="54" t="s">
        <v>80</v>
      </c>
      <c r="T630" s="54"/>
    </row>
    <row r="631" spans="1:20" ht="105">
      <c r="A631" s="75" t="str">
        <f t="shared" si="162"/>
        <v>Research and Development</v>
      </c>
      <c r="B631" s="75" t="str">
        <f t="shared" si="160"/>
        <v>Fuel Use Reduction</v>
      </c>
      <c r="C631" s="75" t="str">
        <f t="shared" si="160"/>
        <v>RnD Industry Fuel Use Perc Reduction</v>
      </c>
      <c r="D631" s="9" t="s">
        <v>149</v>
      </c>
      <c r="E631" s="54"/>
      <c r="F631" s="9" t="s">
        <v>376</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54" t="s">
        <v>2551</v>
      </c>
      <c r="Q631" s="54" t="s">
        <v>280</v>
      </c>
      <c r="R631" s="410" t="s">
        <v>281</v>
      </c>
      <c r="S631" s="54" t="s">
        <v>80</v>
      </c>
      <c r="T631" s="54"/>
    </row>
    <row r="632" spans="1:20" ht="105">
      <c r="A632" s="75" t="str">
        <f t="shared" si="162"/>
        <v>Research and Development</v>
      </c>
      <c r="B632" s="75" t="str">
        <f t="shared" si="160"/>
        <v>Fuel Use Reduction</v>
      </c>
      <c r="C632" s="75" t="str">
        <f t="shared" si="160"/>
        <v>RnD Industry Fuel Use Perc Reduction</v>
      </c>
      <c r="D632" s="9" t="s">
        <v>150</v>
      </c>
      <c r="E632" s="54"/>
      <c r="F632" s="9" t="s">
        <v>377</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54" t="s">
        <v>2552</v>
      </c>
      <c r="Q632" s="54" t="s">
        <v>280</v>
      </c>
      <c r="R632" s="410" t="s">
        <v>281</v>
      </c>
      <c r="S632" s="54" t="s">
        <v>80</v>
      </c>
      <c r="T632" s="54"/>
    </row>
    <row r="633" spans="1:20" ht="105">
      <c r="A633" s="344" t="s">
        <v>3082</v>
      </c>
      <c r="B633" s="75" t="str">
        <f t="shared" si="160"/>
        <v>Fuel Use Reduction</v>
      </c>
      <c r="C633" s="344" t="s">
        <v>334</v>
      </c>
      <c r="D633" s="54" t="s">
        <v>2375</v>
      </c>
      <c r="E633" s="54"/>
      <c r="F633" s="54" t="s">
        <v>539</v>
      </c>
      <c r="G633" s="54"/>
      <c r="H633" s="55">
        <v>133</v>
      </c>
      <c r="I633" s="54" t="s">
        <v>48</v>
      </c>
      <c r="J633" s="75" t="str">
        <f t="shared" si="153"/>
        <v>R&amp;D Fuel Use Reductions</v>
      </c>
      <c r="K633" s="77" t="s">
        <v>2396</v>
      </c>
      <c r="L633" s="61">
        <v>0</v>
      </c>
      <c r="M633" s="61">
        <v>0.4</v>
      </c>
      <c r="N633" s="60">
        <v>0.01</v>
      </c>
      <c r="O633" s="54" t="s">
        <v>36</v>
      </c>
      <c r="P633" s="54" t="s">
        <v>2553</v>
      </c>
      <c r="Q633" s="54" t="s">
        <v>280</v>
      </c>
      <c r="R633" s="410" t="s">
        <v>281</v>
      </c>
      <c r="S633" s="54" t="s">
        <v>80</v>
      </c>
      <c r="T633" s="54"/>
    </row>
    <row r="634" spans="1:20" ht="105">
      <c r="A634" s="75" t="str">
        <f t="shared" ref="A634:A639" si="163">A$633</f>
        <v>Research and Development</v>
      </c>
      <c r="B634" s="75" t="str">
        <f t="shared" ref="B634:C639" si="164">B$633</f>
        <v>Fuel Use Reduction</v>
      </c>
      <c r="C634" s="75" t="str">
        <f t="shared" si="164"/>
        <v>RnD Transportation Fuel Use Perc Reduction</v>
      </c>
      <c r="D634" s="54" t="s">
        <v>2376</v>
      </c>
      <c r="E634" s="54"/>
      <c r="F634" s="54" t="s">
        <v>540</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54" t="s">
        <v>2554</v>
      </c>
      <c r="Q634" s="54" t="s">
        <v>280</v>
      </c>
      <c r="R634" s="410" t="s">
        <v>281</v>
      </c>
      <c r="S634" s="54" t="s">
        <v>80</v>
      </c>
      <c r="T634" s="54"/>
    </row>
    <row r="635" spans="1:20" ht="120">
      <c r="A635" s="75" t="str">
        <f t="shared" si="163"/>
        <v>Research and Development</v>
      </c>
      <c r="B635" s="75" t="str">
        <f t="shared" si="164"/>
        <v>Fuel Use Reduction</v>
      </c>
      <c r="C635" s="75" t="str">
        <f t="shared" si="164"/>
        <v>RnD Transportation Fuel Use Perc Reduction</v>
      </c>
      <c r="D635" s="54" t="s">
        <v>2377</v>
      </c>
      <c r="E635" s="54"/>
      <c r="F635" s="54" t="s">
        <v>541</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54" t="s">
        <v>2555</v>
      </c>
      <c r="Q635" s="54" t="s">
        <v>280</v>
      </c>
      <c r="R635" s="410" t="s">
        <v>281</v>
      </c>
      <c r="S635" s="54" t="s">
        <v>80</v>
      </c>
      <c r="T635" s="54"/>
    </row>
    <row r="636" spans="1:20" ht="120">
      <c r="A636" s="75" t="str">
        <f t="shared" si="163"/>
        <v>Research and Development</v>
      </c>
      <c r="B636" s="75" t="str">
        <f t="shared" si="164"/>
        <v>Fuel Use Reduction</v>
      </c>
      <c r="C636" s="75" t="str">
        <f t="shared" si="164"/>
        <v>RnD Transportation Fuel Use Perc Reduction</v>
      </c>
      <c r="D636" s="54" t="s">
        <v>2378</v>
      </c>
      <c r="E636" s="54"/>
      <c r="F636" s="54" t="s">
        <v>542</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54" t="s">
        <v>2556</v>
      </c>
      <c r="Q636" s="54" t="s">
        <v>280</v>
      </c>
      <c r="R636" s="410" t="s">
        <v>281</v>
      </c>
      <c r="S636" s="54" t="s">
        <v>80</v>
      </c>
      <c r="T636" s="54"/>
    </row>
    <row r="637" spans="1:20" ht="105">
      <c r="A637" s="75" t="str">
        <f t="shared" si="163"/>
        <v>Research and Development</v>
      </c>
      <c r="B637" s="75" t="str">
        <f t="shared" si="164"/>
        <v>Fuel Use Reduction</v>
      </c>
      <c r="C637" s="75" t="str">
        <f t="shared" si="164"/>
        <v>RnD Transportation Fuel Use Perc Reduction</v>
      </c>
      <c r="D637" s="54" t="s">
        <v>2379</v>
      </c>
      <c r="E637" s="54"/>
      <c r="F637" s="54" t="s">
        <v>543</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54" t="s">
        <v>2557</v>
      </c>
      <c r="Q637" s="54" t="s">
        <v>280</v>
      </c>
      <c r="R637" s="410" t="s">
        <v>281</v>
      </c>
      <c r="S637" s="54" t="s">
        <v>80</v>
      </c>
      <c r="T637" s="54"/>
    </row>
    <row r="638" spans="1:20" ht="105">
      <c r="A638" s="75" t="str">
        <f t="shared" si="163"/>
        <v>Research and Development</v>
      </c>
      <c r="B638" s="75" t="str">
        <f t="shared" si="164"/>
        <v>Fuel Use Reduction</v>
      </c>
      <c r="C638" s="75" t="str">
        <f t="shared" si="164"/>
        <v>RnD Transportation Fuel Use Perc Reduction</v>
      </c>
      <c r="D638" s="54" t="s">
        <v>2909</v>
      </c>
      <c r="E638" s="54"/>
      <c r="F638" s="54" t="s">
        <v>3265</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54" t="s">
        <v>3269</v>
      </c>
      <c r="Q638" s="54" t="s">
        <v>280</v>
      </c>
      <c r="R638" s="410" t="s">
        <v>281</v>
      </c>
      <c r="S638" s="54" t="s">
        <v>80</v>
      </c>
      <c r="T638" s="54"/>
    </row>
    <row r="639" spans="1:20" ht="105">
      <c r="A639" s="75" t="str">
        <f t="shared" si="163"/>
        <v>Research and Development</v>
      </c>
      <c r="B639" s="75" t="str">
        <f t="shared" si="164"/>
        <v>Fuel Use Reduction</v>
      </c>
      <c r="C639" s="75" t="str">
        <f t="shared" si="164"/>
        <v>RnD Transportation Fuel Use Perc Reduction</v>
      </c>
      <c r="D639" s="54" t="s">
        <v>2908</v>
      </c>
      <c r="E639" s="54"/>
      <c r="F639" s="54" t="s">
        <v>3266</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54" t="s">
        <v>3270</v>
      </c>
      <c r="Q639" s="54" t="s">
        <v>280</v>
      </c>
      <c r="R639" s="410" t="s">
        <v>281</v>
      </c>
      <c r="S639" s="54" t="s">
        <v>80</v>
      </c>
      <c r="T639" s="54"/>
    </row>
    <row r="640" spans="1:20" ht="75">
      <c r="A640" s="4" t="s">
        <v>3308</v>
      </c>
      <c r="B640" s="4" t="s">
        <v>3309</v>
      </c>
      <c r="C640" s="4" t="s">
        <v>3313</v>
      </c>
      <c r="H640" s="429">
        <v>543</v>
      </c>
      <c r="I640" s="4" t="s">
        <v>48</v>
      </c>
      <c r="J640" s="336"/>
      <c r="K640" s="4" t="s">
        <v>3310</v>
      </c>
      <c r="L640" s="427">
        <v>-0.08</v>
      </c>
      <c r="M640" s="427">
        <v>0.02</v>
      </c>
      <c r="N640" s="431">
        <v>1E-3</v>
      </c>
      <c r="O640" s="4" t="s">
        <v>3317</v>
      </c>
      <c r="P640" s="4" t="s">
        <v>3568</v>
      </c>
      <c r="R640" s="414"/>
      <c r="S640" s="428" t="s">
        <v>3311</v>
      </c>
      <c r="T640" s="4"/>
    </row>
    <row r="641" spans="1:20" ht="105">
      <c r="A641" s="4" t="s">
        <v>3524</v>
      </c>
      <c r="B641" s="4" t="s">
        <v>3525</v>
      </c>
      <c r="C641" s="4" t="s">
        <v>3532</v>
      </c>
      <c r="D641" s="4" t="s">
        <v>3541</v>
      </c>
      <c r="F641" s="4" t="s">
        <v>3546</v>
      </c>
      <c r="H641" s="438">
        <v>545</v>
      </c>
      <c r="I641" s="4" t="s">
        <v>48</v>
      </c>
      <c r="J641" s="336"/>
      <c r="K641" s="344" t="s">
        <v>3582</v>
      </c>
      <c r="L641" s="79">
        <v>0</v>
      </c>
      <c r="M641" s="4">
        <v>10</v>
      </c>
      <c r="N641" s="4">
        <v>1</v>
      </c>
      <c r="O641" s="4" t="s">
        <v>3436</v>
      </c>
      <c r="P641" s="4" t="s">
        <v>3550</v>
      </c>
      <c r="Q641" s="4" t="s">
        <v>3437</v>
      </c>
      <c r="R641" s="414"/>
      <c r="T641" s="4"/>
    </row>
    <row r="642" spans="1:20" ht="105">
      <c r="A642" s="5" t="str">
        <f>A$641</f>
        <v>Government Revenue Accounting</v>
      </c>
      <c r="B642" s="5" t="str">
        <f t="shared" ref="B642:C642" si="166">B$641</f>
        <v>Carbon Tax Revenue</v>
      </c>
      <c r="C642" s="5" t="str">
        <f t="shared" si="166"/>
        <v>GRA for Carbon Tax Revenue</v>
      </c>
      <c r="D642" s="4" t="s">
        <v>3542</v>
      </c>
      <c r="F642" s="4" t="s">
        <v>3579</v>
      </c>
      <c r="H642" s="441">
        <v>546</v>
      </c>
      <c r="I642" s="5" t="str">
        <f t="shared" ref="I642:I645" si="167">I$641</f>
        <v>Yes</v>
      </c>
      <c r="J642" s="336"/>
      <c r="K642" s="5" t="str">
        <f t="shared" ref="K642:Q645" si="168">K$641</f>
        <v>GRA carbon tax revenue</v>
      </c>
      <c r="L642" s="5">
        <f t="shared" si="168"/>
        <v>0</v>
      </c>
      <c r="M642" s="5">
        <f t="shared" si="168"/>
        <v>10</v>
      </c>
      <c r="N642" s="5">
        <f t="shared" si="168"/>
        <v>1</v>
      </c>
      <c r="O642" s="5" t="str">
        <f t="shared" si="168"/>
        <v>weight</v>
      </c>
      <c r="P642" s="4" t="s">
        <v>3580</v>
      </c>
      <c r="Q642" s="5" t="str">
        <f t="shared" si="168"/>
        <v>io-model.html</v>
      </c>
      <c r="R642" s="414"/>
      <c r="T642" s="4"/>
    </row>
    <row r="643" spans="1:20" ht="105">
      <c r="A643" s="5" t="str">
        <f t="shared" ref="A643:C645" si="169">A$641</f>
        <v>Government Revenue Accounting</v>
      </c>
      <c r="B643" s="5" t="str">
        <f t="shared" si="169"/>
        <v>Carbon Tax Revenue</v>
      </c>
      <c r="C643" s="5" t="str">
        <f t="shared" si="169"/>
        <v>GRA for Carbon Tax Revenue</v>
      </c>
      <c r="D643" s="4" t="s">
        <v>3543</v>
      </c>
      <c r="F643" s="4" t="s">
        <v>3547</v>
      </c>
      <c r="H643" s="441">
        <v>547</v>
      </c>
      <c r="I643" s="5" t="str">
        <f t="shared" si="167"/>
        <v>Yes</v>
      </c>
      <c r="J643" s="336"/>
      <c r="K643" s="5" t="str">
        <f t="shared" si="168"/>
        <v>GRA carbon tax revenue</v>
      </c>
      <c r="L643" s="5">
        <f t="shared" si="168"/>
        <v>0</v>
      </c>
      <c r="M643" s="5">
        <f t="shared" si="168"/>
        <v>10</v>
      </c>
      <c r="N643" s="5">
        <f t="shared" si="168"/>
        <v>1</v>
      </c>
      <c r="O643" s="5" t="str">
        <f t="shared" si="168"/>
        <v>weight</v>
      </c>
      <c r="P643" s="4" t="s">
        <v>3438</v>
      </c>
      <c r="Q643" s="5" t="str">
        <f t="shared" si="168"/>
        <v>io-model.html</v>
      </c>
      <c r="R643" s="414"/>
      <c r="T643" s="4"/>
    </row>
    <row r="644" spans="1:20" ht="105">
      <c r="A644" s="5" t="str">
        <f t="shared" si="169"/>
        <v>Government Revenue Accounting</v>
      </c>
      <c r="B644" s="5" t="str">
        <f t="shared" si="169"/>
        <v>Carbon Tax Revenue</v>
      </c>
      <c r="C644" s="5" t="str">
        <f t="shared" si="169"/>
        <v>GRA for Carbon Tax Revenue</v>
      </c>
      <c r="D644" s="4" t="s">
        <v>3544</v>
      </c>
      <c r="F644" s="4" t="s">
        <v>3548</v>
      </c>
      <c r="H644" s="441">
        <v>548</v>
      </c>
      <c r="I644" s="5" t="str">
        <f t="shared" si="167"/>
        <v>Yes</v>
      </c>
      <c r="J644" s="336"/>
      <c r="K644" s="5" t="str">
        <f t="shared" si="168"/>
        <v>GRA carbon tax revenue</v>
      </c>
      <c r="L644" s="5">
        <f t="shared" si="168"/>
        <v>0</v>
      </c>
      <c r="M644" s="5">
        <f t="shared" si="168"/>
        <v>10</v>
      </c>
      <c r="N644" s="5">
        <f t="shared" si="168"/>
        <v>1</v>
      </c>
      <c r="O644" s="5" t="str">
        <f t="shared" si="168"/>
        <v>weight</v>
      </c>
      <c r="P644" s="4" t="s">
        <v>3439</v>
      </c>
      <c r="Q644" s="5" t="str">
        <f t="shared" si="168"/>
        <v>io-model.html</v>
      </c>
      <c r="R644" s="414"/>
      <c r="T644" s="4"/>
    </row>
    <row r="645" spans="1:20" ht="105">
      <c r="A645" s="5" t="str">
        <f t="shared" si="169"/>
        <v>Government Revenue Accounting</v>
      </c>
      <c r="B645" s="5" t="str">
        <f t="shared" si="169"/>
        <v>Carbon Tax Revenue</v>
      </c>
      <c r="C645" s="5" t="str">
        <f t="shared" si="169"/>
        <v>GRA for Carbon Tax Revenue</v>
      </c>
      <c r="D645" s="4" t="s">
        <v>3545</v>
      </c>
      <c r="F645" s="4" t="s">
        <v>3549</v>
      </c>
      <c r="H645" s="441">
        <v>549</v>
      </c>
      <c r="I645" s="5" t="str">
        <f t="shared" si="167"/>
        <v>Yes</v>
      </c>
      <c r="J645" s="336"/>
      <c r="K645" s="5" t="str">
        <f t="shared" si="168"/>
        <v>GRA carbon tax revenue</v>
      </c>
      <c r="L645" s="5">
        <f t="shared" si="168"/>
        <v>0</v>
      </c>
      <c r="M645" s="5">
        <f t="shared" si="168"/>
        <v>10</v>
      </c>
      <c r="N645" s="5">
        <f t="shared" si="168"/>
        <v>1</v>
      </c>
      <c r="O645" s="5" t="str">
        <f t="shared" si="168"/>
        <v>weight</v>
      </c>
      <c r="P645" s="4" t="s">
        <v>3440</v>
      </c>
      <c r="Q645" s="5" t="str">
        <f t="shared" si="168"/>
        <v>io-model.html</v>
      </c>
      <c r="R645" s="414"/>
      <c r="T645" s="4"/>
    </row>
    <row r="646" spans="1:20" ht="105">
      <c r="A646" s="4" t="s">
        <v>3524</v>
      </c>
      <c r="B646" s="4" t="s">
        <v>3526</v>
      </c>
      <c r="C646" s="4" t="s">
        <v>3533</v>
      </c>
      <c r="D646" s="4" t="s">
        <v>3541</v>
      </c>
      <c r="F646" s="4" t="s">
        <v>3546</v>
      </c>
      <c r="H646" s="441">
        <v>550</v>
      </c>
      <c r="I646" s="4" t="s">
        <v>48</v>
      </c>
      <c r="J646" s="336"/>
      <c r="K646" s="344" t="s">
        <v>3583</v>
      </c>
      <c r="L646" s="79">
        <v>0</v>
      </c>
      <c r="M646" s="4">
        <v>10</v>
      </c>
      <c r="N646" s="4">
        <v>1</v>
      </c>
      <c r="O646" s="4" t="s">
        <v>3436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3437</v>
      </c>
      <c r="R646" s="414"/>
      <c r="T646" s="4"/>
    </row>
    <row r="647" spans="1:20" ht="105">
      <c r="A647" s="5" t="str">
        <f>A$646</f>
        <v>Government Revenue Accounting</v>
      </c>
      <c r="B647" s="5" t="str">
        <f t="shared" ref="B647:C650" si="170">B$646</f>
        <v>Fuel Tax Revenue</v>
      </c>
      <c r="C647" s="5" t="str">
        <f t="shared" si="170"/>
        <v>GRA for Fuel Tax Revenue</v>
      </c>
      <c r="D647" s="4" t="s">
        <v>3542</v>
      </c>
      <c r="F647" s="4" t="s">
        <v>3579</v>
      </c>
      <c r="H647" s="441">
        <v>551</v>
      </c>
      <c r="I647" s="5" t="str">
        <f t="shared" ref="I647:I650" si="171">I$646</f>
        <v>Yes</v>
      </c>
      <c r="J647" s="336"/>
      <c r="K647" s="5" t="str">
        <f t="shared" ref="K647:O650" si="172">K$646</f>
        <v>GRA fuel tax revenue</v>
      </c>
      <c r="L647" s="5">
        <f t="shared" si="172"/>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105">
      <c r="A648" s="5" t="str">
        <f t="shared" ref="A648:A650" si="174">A$646</f>
        <v>Government Revenue Accounting</v>
      </c>
      <c r="B648" s="5" t="str">
        <f t="shared" si="170"/>
        <v>Fuel Tax Revenue</v>
      </c>
      <c r="C648" s="5" t="str">
        <f t="shared" si="170"/>
        <v>GRA for Fuel Tax Revenue</v>
      </c>
      <c r="D648" s="4" t="s">
        <v>3543</v>
      </c>
      <c r="F648" s="4" t="s">
        <v>3547</v>
      </c>
      <c r="H648" s="441">
        <v>552</v>
      </c>
      <c r="I648" s="5" t="str">
        <f t="shared" si="171"/>
        <v>Yes</v>
      </c>
      <c r="J648" s="336"/>
      <c r="K648" s="5" t="str">
        <f t="shared" si="172"/>
        <v>GRA fuel tax revenue</v>
      </c>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105">
      <c r="A649" s="5" t="str">
        <f t="shared" si="174"/>
        <v>Government Revenue Accounting</v>
      </c>
      <c r="B649" s="5" t="str">
        <f t="shared" si="170"/>
        <v>Fuel Tax Revenue</v>
      </c>
      <c r="C649" s="5" t="str">
        <f t="shared" si="170"/>
        <v>GRA for Fuel Tax Revenue</v>
      </c>
      <c r="D649" s="4" t="s">
        <v>3544</v>
      </c>
      <c r="F649" s="4" t="s">
        <v>3548</v>
      </c>
      <c r="H649" s="441">
        <v>553</v>
      </c>
      <c r="I649" s="5" t="str">
        <f t="shared" si="171"/>
        <v>Yes</v>
      </c>
      <c r="J649" s="336"/>
      <c r="K649" s="5" t="str">
        <f t="shared" si="172"/>
        <v>GRA fuel tax revenue</v>
      </c>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105">
      <c r="A650" s="5" t="str">
        <f t="shared" si="174"/>
        <v>Government Revenue Accounting</v>
      </c>
      <c r="B650" s="5" t="str">
        <f t="shared" si="170"/>
        <v>Fuel Tax Revenue</v>
      </c>
      <c r="C650" s="5" t="str">
        <f t="shared" si="170"/>
        <v>GRA for Fuel Tax Revenue</v>
      </c>
      <c r="D650" s="4" t="s">
        <v>3545</v>
      </c>
      <c r="F650" s="4" t="s">
        <v>3549</v>
      </c>
      <c r="H650" s="441">
        <v>554</v>
      </c>
      <c r="I650" s="5" t="str">
        <f t="shared" si="171"/>
        <v>Yes</v>
      </c>
      <c r="J650" s="336"/>
      <c r="K650" s="5" t="str">
        <f t="shared" si="172"/>
        <v>GRA fuel tax revenue</v>
      </c>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105">
      <c r="A651" s="4" t="s">
        <v>3524</v>
      </c>
      <c r="B651" s="4" t="s">
        <v>519</v>
      </c>
      <c r="C651" s="4" t="s">
        <v>3534</v>
      </c>
      <c r="D651" s="4" t="s">
        <v>3541</v>
      </c>
      <c r="F651" s="4" t="s">
        <v>3546</v>
      </c>
      <c r="H651" s="441">
        <v>555</v>
      </c>
      <c r="I651" s="4" t="s">
        <v>48</v>
      </c>
      <c r="J651" s="336"/>
      <c r="K651" s="344" t="s">
        <v>3584</v>
      </c>
      <c r="L651" s="79">
        <v>0</v>
      </c>
      <c r="M651" s="4">
        <v>10</v>
      </c>
      <c r="N651" s="4">
        <v>1</v>
      </c>
      <c r="O651" s="4" t="s">
        <v>3436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3437</v>
      </c>
      <c r="R651" s="414"/>
      <c r="T651" s="4"/>
    </row>
    <row r="652" spans="1:20" ht="105">
      <c r="A652" s="5" t="str">
        <f>A$651</f>
        <v>Government Revenue Accounting</v>
      </c>
      <c r="B652" s="5" t="str">
        <f t="shared" ref="B652:C655" si="175">B$651</f>
        <v>EV Subsidy</v>
      </c>
      <c r="C652" s="5" t="str">
        <f t="shared" si="175"/>
        <v>GRA for EV Subsidy</v>
      </c>
      <c r="D652" s="4" t="s">
        <v>3542</v>
      </c>
      <c r="F652" s="4" t="s">
        <v>3579</v>
      </c>
      <c r="H652" s="441">
        <v>556</v>
      </c>
      <c r="I652" s="5" t="str">
        <f t="shared" ref="I652:I655" si="176">I$651</f>
        <v>Yes</v>
      </c>
      <c r="J652" s="336"/>
      <c r="K652" s="5" t="str">
        <f t="shared" ref="K652:O655" si="177">K$651</f>
        <v>GRA EV subsidy</v>
      </c>
      <c r="L652" s="5">
        <f t="shared" si="177"/>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105">
      <c r="A653" s="5" t="str">
        <f t="shared" ref="A653:A655" si="179">A$651</f>
        <v>Government Revenue Accounting</v>
      </c>
      <c r="B653" s="5" t="str">
        <f t="shared" si="175"/>
        <v>EV Subsidy</v>
      </c>
      <c r="C653" s="5" t="str">
        <f t="shared" si="175"/>
        <v>GRA for EV Subsidy</v>
      </c>
      <c r="D653" s="4" t="s">
        <v>3543</v>
      </c>
      <c r="F653" s="4" t="s">
        <v>3547</v>
      </c>
      <c r="H653" s="441">
        <v>557</v>
      </c>
      <c r="I653" s="5" t="str">
        <f t="shared" si="176"/>
        <v>Yes</v>
      </c>
      <c r="J653" s="336"/>
      <c r="K653" s="5" t="str">
        <f t="shared" si="177"/>
        <v>GRA EV subsidy</v>
      </c>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105">
      <c r="A654" s="5" t="str">
        <f t="shared" si="179"/>
        <v>Government Revenue Accounting</v>
      </c>
      <c r="B654" s="5" t="str">
        <f t="shared" si="175"/>
        <v>EV Subsidy</v>
      </c>
      <c r="C654" s="5" t="str">
        <f t="shared" si="175"/>
        <v>GRA for EV Subsidy</v>
      </c>
      <c r="D654" s="4" t="s">
        <v>3544</v>
      </c>
      <c r="F654" s="4" t="s">
        <v>3548</v>
      </c>
      <c r="H654" s="441">
        <v>558</v>
      </c>
      <c r="I654" s="5" t="str">
        <f t="shared" si="176"/>
        <v>Yes</v>
      </c>
      <c r="J654" s="336"/>
      <c r="K654" s="5" t="str">
        <f t="shared" si="177"/>
        <v>GRA EV subsidy</v>
      </c>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105">
      <c r="A655" s="5" t="str">
        <f t="shared" si="179"/>
        <v>Government Revenue Accounting</v>
      </c>
      <c r="B655" s="5" t="str">
        <f t="shared" si="175"/>
        <v>EV Subsidy</v>
      </c>
      <c r="C655" s="5" t="str">
        <f t="shared" si="175"/>
        <v>GRA for EV Subsidy</v>
      </c>
      <c r="D655" s="4" t="s">
        <v>3545</v>
      </c>
      <c r="F655" s="4" t="s">
        <v>3549</v>
      </c>
      <c r="H655" s="441">
        <v>559</v>
      </c>
      <c r="I655" s="5" t="str">
        <f t="shared" si="176"/>
        <v>Yes</v>
      </c>
      <c r="J655" s="336"/>
      <c r="K655" s="5" t="str">
        <f t="shared" si="177"/>
        <v>GRA EV subsidy</v>
      </c>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105">
      <c r="A656" s="4" t="s">
        <v>3524</v>
      </c>
      <c r="B656" s="4" t="s">
        <v>3527</v>
      </c>
      <c r="C656" s="4" t="s">
        <v>3535</v>
      </c>
      <c r="D656" s="4" t="s">
        <v>3541</v>
      </c>
      <c r="F656" s="4" t="s">
        <v>3546</v>
      </c>
      <c r="H656" s="441">
        <v>560</v>
      </c>
      <c r="I656" s="4" t="s">
        <v>48</v>
      </c>
      <c r="J656" s="336"/>
      <c r="K656" s="344" t="s">
        <v>3585</v>
      </c>
      <c r="L656" s="79">
        <v>0</v>
      </c>
      <c r="M656" s="4">
        <v>10</v>
      </c>
      <c r="N656" s="4">
        <v>1</v>
      </c>
      <c r="O656" s="4" t="s">
        <v>3436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3437</v>
      </c>
      <c r="R656" s="414"/>
      <c r="T656" s="4"/>
    </row>
    <row r="657" spans="1:20" ht="105">
      <c r="A657" s="5" t="str">
        <f>A$656</f>
        <v>Government Revenue Accounting</v>
      </c>
      <c r="B657" s="5" t="str">
        <f t="shared" ref="B657:C660" si="180">B$656</f>
        <v>Electricity Generation Subsidy</v>
      </c>
      <c r="C657" s="5" t="str">
        <f t="shared" si="180"/>
        <v>GRA for Electricity Generation Subsidies</v>
      </c>
      <c r="D657" s="4" t="s">
        <v>3542</v>
      </c>
      <c r="F657" s="4" t="s">
        <v>3579</v>
      </c>
      <c r="H657" s="441">
        <v>561</v>
      </c>
      <c r="I657" s="5" t="str">
        <f t="shared" ref="I657:I660" si="181">I$656</f>
        <v>Yes</v>
      </c>
      <c r="J657" s="336"/>
      <c r="K657" s="5" t="str">
        <f t="shared" ref="K657:O660" si="182">K$656</f>
        <v>GRA elec gen subsidy</v>
      </c>
      <c r="L657" s="5">
        <f t="shared" si="182"/>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105">
      <c r="A658" s="5" t="str">
        <f t="shared" ref="A658:A660" si="184">A$656</f>
        <v>Government Revenue Accounting</v>
      </c>
      <c r="B658" s="5" t="str">
        <f t="shared" si="180"/>
        <v>Electricity Generation Subsidy</v>
      </c>
      <c r="C658" s="5" t="str">
        <f t="shared" si="180"/>
        <v>GRA for Electricity Generation Subsidies</v>
      </c>
      <c r="D658" s="4" t="s">
        <v>3543</v>
      </c>
      <c r="F658" s="4" t="s">
        <v>3547</v>
      </c>
      <c r="H658" s="441">
        <v>562</v>
      </c>
      <c r="I658" s="5" t="str">
        <f t="shared" si="181"/>
        <v>Yes</v>
      </c>
      <c r="J658" s="336"/>
      <c r="K658" s="5" t="str">
        <f t="shared" si="182"/>
        <v>GRA elec gen subsidy</v>
      </c>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105">
      <c r="A659" s="5" t="str">
        <f t="shared" si="184"/>
        <v>Government Revenue Accounting</v>
      </c>
      <c r="B659" s="5" t="str">
        <f t="shared" si="180"/>
        <v>Electricity Generation Subsidy</v>
      </c>
      <c r="C659" s="5" t="str">
        <f t="shared" si="180"/>
        <v>GRA for Electricity Generation Subsidies</v>
      </c>
      <c r="D659" s="4" t="s">
        <v>3544</v>
      </c>
      <c r="F659" s="4" t="s">
        <v>3548</v>
      </c>
      <c r="H659" s="441">
        <v>563</v>
      </c>
      <c r="I659" s="5" t="str">
        <f t="shared" si="181"/>
        <v>Yes</v>
      </c>
      <c r="J659" s="336"/>
      <c r="K659" s="5" t="str">
        <f t="shared" si="182"/>
        <v>GRA elec gen subsidy</v>
      </c>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105">
      <c r="A660" s="5" t="str">
        <f t="shared" si="184"/>
        <v>Government Revenue Accounting</v>
      </c>
      <c r="B660" s="5" t="str">
        <f t="shared" si="180"/>
        <v>Electricity Generation Subsidy</v>
      </c>
      <c r="C660" s="5" t="str">
        <f t="shared" si="180"/>
        <v>GRA for Electricity Generation Subsidies</v>
      </c>
      <c r="D660" s="4" t="s">
        <v>3545</v>
      </c>
      <c r="F660" s="4" t="s">
        <v>3549</v>
      </c>
      <c r="H660" s="441">
        <v>564</v>
      </c>
      <c r="I660" s="5" t="str">
        <f t="shared" si="181"/>
        <v>Yes</v>
      </c>
      <c r="J660" s="336"/>
      <c r="K660" s="5" t="str">
        <f t="shared" si="182"/>
        <v>GRA elec gen subsidy</v>
      </c>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105">
      <c r="A661" s="4" t="s">
        <v>3524</v>
      </c>
      <c r="B661" s="4" t="s">
        <v>3528</v>
      </c>
      <c r="C661" s="4" t="s">
        <v>3536</v>
      </c>
      <c r="D661" s="4" t="s">
        <v>3541</v>
      </c>
      <c r="F661" s="4" t="s">
        <v>3546</v>
      </c>
      <c r="H661" s="441">
        <v>565</v>
      </c>
      <c r="I661" s="4" t="s">
        <v>48</v>
      </c>
      <c r="J661" s="336"/>
      <c r="K661" s="344" t="s">
        <v>3586</v>
      </c>
      <c r="L661" s="79">
        <v>0</v>
      </c>
      <c r="M661" s="4">
        <v>10</v>
      </c>
      <c r="N661" s="4">
        <v>1</v>
      </c>
      <c r="O661" s="4" t="s">
        <v>3436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3437</v>
      </c>
      <c r="R661" s="414"/>
      <c r="T661" s="4"/>
    </row>
    <row r="662" spans="1:20" ht="105">
      <c r="A662" s="5" t="str">
        <f>A$661</f>
        <v>Government Revenue Accounting</v>
      </c>
      <c r="B662" s="5" t="str">
        <f t="shared" ref="B662:C665" si="185">B$661</f>
        <v>Electricity Capacity Construction Subsidy</v>
      </c>
      <c r="C662" s="5" t="str">
        <f t="shared" si="185"/>
        <v>GRA for Electricity Capacity Construction Subsidies</v>
      </c>
      <c r="D662" s="4" t="s">
        <v>3542</v>
      </c>
      <c r="F662" s="4" t="s">
        <v>3579</v>
      </c>
      <c r="H662" s="441">
        <v>566</v>
      </c>
      <c r="I662" s="5" t="str">
        <f t="shared" ref="I662:I665" si="186">I$661</f>
        <v>Yes</v>
      </c>
      <c r="J662" s="336"/>
      <c r="K662" s="5" t="str">
        <f t="shared" ref="K662:O665" si="187">K$661</f>
        <v>GRA elec cap const subsidy</v>
      </c>
      <c r="L662" s="5">
        <f t="shared" si="187"/>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105">
      <c r="A663" s="5" t="str">
        <f t="shared" ref="A663:A665" si="189">A$661</f>
        <v>Government Revenue Accounting</v>
      </c>
      <c r="B663" s="5" t="str">
        <f t="shared" si="185"/>
        <v>Electricity Capacity Construction Subsidy</v>
      </c>
      <c r="C663" s="5" t="str">
        <f t="shared" si="185"/>
        <v>GRA for Electricity Capacity Construction Subsidies</v>
      </c>
      <c r="D663" s="4" t="s">
        <v>3543</v>
      </c>
      <c r="F663" s="4" t="s">
        <v>3547</v>
      </c>
      <c r="H663" s="441">
        <v>567</v>
      </c>
      <c r="I663" s="5" t="str">
        <f t="shared" si="186"/>
        <v>Yes</v>
      </c>
      <c r="J663" s="336"/>
      <c r="K663" s="5" t="str">
        <f t="shared" si="187"/>
        <v>GRA elec cap const subsidy</v>
      </c>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105">
      <c r="A664" s="5" t="str">
        <f t="shared" si="189"/>
        <v>Government Revenue Accounting</v>
      </c>
      <c r="B664" s="5" t="str">
        <f t="shared" si="185"/>
        <v>Electricity Capacity Construction Subsidy</v>
      </c>
      <c r="C664" s="5" t="str">
        <f t="shared" si="185"/>
        <v>GRA for Electricity Capacity Construction Subsidies</v>
      </c>
      <c r="D664" s="4" t="s">
        <v>3544</v>
      </c>
      <c r="F664" s="4" t="s">
        <v>3548</v>
      </c>
      <c r="H664" s="441">
        <v>568</v>
      </c>
      <c r="I664" s="5" t="str">
        <f t="shared" si="186"/>
        <v>Yes</v>
      </c>
      <c r="J664" s="336"/>
      <c r="K664" s="5" t="str">
        <f t="shared" si="187"/>
        <v>GRA elec cap const subsidy</v>
      </c>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105">
      <c r="A665" s="5" t="str">
        <f t="shared" si="189"/>
        <v>Government Revenue Accounting</v>
      </c>
      <c r="B665" s="5" t="str">
        <f t="shared" si="185"/>
        <v>Electricity Capacity Construction Subsidy</v>
      </c>
      <c r="C665" s="5" t="str">
        <f t="shared" si="185"/>
        <v>GRA for Electricity Capacity Construction Subsidies</v>
      </c>
      <c r="D665" s="4" t="s">
        <v>3545</v>
      </c>
      <c r="F665" s="4" t="s">
        <v>3549</v>
      </c>
      <c r="H665" s="441">
        <v>569</v>
      </c>
      <c r="I665" s="5" t="str">
        <f t="shared" si="186"/>
        <v>Yes</v>
      </c>
      <c r="J665" s="336"/>
      <c r="K665" s="5" t="str">
        <f t="shared" si="187"/>
        <v>GRA elec cap const subsidy</v>
      </c>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105">
      <c r="A666" s="4" t="s">
        <v>3524</v>
      </c>
      <c r="B666" s="4" t="s">
        <v>297</v>
      </c>
      <c r="C666" s="4" t="s">
        <v>3537</v>
      </c>
      <c r="D666" s="4" t="s">
        <v>3541</v>
      </c>
      <c r="F666" s="4" t="s">
        <v>3546</v>
      </c>
      <c r="H666" s="441">
        <v>570</v>
      </c>
      <c r="I666" s="4" t="s">
        <v>48</v>
      </c>
      <c r="J666" s="336"/>
      <c r="K666" s="344" t="s">
        <v>3587</v>
      </c>
      <c r="L666" s="79">
        <v>0</v>
      </c>
      <c r="M666" s="4">
        <v>10</v>
      </c>
      <c r="N666" s="4">
        <v>1</v>
      </c>
      <c r="O666" s="4" t="s">
        <v>3436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3437</v>
      </c>
      <c r="R666" s="414"/>
      <c r="T666" s="4"/>
    </row>
    <row r="667" spans="1:20" ht="105">
      <c r="A667" s="5" t="str">
        <f>A$666</f>
        <v>Government Revenue Accounting</v>
      </c>
      <c r="B667" s="5" t="str">
        <f t="shared" ref="B667:C670" si="190">B$666</f>
        <v>Distributed Solar Subsidy</v>
      </c>
      <c r="C667" s="5" t="str">
        <f t="shared" si="190"/>
        <v>GRA for Distributed Solar Subsidy</v>
      </c>
      <c r="D667" s="4" t="s">
        <v>3542</v>
      </c>
      <c r="F667" s="4" t="s">
        <v>3579</v>
      </c>
      <c r="H667" s="441">
        <v>571</v>
      </c>
      <c r="I667" s="5" t="str">
        <f t="shared" ref="I667:I670" si="191">I$666</f>
        <v>Yes</v>
      </c>
      <c r="J667" s="336"/>
      <c r="K667" s="5" t="str">
        <f t="shared" ref="K667:O670" si="192">K$666</f>
        <v>GRA dist solar subsidy</v>
      </c>
      <c r="L667" s="5">
        <f t="shared" si="192"/>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105">
      <c r="A668" s="5" t="str">
        <f t="shared" ref="A668:A670" si="194">A$666</f>
        <v>Government Revenue Accounting</v>
      </c>
      <c r="B668" s="5" t="str">
        <f t="shared" si="190"/>
        <v>Distributed Solar Subsidy</v>
      </c>
      <c r="C668" s="5" t="str">
        <f t="shared" si="190"/>
        <v>GRA for Distributed Solar Subsidy</v>
      </c>
      <c r="D668" s="4" t="s">
        <v>3543</v>
      </c>
      <c r="F668" s="4" t="s">
        <v>3547</v>
      </c>
      <c r="H668" s="441">
        <v>572</v>
      </c>
      <c r="I668" s="5" t="str">
        <f t="shared" si="191"/>
        <v>Yes</v>
      </c>
      <c r="J668" s="336"/>
      <c r="K668" s="5" t="str">
        <f t="shared" si="192"/>
        <v>GRA dist solar subsidy</v>
      </c>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105">
      <c r="A669" s="5" t="str">
        <f t="shared" si="194"/>
        <v>Government Revenue Accounting</v>
      </c>
      <c r="B669" s="5" t="str">
        <f t="shared" si="190"/>
        <v>Distributed Solar Subsidy</v>
      </c>
      <c r="C669" s="5" t="str">
        <f t="shared" si="190"/>
        <v>GRA for Distributed Solar Subsidy</v>
      </c>
      <c r="D669" s="4" t="s">
        <v>3544</v>
      </c>
      <c r="F669" s="4" t="s">
        <v>3548</v>
      </c>
      <c r="H669" s="441">
        <v>573</v>
      </c>
      <c r="I669" s="5" t="str">
        <f t="shared" si="191"/>
        <v>Yes</v>
      </c>
      <c r="J669" s="336"/>
      <c r="K669" s="5" t="str">
        <f t="shared" si="192"/>
        <v>GRA dist solar subsidy</v>
      </c>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105">
      <c r="A670" s="5" t="str">
        <f t="shared" si="194"/>
        <v>Government Revenue Accounting</v>
      </c>
      <c r="B670" s="5" t="str">
        <f t="shared" si="190"/>
        <v>Distributed Solar Subsidy</v>
      </c>
      <c r="C670" s="5" t="str">
        <f t="shared" si="190"/>
        <v>GRA for Distributed Solar Subsidy</v>
      </c>
      <c r="D670" s="4" t="s">
        <v>3545</v>
      </c>
      <c r="F670" s="4" t="s">
        <v>3549</v>
      </c>
      <c r="H670" s="441">
        <v>574</v>
      </c>
      <c r="I670" s="5" t="str">
        <f t="shared" si="191"/>
        <v>Yes</v>
      </c>
      <c r="J670" s="336"/>
      <c r="K670" s="5" t="str">
        <f t="shared" si="192"/>
        <v>GRA dist solar subsidy</v>
      </c>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105">
      <c r="A671" s="4" t="s">
        <v>3524</v>
      </c>
      <c r="B671" s="4" t="s">
        <v>3529</v>
      </c>
      <c r="C671" s="4" t="s">
        <v>3538</v>
      </c>
      <c r="D671" s="4" t="s">
        <v>3541</v>
      </c>
      <c r="F671" s="4" t="s">
        <v>3546</v>
      </c>
      <c r="H671" s="441">
        <v>575</v>
      </c>
      <c r="I671" s="4" t="s">
        <v>48</v>
      </c>
      <c r="J671" s="336"/>
      <c r="K671" s="344" t="s">
        <v>3588</v>
      </c>
      <c r="L671" s="79">
        <v>0</v>
      </c>
      <c r="M671" s="4">
        <v>10</v>
      </c>
      <c r="N671" s="4">
        <v>1</v>
      </c>
      <c r="O671" s="4" t="s">
        <v>3436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3437</v>
      </c>
      <c r="R671" s="414"/>
      <c r="T671" s="4"/>
    </row>
    <row r="672" spans="1:20" ht="105">
      <c r="A672" s="5" t="str">
        <f>A$671</f>
        <v>Government Revenue Accounting</v>
      </c>
      <c r="B672" s="5" t="str">
        <f t="shared" ref="B672:C675" si="195">B$671</f>
        <v>Fuel Subsidy</v>
      </c>
      <c r="C672" s="5" t="str">
        <f t="shared" si="195"/>
        <v>GRA for Fuel Subsidies</v>
      </c>
      <c r="D672" s="4" t="s">
        <v>3542</v>
      </c>
      <c r="F672" s="4" t="s">
        <v>3579</v>
      </c>
      <c r="H672" s="441">
        <v>576</v>
      </c>
      <c r="I672" s="5" t="str">
        <f t="shared" ref="I672:I675" si="196">I$671</f>
        <v>Yes</v>
      </c>
      <c r="J672" s="336"/>
      <c r="K672" s="5" t="str">
        <f t="shared" ref="K672:O675" si="197">K$671</f>
        <v>GRA fuel subsidy</v>
      </c>
      <c r="L672" s="5">
        <f t="shared" si="197"/>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105">
      <c r="A673" s="5" t="str">
        <f t="shared" ref="A673:A675" si="199">A$671</f>
        <v>Government Revenue Accounting</v>
      </c>
      <c r="B673" s="5" t="str">
        <f t="shared" si="195"/>
        <v>Fuel Subsidy</v>
      </c>
      <c r="C673" s="5" t="str">
        <f t="shared" si="195"/>
        <v>GRA for Fuel Subsidies</v>
      </c>
      <c r="D673" s="4" t="s">
        <v>3543</v>
      </c>
      <c r="F673" s="4" t="s">
        <v>3547</v>
      </c>
      <c r="H673" s="441">
        <v>577</v>
      </c>
      <c r="I673" s="5" t="str">
        <f t="shared" si="196"/>
        <v>Yes</v>
      </c>
      <c r="J673" s="336"/>
      <c r="K673" s="5" t="str">
        <f t="shared" si="197"/>
        <v>GRA fuel subsidy</v>
      </c>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105">
      <c r="A674" s="5" t="str">
        <f t="shared" si="199"/>
        <v>Government Revenue Accounting</v>
      </c>
      <c r="B674" s="5" t="str">
        <f t="shared" si="195"/>
        <v>Fuel Subsidy</v>
      </c>
      <c r="C674" s="5" t="str">
        <f t="shared" si="195"/>
        <v>GRA for Fuel Subsidies</v>
      </c>
      <c r="D674" s="4" t="s">
        <v>3544</v>
      </c>
      <c r="F674" s="4" t="s">
        <v>3548</v>
      </c>
      <c r="H674" s="441">
        <v>578</v>
      </c>
      <c r="I674" s="5" t="str">
        <f t="shared" si="196"/>
        <v>Yes</v>
      </c>
      <c r="J674" s="336"/>
      <c r="K674" s="5" t="str">
        <f t="shared" si="197"/>
        <v>GRA fuel subsidy</v>
      </c>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105">
      <c r="A675" s="5" t="str">
        <f t="shared" si="199"/>
        <v>Government Revenue Accounting</v>
      </c>
      <c r="B675" s="5" t="str">
        <f t="shared" si="195"/>
        <v>Fuel Subsidy</v>
      </c>
      <c r="C675" s="5" t="str">
        <f t="shared" si="195"/>
        <v>GRA for Fuel Subsidies</v>
      </c>
      <c r="D675" s="4" t="s">
        <v>3545</v>
      </c>
      <c r="F675" s="4" t="s">
        <v>3549</v>
      </c>
      <c r="H675" s="441">
        <v>579</v>
      </c>
      <c r="I675" s="5" t="str">
        <f t="shared" si="196"/>
        <v>Yes</v>
      </c>
      <c r="J675" s="336"/>
      <c r="K675" s="5" t="str">
        <f t="shared" si="197"/>
        <v>GRA fuel subsidy</v>
      </c>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105">
      <c r="A676" s="4" t="s">
        <v>3524</v>
      </c>
      <c r="B676" s="4" t="s">
        <v>3530</v>
      </c>
      <c r="C676" s="4" t="s">
        <v>3539</v>
      </c>
      <c r="D676" s="4" t="s">
        <v>3541</v>
      </c>
      <c r="F676" s="4" t="s">
        <v>3546</v>
      </c>
      <c r="H676" s="441">
        <v>580</v>
      </c>
      <c r="I676" s="4" t="s">
        <v>48</v>
      </c>
      <c r="J676" s="336"/>
      <c r="K676" s="344" t="s">
        <v>3589</v>
      </c>
      <c r="L676" s="79">
        <v>0</v>
      </c>
      <c r="M676" s="4">
        <v>10</v>
      </c>
      <c r="N676" s="4">
        <v>1</v>
      </c>
      <c r="O676" s="4" t="s">
        <v>3436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3437</v>
      </c>
      <c r="R676" s="414"/>
      <c r="T676" s="4"/>
    </row>
    <row r="677" spans="1:20" ht="105">
      <c r="A677" s="5" t="str">
        <f>A$676</f>
        <v>Government Revenue Accounting</v>
      </c>
      <c r="B677" s="5" t="str">
        <f t="shared" ref="B677:C680" si="200">B$676</f>
        <v>National Debt Interest</v>
      </c>
      <c r="C677" s="5" t="str">
        <f t="shared" si="200"/>
        <v>GRA for National Debt Interest</v>
      </c>
      <c r="D677" s="4" t="s">
        <v>3542</v>
      </c>
      <c r="F677" s="4" t="s">
        <v>3579</v>
      </c>
      <c r="H677" s="441">
        <v>581</v>
      </c>
      <c r="I677" s="5" t="str">
        <f t="shared" ref="I677:I680" si="201">I$676</f>
        <v>Yes</v>
      </c>
      <c r="J677" s="336"/>
      <c r="K677" s="5" t="str">
        <f t="shared" ref="K677:O680" si="202">K$676</f>
        <v>GRA national debt interest</v>
      </c>
      <c r="L677" s="5">
        <f t="shared" si="202"/>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105">
      <c r="A678" s="5" t="str">
        <f t="shared" ref="A678:A680" si="204">A$676</f>
        <v>Government Revenue Accounting</v>
      </c>
      <c r="B678" s="5" t="str">
        <f t="shared" si="200"/>
        <v>National Debt Interest</v>
      </c>
      <c r="C678" s="5" t="str">
        <f t="shared" si="200"/>
        <v>GRA for National Debt Interest</v>
      </c>
      <c r="D678" s="4" t="s">
        <v>3543</v>
      </c>
      <c r="F678" s="4" t="s">
        <v>3547</v>
      </c>
      <c r="H678" s="441">
        <v>582</v>
      </c>
      <c r="I678" s="5" t="str">
        <f t="shared" si="201"/>
        <v>Yes</v>
      </c>
      <c r="J678" s="336"/>
      <c r="K678" s="5" t="str">
        <f t="shared" si="202"/>
        <v>GRA national debt interest</v>
      </c>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105">
      <c r="A679" s="5" t="str">
        <f t="shared" si="204"/>
        <v>Government Revenue Accounting</v>
      </c>
      <c r="B679" s="5" t="str">
        <f t="shared" si="200"/>
        <v>National Debt Interest</v>
      </c>
      <c r="C679" s="5" t="str">
        <f t="shared" si="200"/>
        <v>GRA for National Debt Interest</v>
      </c>
      <c r="D679" s="4" t="s">
        <v>3544</v>
      </c>
      <c r="F679" s="4" t="s">
        <v>3548</v>
      </c>
      <c r="H679" s="441">
        <v>583</v>
      </c>
      <c r="I679" s="5" t="str">
        <f t="shared" si="201"/>
        <v>Yes</v>
      </c>
      <c r="J679" s="336"/>
      <c r="K679" s="5" t="str">
        <f t="shared" si="202"/>
        <v>GRA national debt interest</v>
      </c>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105">
      <c r="A680" s="5" t="str">
        <f t="shared" si="204"/>
        <v>Government Revenue Accounting</v>
      </c>
      <c r="B680" s="5" t="str">
        <f t="shared" si="200"/>
        <v>National Debt Interest</v>
      </c>
      <c r="C680" s="5" t="str">
        <f t="shared" si="200"/>
        <v>GRA for National Debt Interest</v>
      </c>
      <c r="D680" s="4" t="s">
        <v>3545</v>
      </c>
      <c r="F680" s="4" t="s">
        <v>3549</v>
      </c>
      <c r="H680" s="441">
        <v>584</v>
      </c>
      <c r="I680" s="5" t="str">
        <f t="shared" si="201"/>
        <v>Yes</v>
      </c>
      <c r="J680" s="336"/>
      <c r="K680" s="5" t="str">
        <f t="shared" si="202"/>
        <v>GRA national debt interest</v>
      </c>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105">
      <c r="A681" s="4" t="s">
        <v>3524</v>
      </c>
      <c r="B681" s="4" t="s">
        <v>3531</v>
      </c>
      <c r="C681" s="4" t="s">
        <v>3540</v>
      </c>
      <c r="D681" s="4" t="s">
        <v>3541</v>
      </c>
      <c r="F681" s="4" t="s">
        <v>3546</v>
      </c>
      <c r="H681" s="441">
        <v>585</v>
      </c>
      <c r="I681" s="4" t="s">
        <v>48</v>
      </c>
      <c r="J681" s="336"/>
      <c r="K681" s="344" t="s">
        <v>3590</v>
      </c>
      <c r="L681" s="79">
        <v>0</v>
      </c>
      <c r="M681" s="4">
        <v>10</v>
      </c>
      <c r="N681" s="4">
        <v>1</v>
      </c>
      <c r="O681" s="4" t="s">
        <v>3436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3437</v>
      </c>
      <c r="R681" s="414"/>
      <c r="T681" s="4"/>
    </row>
    <row r="682" spans="1:20" ht="105">
      <c r="A682" s="5" t="str">
        <f>A$681</f>
        <v>Government Revenue Accounting</v>
      </c>
      <c r="B682" s="5" t="str">
        <f t="shared" ref="B682:C682" si="205">B$681</f>
        <v>Remaining Government Cash Flows</v>
      </c>
      <c r="C682" s="5" t="str">
        <f t="shared" si="205"/>
        <v>GRA for Remaining Government Cash Flow Changes</v>
      </c>
      <c r="D682" s="4" t="s">
        <v>3542</v>
      </c>
      <c r="F682" s="4" t="s">
        <v>3579</v>
      </c>
      <c r="H682" s="441">
        <v>586</v>
      </c>
      <c r="I682" s="5" t="str">
        <f t="shared" ref="I682:I685" si="206">I$681</f>
        <v>Yes</v>
      </c>
      <c r="J682" s="336"/>
      <c r="K682" s="5" t="str">
        <f t="shared" ref="K682:O685" si="207">K$681</f>
        <v>GRA remaining cash flow changes</v>
      </c>
      <c r="L682" s="5">
        <f t="shared" si="207"/>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105">
      <c r="A683" s="5" t="str">
        <f t="shared" ref="A683:C685" si="209">A$681</f>
        <v>Government Revenue Accounting</v>
      </c>
      <c r="B683" s="5" t="str">
        <f t="shared" si="209"/>
        <v>Remaining Government Cash Flows</v>
      </c>
      <c r="C683" s="5" t="str">
        <f t="shared" si="209"/>
        <v>GRA for Remaining Government Cash Flow Changes</v>
      </c>
      <c r="D683" s="4" t="s">
        <v>3543</v>
      </c>
      <c r="F683" s="4" t="s">
        <v>3547</v>
      </c>
      <c r="H683" s="441">
        <v>587</v>
      </c>
      <c r="I683" s="5" t="str">
        <f t="shared" si="206"/>
        <v>Yes</v>
      </c>
      <c r="J683" s="336"/>
      <c r="K683" s="5" t="str">
        <f t="shared" si="207"/>
        <v>GRA remaining cash flow changes</v>
      </c>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105">
      <c r="A684" s="5" t="str">
        <f t="shared" si="209"/>
        <v>Government Revenue Accounting</v>
      </c>
      <c r="B684" s="5" t="str">
        <f t="shared" si="209"/>
        <v>Remaining Government Cash Flows</v>
      </c>
      <c r="C684" s="5" t="str">
        <f t="shared" si="209"/>
        <v>GRA for Remaining Government Cash Flow Changes</v>
      </c>
      <c r="D684" s="4" t="s">
        <v>3544</v>
      </c>
      <c r="F684" s="4" t="s">
        <v>3548</v>
      </c>
      <c r="H684" s="441">
        <v>588</v>
      </c>
      <c r="I684" s="5" t="str">
        <f t="shared" si="206"/>
        <v>Yes</v>
      </c>
      <c r="J684" s="336"/>
      <c r="K684" s="5" t="str">
        <f t="shared" si="207"/>
        <v>GRA remaining cash flow changes</v>
      </c>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105">
      <c r="A685" s="5" t="str">
        <f t="shared" si="209"/>
        <v>Government Revenue Accounting</v>
      </c>
      <c r="B685" s="5" t="str">
        <f t="shared" si="209"/>
        <v>Remaining Government Cash Flows</v>
      </c>
      <c r="C685" s="5" t="str">
        <f t="shared" si="209"/>
        <v>GRA for Remaining Government Cash Flow Changes</v>
      </c>
      <c r="D685" s="4" t="s">
        <v>3545</v>
      </c>
      <c r="F685" s="4" t="s">
        <v>3549</v>
      </c>
      <c r="H685" s="441">
        <v>589</v>
      </c>
      <c r="I685" s="5" t="str">
        <f t="shared" si="206"/>
        <v>Yes</v>
      </c>
      <c r="J685" s="336"/>
      <c r="K685" s="5" t="str">
        <f t="shared" si="207"/>
        <v>GRA remaining cash flow changes</v>
      </c>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3" bestFit="1" customWidth="1"/>
    <col min="3" max="16384" width="9.140625" style="343"/>
  </cols>
  <sheetData>
    <row r="1" spans="1:2">
      <c r="A1" s="447" t="s">
        <v>3300</v>
      </c>
      <c r="B1" s="447"/>
    </row>
    <row r="2" spans="1:2">
      <c r="A2" s="418" t="s">
        <v>3301</v>
      </c>
      <c r="B2" s="418" t="s">
        <v>3302</v>
      </c>
    </row>
    <row r="3" spans="1:2">
      <c r="A3" s="419" t="s">
        <v>405</v>
      </c>
      <c r="B3" s="343" t="str">
        <f>A3</f>
        <v>million metric tons / year</v>
      </c>
    </row>
    <row r="4" spans="1:2">
      <c r="A4" s="419" t="s">
        <v>3408</v>
      </c>
      <c r="B4" s="343" t="str">
        <f>A4</f>
        <v>g CO2e / 2019 dollar</v>
      </c>
    </row>
    <row r="5" spans="1:2">
      <c r="A5" s="420" t="s">
        <v>2569</v>
      </c>
      <c r="B5" s="343" t="str">
        <f t="shared" ref="B5:B40" si="0">A5</f>
        <v>thousand metric tons / year</v>
      </c>
    </row>
    <row r="6" spans="1:2">
      <c r="A6" s="420" t="s">
        <v>3409</v>
      </c>
      <c r="B6" s="343" t="str">
        <f>A6</f>
        <v>g CO2 / 2019 dollar</v>
      </c>
    </row>
    <row r="7" spans="1:2">
      <c r="A7" s="420" t="s">
        <v>3578</v>
      </c>
      <c r="B7" s="343" t="str">
        <f t="shared" si="0"/>
        <v>2019 dollars / ton CO2e abated, Annual average abatement (MtCO2e)</v>
      </c>
    </row>
    <row r="8" spans="1:2">
      <c r="A8" s="420" t="s">
        <v>3410</v>
      </c>
      <c r="B8" s="343" t="str">
        <f t="shared" si="0"/>
        <v>billion 2019 dollars / year</v>
      </c>
    </row>
    <row r="9" spans="1:2">
      <c r="A9" s="420" t="s">
        <v>3454</v>
      </c>
      <c r="B9" s="343" t="str">
        <f t="shared" si="0"/>
        <v>billion 2019 dollars</v>
      </c>
    </row>
    <row r="10" spans="1:2">
      <c r="A10" s="420" t="s">
        <v>3350</v>
      </c>
      <c r="B10" s="343" t="str">
        <f t="shared" si="0"/>
        <v>jobs</v>
      </c>
    </row>
    <row r="11" spans="1:2">
      <c r="A11" s="420" t="s">
        <v>3398</v>
      </c>
      <c r="B11" s="343" t="str">
        <f t="shared" si="0"/>
        <v>incidents / year</v>
      </c>
    </row>
    <row r="12" spans="1:2">
      <c r="A12" s="420" t="s">
        <v>3372</v>
      </c>
      <c r="B12" s="343" t="str">
        <f t="shared" si="0"/>
        <v>% change</v>
      </c>
    </row>
    <row r="13" spans="1:2">
      <c r="A13" s="420" t="s">
        <v>3411</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3412</v>
      </c>
      <c r="B17" s="343" t="str">
        <f t="shared" si="0"/>
        <v>2019 dollars / megawatt-hour (MWh)</v>
      </c>
    </row>
    <row r="18" spans="1:2">
      <c r="A18" s="420" t="s">
        <v>2824</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3413</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3045</v>
      </c>
      <c r="B30" s="343" t="str">
        <f t="shared" si="0"/>
        <v>million gallons / year</v>
      </c>
    </row>
    <row r="31" spans="1:2">
      <c r="A31" s="420" t="s">
        <v>2711</v>
      </c>
      <c r="B31" s="343" t="str">
        <f t="shared" si="0"/>
        <v>trillion BTU / year</v>
      </c>
    </row>
    <row r="32" spans="1:2">
      <c r="A32" s="420" t="s">
        <v>3414</v>
      </c>
      <c r="B32" s="343" t="str">
        <f t="shared" si="0"/>
        <v>2019 dollars / short ton</v>
      </c>
    </row>
    <row r="33" spans="1:2">
      <c r="A33" s="420" t="s">
        <v>3415</v>
      </c>
      <c r="B33" s="343" t="str">
        <f t="shared" si="0"/>
        <v>2019 dollars / thousand cubic feet</v>
      </c>
    </row>
    <row r="34" spans="1:2">
      <c r="A34" s="420" t="s">
        <v>3416</v>
      </c>
      <c r="B34" s="343" t="str">
        <f t="shared" si="0"/>
        <v>2019 dollars / gallon</v>
      </c>
    </row>
    <row r="35" spans="1:2">
      <c r="A35" s="420" t="s">
        <v>3417</v>
      </c>
      <c r="B35" s="343" t="str">
        <f t="shared" si="0"/>
        <v>2019 dollars / barrel</v>
      </c>
    </row>
    <row r="36" spans="1:2">
      <c r="A36" s="420" t="s">
        <v>3418</v>
      </c>
      <c r="B36" s="343" t="str">
        <f t="shared" si="0"/>
        <v>2019 dollars / kg</v>
      </c>
    </row>
    <row r="37" spans="1:2">
      <c r="A37" s="420" t="s">
        <v>3419</v>
      </c>
      <c r="B37" s="343" t="str">
        <f t="shared" si="0"/>
        <v>2019 dollars / kilowatt-hour (kWh)</v>
      </c>
    </row>
    <row r="38" spans="1:2">
      <c r="A38" s="420" t="s">
        <v>3420</v>
      </c>
      <c r="B38" s="343" t="str">
        <f t="shared" si="0"/>
        <v>cost of eqpt. to capture 1 metric ton CO2e/yr (2019 dollars)</v>
      </c>
    </row>
    <row r="39" spans="1:2">
      <c r="A39" s="420" t="s">
        <v>3421</v>
      </c>
      <c r="B39" s="343" t="str">
        <f t="shared" si="0"/>
        <v>million 2019 dollars / megawatt (MW)</v>
      </c>
    </row>
    <row r="40" spans="1:2">
      <c r="A40" s="420" t="s">
        <v>3422</v>
      </c>
      <c r="B40" s="343" t="str">
        <f t="shared" si="0"/>
        <v>cost of eqpt. to produce 1 kg H2/yr (2019 dollars)</v>
      </c>
    </row>
    <row r="42" spans="1:2">
      <c r="A42" s="447" t="s">
        <v>3304</v>
      </c>
      <c r="B42" s="447"/>
    </row>
    <row r="43" spans="1:2">
      <c r="A43" s="418" t="s">
        <v>3301</v>
      </c>
      <c r="B43" s="418" t="s">
        <v>3302</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3303</v>
      </c>
      <c r="D1" s="339" t="s">
        <v>66</v>
      </c>
      <c r="E1" s="339" t="s">
        <v>68</v>
      </c>
      <c r="F1" s="421" t="s">
        <v>500</v>
      </c>
      <c r="G1" s="339" t="s">
        <v>67</v>
      </c>
      <c r="H1" s="339" t="s">
        <v>2582</v>
      </c>
      <c r="I1" s="340" t="s">
        <v>341</v>
      </c>
      <c r="J1" s="442" t="s">
        <v>3551</v>
      </c>
      <c r="K1" s="442" t="s">
        <v>3552</v>
      </c>
      <c r="L1" s="442" t="s">
        <v>3553</v>
      </c>
      <c r="M1" s="442" t="s">
        <v>3554</v>
      </c>
      <c r="N1" s="442" t="s">
        <v>3555</v>
      </c>
      <c r="O1" s="442" t="s">
        <v>3556</v>
      </c>
      <c r="P1" s="442" t="s">
        <v>3557</v>
      </c>
      <c r="Q1" s="442" t="s">
        <v>3558</v>
      </c>
      <c r="R1" s="442" t="s">
        <v>3559</v>
      </c>
      <c r="S1" s="442" t="s">
        <v>3560</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3273</v>
      </c>
      <c r="H4" s="344" t="s">
        <v>3274</v>
      </c>
      <c r="I4" s="344" t="s">
        <v>3275</v>
      </c>
    </row>
    <row r="5" spans="1:19" ht="30">
      <c r="A5" s="346" t="s">
        <v>2590</v>
      </c>
      <c r="B5" s="345" t="s">
        <v>2594</v>
      </c>
      <c r="C5" s="416">
        <v>1</v>
      </c>
      <c r="D5" s="344" t="s">
        <v>71</v>
      </c>
      <c r="E5" s="344" t="s">
        <v>72</v>
      </c>
      <c r="F5" s="4" t="str">
        <f>UnitControlCenter!$B$3</f>
        <v>million metric tons / year</v>
      </c>
      <c r="G5" s="344" t="s">
        <v>3276</v>
      </c>
      <c r="H5" s="344" t="s">
        <v>3277</v>
      </c>
      <c r="I5" s="344" t="s">
        <v>3278</v>
      </c>
    </row>
    <row r="6" spans="1:19" ht="30">
      <c r="A6" s="346" t="s">
        <v>2590</v>
      </c>
      <c r="B6" s="345" t="s">
        <v>2595</v>
      </c>
      <c r="C6" s="416">
        <v>1</v>
      </c>
      <c r="D6" s="344" t="s">
        <v>71</v>
      </c>
      <c r="E6" s="344" t="s">
        <v>72</v>
      </c>
      <c r="F6" s="4" t="str">
        <f>UnitControlCenter!$B$3</f>
        <v>million metric tons / year</v>
      </c>
      <c r="G6" s="344" t="s">
        <v>3013</v>
      </c>
      <c r="H6" s="79" t="s">
        <v>3014</v>
      </c>
      <c r="I6" s="344" t="s">
        <v>3015</v>
      </c>
    </row>
    <row r="7" spans="1:19">
      <c r="A7" s="346" t="s">
        <v>2590</v>
      </c>
      <c r="B7" s="345" t="s">
        <v>3360</v>
      </c>
      <c r="C7" s="417">
        <v>0</v>
      </c>
      <c r="D7" s="344" t="s">
        <v>69</v>
      </c>
      <c r="E7" s="344" t="s">
        <v>70</v>
      </c>
      <c r="F7" s="1" t="str">
        <f>UnitControlCenter!$B$4</f>
        <v>g CO2e / 2019 dollar</v>
      </c>
      <c r="G7" s="344" t="s">
        <v>3306</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2861</v>
      </c>
      <c r="C10" s="416">
        <v>1</v>
      </c>
      <c r="D10" s="344" t="s">
        <v>69</v>
      </c>
      <c r="E10" s="344" t="s">
        <v>70</v>
      </c>
      <c r="F10" s="4" t="str">
        <f>UnitControlCenter!$B$3</f>
        <v>million metric tons / year</v>
      </c>
      <c r="G10" s="344" t="s">
        <v>2874</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2807</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3376</v>
      </c>
      <c r="H28" s="79" t="s">
        <v>3377</v>
      </c>
      <c r="I28" s="344" t="s">
        <v>3378</v>
      </c>
    </row>
    <row r="29" spans="1:19" ht="105">
      <c r="A29" s="345" t="s">
        <v>2597</v>
      </c>
      <c r="B29" s="345" t="s">
        <v>2875</v>
      </c>
      <c r="C29" s="416">
        <v>1</v>
      </c>
      <c r="D29" s="344" t="s">
        <v>71</v>
      </c>
      <c r="E29" s="344" t="s">
        <v>72</v>
      </c>
      <c r="F29" s="4" t="str">
        <f>UnitControlCenter!$B$3</f>
        <v>million metric tons / year</v>
      </c>
      <c r="G29" s="344" t="s">
        <v>3379</v>
      </c>
      <c r="H29" s="79" t="s">
        <v>3380</v>
      </c>
      <c r="I29" s="344" t="s">
        <v>3381</v>
      </c>
    </row>
    <row r="30" spans="1:19" ht="60">
      <c r="A30" s="345" t="s">
        <v>2597</v>
      </c>
      <c r="B30" s="345" t="s">
        <v>2598</v>
      </c>
      <c r="C30" s="424">
        <v>1</v>
      </c>
      <c r="D30" s="344" t="s">
        <v>71</v>
      </c>
      <c r="E30" s="344" t="s">
        <v>72</v>
      </c>
      <c r="F30" s="7" t="str">
        <f>UnitControlCenter!$B$3</f>
        <v>million metric tons / year</v>
      </c>
      <c r="G30" s="415" t="s">
        <v>3382</v>
      </c>
      <c r="H30" s="415" t="s">
        <v>3383</v>
      </c>
      <c r="I30" s="344" t="s">
        <v>3384</v>
      </c>
    </row>
    <row r="31" spans="1:19" ht="15.75" thickBot="1">
      <c r="A31" s="391" t="s">
        <v>2597</v>
      </c>
      <c r="B31" s="391" t="s">
        <v>3360</v>
      </c>
      <c r="C31" s="423">
        <v>0</v>
      </c>
      <c r="D31" s="392" t="s">
        <v>69</v>
      </c>
      <c r="E31" s="392" t="s">
        <v>70</v>
      </c>
      <c r="F31" s="426" t="str">
        <f>UnitControlCenter!$B$6</f>
        <v>g CO2 / 2019 dollar</v>
      </c>
      <c r="G31" s="393" t="s">
        <v>3305</v>
      </c>
      <c r="H31" s="393"/>
      <c r="I31" s="392"/>
      <c r="J31" s="393"/>
      <c r="K31" s="393"/>
      <c r="L31" s="393"/>
      <c r="M31" s="393"/>
      <c r="N31" s="393"/>
      <c r="O31" s="393"/>
      <c r="P31" s="393"/>
      <c r="Q31" s="393"/>
      <c r="R31" s="393"/>
      <c r="S31" s="393"/>
    </row>
    <row r="32" spans="1:19">
      <c r="A32" s="345" t="s">
        <v>3170</v>
      </c>
      <c r="B32" s="345" t="s">
        <v>2968</v>
      </c>
      <c r="C32" s="416">
        <v>1</v>
      </c>
      <c r="D32" s="344" t="s">
        <v>69</v>
      </c>
      <c r="E32" s="344" t="s">
        <v>3566</v>
      </c>
      <c r="F32" s="4" t="str">
        <f>UnitControlCenter!$B$3</f>
        <v>million metric tons / year</v>
      </c>
      <c r="G32" s="79" t="s">
        <v>200</v>
      </c>
      <c r="I32" s="344"/>
    </row>
    <row r="33" spans="1:19">
      <c r="A33" s="345" t="s">
        <v>3170</v>
      </c>
      <c r="B33" s="345" t="s">
        <v>151</v>
      </c>
      <c r="C33" s="416">
        <v>1</v>
      </c>
      <c r="D33" s="344" t="s">
        <v>69</v>
      </c>
      <c r="E33" s="344" t="s">
        <v>3566</v>
      </c>
      <c r="F33" s="4" t="str">
        <f>UnitControlCenter!$B$3</f>
        <v>million metric tons / year</v>
      </c>
      <c r="G33" s="344" t="s">
        <v>2756</v>
      </c>
      <c r="I33" s="344"/>
    </row>
    <row r="34" spans="1:19">
      <c r="A34" s="345" t="s">
        <v>3170</v>
      </c>
      <c r="B34" s="345" t="s">
        <v>2754</v>
      </c>
      <c r="C34" s="416">
        <v>1</v>
      </c>
      <c r="D34" s="344" t="s">
        <v>69</v>
      </c>
      <c r="E34" s="344" t="s">
        <v>3566</v>
      </c>
      <c r="F34" s="4" t="str">
        <f>UnitControlCenter!$B$3</f>
        <v>million metric tons / year</v>
      </c>
      <c r="G34" s="344" t="s">
        <v>2757</v>
      </c>
      <c r="I34" s="344"/>
    </row>
    <row r="35" spans="1:19">
      <c r="A35" s="345" t="s">
        <v>3170</v>
      </c>
      <c r="B35" s="345" t="s">
        <v>2861</v>
      </c>
      <c r="C35" s="416">
        <v>1</v>
      </c>
      <c r="D35" s="344" t="s">
        <v>69</v>
      </c>
      <c r="E35" s="344" t="s">
        <v>3566</v>
      </c>
      <c r="F35" s="4" t="str">
        <f>UnitControlCenter!$B$3</f>
        <v>million metric tons / year</v>
      </c>
      <c r="G35" s="344" t="s">
        <v>2874</v>
      </c>
      <c r="I35" s="344"/>
    </row>
    <row r="36" spans="1:19">
      <c r="A36" s="345" t="s">
        <v>3170</v>
      </c>
      <c r="B36" s="345" t="s">
        <v>102</v>
      </c>
      <c r="C36" s="416">
        <v>1</v>
      </c>
      <c r="D36" s="344" t="s">
        <v>69</v>
      </c>
      <c r="E36" s="344" t="s">
        <v>3566</v>
      </c>
      <c r="F36" s="4" t="str">
        <f>UnitControlCenter!$B$3</f>
        <v>million metric tons / year</v>
      </c>
      <c r="G36" s="344" t="s">
        <v>2758</v>
      </c>
      <c r="I36" s="344"/>
    </row>
    <row r="37" spans="1:19">
      <c r="A37" s="345" t="s">
        <v>3170</v>
      </c>
      <c r="B37" s="345" t="s">
        <v>9</v>
      </c>
      <c r="C37" s="416">
        <v>1</v>
      </c>
      <c r="D37" s="344" t="s">
        <v>69</v>
      </c>
      <c r="E37" s="344" t="s">
        <v>3566</v>
      </c>
      <c r="F37" s="4" t="str">
        <f>UnitControlCenter!$B$3</f>
        <v>million metric tons / year</v>
      </c>
      <c r="G37" s="344" t="s">
        <v>2807</v>
      </c>
      <c r="I37" s="344"/>
    </row>
    <row r="38" spans="1:19" ht="15.75" thickBot="1">
      <c r="A38" s="391" t="s">
        <v>3170</v>
      </c>
      <c r="B38" s="391" t="s">
        <v>4</v>
      </c>
      <c r="C38" s="423">
        <v>1</v>
      </c>
      <c r="D38" s="392" t="s">
        <v>69</v>
      </c>
      <c r="E38" s="392" t="s">
        <v>3566</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3459</v>
      </c>
      <c r="C39" s="416">
        <v>1</v>
      </c>
      <c r="D39" s="344" t="s">
        <v>71</v>
      </c>
      <c r="E39" s="344" t="s">
        <v>497</v>
      </c>
      <c r="F39" s="4" t="str">
        <f>UnitControlCenter!$B$7</f>
        <v>2019 dollars / ton CO2e abated, Annual average abatement (MtCO2e)</v>
      </c>
      <c r="G39" s="79" t="s">
        <v>2696</v>
      </c>
      <c r="I39" s="344"/>
    </row>
    <row r="40" spans="1:19" ht="45.75" thickBot="1">
      <c r="A40" s="391" t="s">
        <v>409</v>
      </c>
      <c r="B40" s="391" t="s">
        <v>3460</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45">
      <c r="A41" s="345" t="s">
        <v>2599</v>
      </c>
      <c r="B41" s="345" t="s">
        <v>3523</v>
      </c>
      <c r="C41" s="416">
        <v>1</v>
      </c>
      <c r="D41" s="344" t="s">
        <v>71</v>
      </c>
      <c r="E41" s="344" t="s">
        <v>70</v>
      </c>
      <c r="F41" s="4" t="str">
        <f>UnitControlCenter!$B$8</f>
        <v>billion 2019 dollars / year</v>
      </c>
      <c r="G41" s="79" t="s">
        <v>3461</v>
      </c>
      <c r="H41" s="79" t="s">
        <v>2698</v>
      </c>
      <c r="I41" s="344" t="s">
        <v>2671</v>
      </c>
    </row>
    <row r="42" spans="1:19">
      <c r="A42" s="345" t="s">
        <v>2599</v>
      </c>
      <c r="B42" s="390" t="s">
        <v>3198</v>
      </c>
      <c r="C42" s="416">
        <v>1</v>
      </c>
      <c r="D42" s="344" t="s">
        <v>69</v>
      </c>
      <c r="E42" s="344" t="s">
        <v>70</v>
      </c>
      <c r="F42" s="4" t="str">
        <f>UnitControlCenter!$B$8</f>
        <v>billion 2019 dollars / year</v>
      </c>
      <c r="G42" s="79" t="s">
        <v>3186</v>
      </c>
      <c r="I42" s="344"/>
    </row>
    <row r="43" spans="1:19" ht="75">
      <c r="A43" s="345" t="s">
        <v>2599</v>
      </c>
      <c r="B43" s="345" t="s">
        <v>3448</v>
      </c>
      <c r="C43" s="439">
        <v>1</v>
      </c>
      <c r="D43" s="344" t="s">
        <v>71</v>
      </c>
      <c r="E43" s="344" t="s">
        <v>72</v>
      </c>
      <c r="F43" s="4" t="str">
        <f>UnitControlCenter!$B$8</f>
        <v>billion 2019 dollars / year</v>
      </c>
      <c r="G43" s="4" t="s">
        <v>3449</v>
      </c>
      <c r="H43" s="4" t="s">
        <v>3450</v>
      </c>
      <c r="I43" s="4" t="s">
        <v>3451</v>
      </c>
    </row>
    <row r="44" spans="1:19" ht="30">
      <c r="A44" s="345" t="s">
        <v>2599</v>
      </c>
      <c r="B44" s="390" t="s">
        <v>3453</v>
      </c>
      <c r="C44" s="424">
        <v>1</v>
      </c>
      <c r="D44" s="344" t="s">
        <v>69</v>
      </c>
      <c r="E44" s="344" t="s">
        <v>70</v>
      </c>
      <c r="F44" s="7" t="str">
        <f>UnitControlCenter!$B$9</f>
        <v>billion 2019 dollars</v>
      </c>
      <c r="G44" s="415" t="s">
        <v>3455</v>
      </c>
      <c r="H44" s="415"/>
      <c r="I44" s="344"/>
    </row>
    <row r="45" spans="1:19" ht="30.75" thickBot="1">
      <c r="A45" s="391" t="s">
        <v>2599</v>
      </c>
      <c r="B45" s="396" t="s">
        <v>3456</v>
      </c>
      <c r="C45" s="423">
        <v>1</v>
      </c>
      <c r="D45" s="392" t="s">
        <v>69</v>
      </c>
      <c r="E45" s="392" t="s">
        <v>70</v>
      </c>
      <c r="F45" s="395" t="str">
        <f>UnitControlCenter!$B$8</f>
        <v>billion 2019 dollars / year</v>
      </c>
      <c r="G45" s="393" t="s">
        <v>3457</v>
      </c>
      <c r="H45" s="393"/>
      <c r="I45" s="392"/>
      <c r="J45" s="393"/>
      <c r="K45" s="393"/>
      <c r="L45" s="393"/>
      <c r="M45" s="393"/>
      <c r="N45" s="393"/>
      <c r="O45" s="393"/>
      <c r="P45" s="393"/>
      <c r="Q45" s="393"/>
      <c r="R45" s="393"/>
      <c r="S45" s="393"/>
    </row>
    <row r="46" spans="1:19" ht="45">
      <c r="A46" s="345" t="s">
        <v>3347</v>
      </c>
      <c r="B46" s="390" t="s">
        <v>3364</v>
      </c>
      <c r="C46" s="432">
        <v>1</v>
      </c>
      <c r="D46" s="344" t="s">
        <v>71</v>
      </c>
      <c r="E46" s="344" t="s">
        <v>70</v>
      </c>
      <c r="F46" s="7" t="str">
        <f>UnitControlCenter!$B$10</f>
        <v>jobs</v>
      </c>
      <c r="G46" s="415" t="s">
        <v>3355</v>
      </c>
      <c r="H46" s="415" t="s">
        <v>3354</v>
      </c>
      <c r="I46" s="344" t="s">
        <v>2672</v>
      </c>
    </row>
    <row r="47" spans="1:19" ht="30">
      <c r="A47" s="345" t="s">
        <v>3347</v>
      </c>
      <c r="B47" s="390" t="s">
        <v>3365</v>
      </c>
      <c r="C47" s="435">
        <v>1</v>
      </c>
      <c r="D47" s="344" t="s">
        <v>71</v>
      </c>
      <c r="E47" s="344" t="s">
        <v>70</v>
      </c>
      <c r="F47" s="7" t="str">
        <f>UnitControlCenter!$B$10</f>
        <v>jobs</v>
      </c>
      <c r="G47" s="415" t="s">
        <v>3368</v>
      </c>
      <c r="H47" s="415" t="s">
        <v>3369</v>
      </c>
      <c r="I47" s="344" t="s">
        <v>3370</v>
      </c>
    </row>
    <row r="48" spans="1:19" ht="30">
      <c r="A48" s="345" t="s">
        <v>3347</v>
      </c>
      <c r="B48" s="390" t="s">
        <v>3429</v>
      </c>
      <c r="C48" s="437">
        <v>1</v>
      </c>
      <c r="D48" s="344" t="s">
        <v>71</v>
      </c>
      <c r="E48" s="344" t="s">
        <v>70</v>
      </c>
      <c r="F48" s="7" t="str">
        <f>UnitControlCenter!$B$10</f>
        <v>jobs</v>
      </c>
      <c r="G48" s="415" t="s">
        <v>3433</v>
      </c>
      <c r="H48" s="415" t="s">
        <v>3432</v>
      </c>
      <c r="I48" s="344" t="s">
        <v>3447</v>
      </c>
    </row>
    <row r="49" spans="1:19" ht="45">
      <c r="A49" s="345" t="s">
        <v>3347</v>
      </c>
      <c r="B49" s="390" t="s">
        <v>3562</v>
      </c>
      <c r="C49" s="443">
        <v>1</v>
      </c>
      <c r="D49" s="344" t="s">
        <v>71</v>
      </c>
      <c r="E49" s="344" t="s">
        <v>70</v>
      </c>
      <c r="F49" s="7" t="str">
        <f>UnitControlCenter!$B$10</f>
        <v>jobs</v>
      </c>
      <c r="G49" s="415" t="s">
        <v>3561</v>
      </c>
      <c r="H49" s="415" t="s">
        <v>3354</v>
      </c>
      <c r="I49" s="344" t="s">
        <v>2672</v>
      </c>
    </row>
    <row r="50" spans="1:19" ht="45">
      <c r="A50" s="345" t="s">
        <v>3347</v>
      </c>
      <c r="B50" s="390" t="s">
        <v>3349</v>
      </c>
      <c r="C50" s="432">
        <v>1</v>
      </c>
      <c r="D50" s="344" t="s">
        <v>71</v>
      </c>
      <c r="E50" s="344" t="s">
        <v>70</v>
      </c>
      <c r="F50" s="4" t="str">
        <f>UnitControlCenter!$B$8</f>
        <v>billion 2019 dollars / year</v>
      </c>
      <c r="G50" s="415" t="s">
        <v>3356</v>
      </c>
      <c r="H50" s="415" t="s">
        <v>3358</v>
      </c>
      <c r="I50" s="344" t="s">
        <v>2672</v>
      </c>
    </row>
    <row r="51" spans="1:19" ht="45">
      <c r="A51" s="345" t="s">
        <v>3347</v>
      </c>
      <c r="B51" s="390" t="s">
        <v>3371</v>
      </c>
      <c r="C51" s="436">
        <v>1</v>
      </c>
      <c r="D51" s="344" t="s">
        <v>71</v>
      </c>
      <c r="E51" s="344" t="s">
        <v>70</v>
      </c>
      <c r="F51" s="4" t="str">
        <f>UnitControlCenter!$B$12</f>
        <v>% change</v>
      </c>
      <c r="G51" s="415" t="s">
        <v>3373</v>
      </c>
      <c r="H51" s="415" t="s">
        <v>3358</v>
      </c>
      <c r="I51" s="344" t="s">
        <v>2672</v>
      </c>
    </row>
    <row r="52" spans="1:19" ht="30">
      <c r="A52" s="345" t="s">
        <v>3347</v>
      </c>
      <c r="B52" s="390" t="s">
        <v>3430</v>
      </c>
      <c r="C52" s="437">
        <v>1</v>
      </c>
      <c r="D52" s="344" t="s">
        <v>71</v>
      </c>
      <c r="E52" s="344" t="s">
        <v>70</v>
      </c>
      <c r="F52" s="4" t="str">
        <f>UnitControlCenter!$B$8</f>
        <v>billion 2019 dollars / year</v>
      </c>
      <c r="G52" s="415" t="s">
        <v>3434</v>
      </c>
      <c r="H52" s="415" t="s">
        <v>3432</v>
      </c>
      <c r="I52" s="344" t="s">
        <v>3447</v>
      </c>
    </row>
    <row r="53" spans="1:19" ht="45">
      <c r="A53" s="345" t="s">
        <v>3347</v>
      </c>
      <c r="B53" s="390" t="s">
        <v>3363</v>
      </c>
      <c r="C53" s="432">
        <v>1</v>
      </c>
      <c r="D53" s="344" t="s">
        <v>71</v>
      </c>
      <c r="E53" s="344" t="s">
        <v>70</v>
      </c>
      <c r="F53" s="4" t="str">
        <f>UnitControlCenter!$B$8</f>
        <v>billion 2019 dollars / year</v>
      </c>
      <c r="G53" s="415" t="s">
        <v>3359</v>
      </c>
      <c r="H53" s="415" t="s">
        <v>3357</v>
      </c>
      <c r="I53" s="344" t="s">
        <v>2672</v>
      </c>
    </row>
    <row r="54" spans="1:19" ht="30">
      <c r="A54" s="345" t="s">
        <v>3347</v>
      </c>
      <c r="B54" s="390" t="s">
        <v>3361</v>
      </c>
      <c r="C54" s="424">
        <v>1</v>
      </c>
      <c r="D54" s="344" t="s">
        <v>69</v>
      </c>
      <c r="E54" s="344" t="s">
        <v>70</v>
      </c>
      <c r="F54" s="7" t="str">
        <f>UnitControlCenter!$B$13</f>
        <v>2019 dollars / employee-year</v>
      </c>
      <c r="G54" s="415" t="s">
        <v>3362</v>
      </c>
      <c r="H54" s="415"/>
      <c r="I54" s="344"/>
    </row>
    <row r="55" spans="1:19" ht="30.75" thickBot="1">
      <c r="A55" s="391" t="s">
        <v>3347</v>
      </c>
      <c r="B55" s="396" t="s">
        <v>3431</v>
      </c>
      <c r="C55" s="423">
        <v>1</v>
      </c>
      <c r="D55" s="392" t="s">
        <v>71</v>
      </c>
      <c r="E55" s="392" t="s">
        <v>70</v>
      </c>
      <c r="F55" s="395" t="str">
        <f>UnitControlCenter!$B$8</f>
        <v>billion 2019 dollars / year</v>
      </c>
      <c r="G55" s="393" t="s">
        <v>3435</v>
      </c>
      <c r="H55" s="393" t="s">
        <v>3432</v>
      </c>
      <c r="I55" s="392" t="s">
        <v>3447</v>
      </c>
      <c r="J55" s="393"/>
      <c r="K55" s="393"/>
      <c r="L55" s="393"/>
      <c r="M55" s="393"/>
      <c r="N55" s="393"/>
      <c r="O55" s="393"/>
      <c r="P55" s="393"/>
      <c r="Q55" s="393"/>
      <c r="R55" s="393"/>
      <c r="S55" s="393"/>
    </row>
    <row r="56" spans="1:19" ht="90">
      <c r="A56" s="345" t="s">
        <v>3348</v>
      </c>
      <c r="B56" s="345" t="s">
        <v>3083</v>
      </c>
      <c r="C56" s="416">
        <v>1</v>
      </c>
      <c r="D56" s="344" t="s">
        <v>71</v>
      </c>
      <c r="E56" s="344" t="s">
        <v>70</v>
      </c>
      <c r="F56" s="4" t="str">
        <f>UnitControlCenter!$B$8</f>
        <v>billion 2019 dollars / year</v>
      </c>
      <c r="G56" s="4" t="s">
        <v>3084</v>
      </c>
      <c r="H56" s="4" t="s">
        <v>3085</v>
      </c>
      <c r="I56" s="4" t="s">
        <v>3058</v>
      </c>
    </row>
    <row r="57" spans="1:19" ht="45">
      <c r="A57" s="345" t="s">
        <v>3348</v>
      </c>
      <c r="B57" s="345" t="s">
        <v>3087</v>
      </c>
      <c r="C57" s="416">
        <v>1</v>
      </c>
      <c r="D57" s="344" t="s">
        <v>71</v>
      </c>
      <c r="E57" s="344" t="s">
        <v>70</v>
      </c>
      <c r="F57" s="4" t="str">
        <f>UnitControlCenter!$B$8</f>
        <v>billion 2019 dollars / year</v>
      </c>
      <c r="G57" s="4" t="s">
        <v>3097</v>
      </c>
      <c r="H57" s="4" t="s">
        <v>3098</v>
      </c>
      <c r="I57" s="4" t="s">
        <v>3099</v>
      </c>
    </row>
    <row r="58" spans="1:19" ht="60">
      <c r="A58" s="345" t="s">
        <v>3348</v>
      </c>
      <c r="B58" s="345" t="s">
        <v>3088</v>
      </c>
      <c r="C58" s="416">
        <v>1</v>
      </c>
      <c r="D58" s="344" t="s">
        <v>71</v>
      </c>
      <c r="E58" s="344" t="s">
        <v>70</v>
      </c>
      <c r="F58" s="4" t="str">
        <f>UnitControlCenter!$B$8</f>
        <v>billion 2019 dollars / year</v>
      </c>
      <c r="G58" s="4" t="s">
        <v>3108</v>
      </c>
      <c r="H58" s="4" t="s">
        <v>3106</v>
      </c>
      <c r="I58" s="4" t="s">
        <v>3107</v>
      </c>
    </row>
    <row r="59" spans="1:19" ht="45">
      <c r="A59" s="345" t="s">
        <v>3348</v>
      </c>
      <c r="B59" s="345" t="s">
        <v>3089</v>
      </c>
      <c r="C59" s="416">
        <v>1</v>
      </c>
      <c r="D59" s="344" t="s">
        <v>71</v>
      </c>
      <c r="E59" s="344" t="s">
        <v>70</v>
      </c>
      <c r="F59" s="4" t="str">
        <f>UnitControlCenter!$B$8</f>
        <v>billion 2019 dollars / year</v>
      </c>
      <c r="G59" s="4" t="s">
        <v>3102</v>
      </c>
      <c r="H59" s="4" t="s">
        <v>3098</v>
      </c>
      <c r="I59" s="4" t="s">
        <v>3100</v>
      </c>
    </row>
    <row r="60" spans="1:19" ht="45">
      <c r="A60" s="345" t="s">
        <v>3348</v>
      </c>
      <c r="B60" s="345" t="s">
        <v>3090</v>
      </c>
      <c r="C60" s="416">
        <v>1</v>
      </c>
      <c r="D60" s="344" t="s">
        <v>71</v>
      </c>
      <c r="E60" s="344" t="s">
        <v>70</v>
      </c>
      <c r="F60" s="4" t="str">
        <f>UnitControlCenter!$B$8</f>
        <v>billion 2019 dollars / year</v>
      </c>
      <c r="G60" s="4" t="s">
        <v>3103</v>
      </c>
      <c r="H60" s="4" t="s">
        <v>3098</v>
      </c>
      <c r="I60" s="4" t="s">
        <v>3101</v>
      </c>
    </row>
    <row r="61" spans="1:19" ht="60">
      <c r="A61" s="345" t="s">
        <v>3348</v>
      </c>
      <c r="B61" s="345" t="s">
        <v>3091</v>
      </c>
      <c r="C61" s="416">
        <v>1</v>
      </c>
      <c r="D61" s="344" t="s">
        <v>71</v>
      </c>
      <c r="E61" s="344" t="s">
        <v>70</v>
      </c>
      <c r="F61" s="4" t="str">
        <f>UnitControlCenter!$B$8</f>
        <v>billion 2019 dollars / year</v>
      </c>
      <c r="G61" s="4" t="s">
        <v>3109</v>
      </c>
      <c r="H61" s="4" t="s">
        <v>3106</v>
      </c>
      <c r="I61" s="4" t="s">
        <v>3107</v>
      </c>
    </row>
    <row r="62" spans="1:19" ht="60">
      <c r="A62" s="345" t="s">
        <v>3348</v>
      </c>
      <c r="B62" s="345" t="s">
        <v>3092</v>
      </c>
      <c r="C62" s="416">
        <v>1</v>
      </c>
      <c r="D62" s="344" t="s">
        <v>71</v>
      </c>
      <c r="E62" s="344" t="s">
        <v>70</v>
      </c>
      <c r="F62" s="4" t="str">
        <f>UnitControlCenter!$B$8</f>
        <v>billion 2019 dollars / year</v>
      </c>
      <c r="G62" s="4" t="s">
        <v>3110</v>
      </c>
      <c r="H62" s="4" t="s">
        <v>3106</v>
      </c>
      <c r="I62" s="4" t="s">
        <v>3107</v>
      </c>
    </row>
    <row r="63" spans="1:19" ht="75">
      <c r="A63" s="345" t="s">
        <v>3348</v>
      </c>
      <c r="B63" s="345" t="s">
        <v>3093</v>
      </c>
      <c r="C63" s="416">
        <v>1</v>
      </c>
      <c r="D63" s="344" t="s">
        <v>71</v>
      </c>
      <c r="E63" s="344" t="s">
        <v>70</v>
      </c>
      <c r="F63" s="4" t="str">
        <f>UnitControlCenter!$B$8</f>
        <v>billion 2019 dollars / year</v>
      </c>
      <c r="G63" s="4" t="s">
        <v>3111</v>
      </c>
      <c r="H63" s="4" t="s">
        <v>3106</v>
      </c>
      <c r="I63" s="4" t="s">
        <v>3107</v>
      </c>
    </row>
    <row r="64" spans="1:19" ht="75">
      <c r="A64" s="345" t="s">
        <v>3348</v>
      </c>
      <c r="B64" s="345" t="s">
        <v>3117</v>
      </c>
      <c r="C64" s="416">
        <v>1</v>
      </c>
      <c r="D64" s="344" t="s">
        <v>71</v>
      </c>
      <c r="E64" s="344" t="s">
        <v>70</v>
      </c>
      <c r="F64" s="4" t="str">
        <f>UnitControlCenter!$B$8</f>
        <v>billion 2019 dollars / year</v>
      </c>
      <c r="G64" s="4" t="s">
        <v>3115</v>
      </c>
      <c r="H64" s="4" t="s">
        <v>3106</v>
      </c>
      <c r="I64" s="4" t="s">
        <v>3113</v>
      </c>
    </row>
    <row r="65" spans="1:19" ht="60.75" thickBot="1">
      <c r="A65" s="391" t="s">
        <v>3348</v>
      </c>
      <c r="B65" s="391" t="s">
        <v>3118</v>
      </c>
      <c r="C65" s="423">
        <v>1</v>
      </c>
      <c r="D65" s="392" t="s">
        <v>71</v>
      </c>
      <c r="E65" s="392" t="s">
        <v>70</v>
      </c>
      <c r="F65" s="395" t="str">
        <f>UnitControlCenter!$B$8</f>
        <v>billion 2019 dollars / year</v>
      </c>
      <c r="G65" s="395" t="s">
        <v>3116</v>
      </c>
      <c r="H65" s="395" t="s">
        <v>3106</v>
      </c>
      <c r="I65" s="395" t="s">
        <v>3114</v>
      </c>
      <c r="J65" s="393"/>
      <c r="K65" s="393"/>
      <c r="L65" s="393"/>
      <c r="M65" s="393"/>
      <c r="N65" s="393"/>
      <c r="O65" s="393"/>
      <c r="P65" s="393"/>
      <c r="Q65" s="393"/>
      <c r="R65" s="393"/>
      <c r="S65" s="393"/>
    </row>
    <row r="66" spans="1:19" ht="30">
      <c r="A66" s="345" t="s">
        <v>2600</v>
      </c>
      <c r="B66" s="345" t="s">
        <v>3563</v>
      </c>
      <c r="C66" s="443">
        <v>1</v>
      </c>
      <c r="D66" s="344" t="s">
        <v>69</v>
      </c>
      <c r="E66" s="344" t="s">
        <v>3567</v>
      </c>
      <c r="F66" s="4" t="str">
        <f>UnitControlCenter!$B$11</f>
        <v>incidents / year</v>
      </c>
      <c r="G66" s="344" t="s">
        <v>3399</v>
      </c>
      <c r="I66" s="344"/>
    </row>
    <row r="67" spans="1:19">
      <c r="A67" s="345" t="s">
        <v>2600</v>
      </c>
      <c r="B67" s="345" t="s">
        <v>3391</v>
      </c>
      <c r="C67" s="416">
        <v>1</v>
      </c>
      <c r="D67" s="344" t="s">
        <v>69</v>
      </c>
      <c r="E67" s="344" t="s">
        <v>70</v>
      </c>
      <c r="F67" s="4" t="str">
        <f>UnitControlCenter!$B$11</f>
        <v>incidents / year</v>
      </c>
      <c r="G67" s="344" t="s">
        <v>3399</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3392</v>
      </c>
      <c r="C69" s="424">
        <v>1</v>
      </c>
      <c r="D69" s="344" t="s">
        <v>69</v>
      </c>
      <c r="E69" s="344" t="s">
        <v>70</v>
      </c>
      <c r="F69" s="4" t="str">
        <f>UnitControlCenter!$B$11</f>
        <v>incidents / year</v>
      </c>
      <c r="G69" s="344" t="s">
        <v>3400</v>
      </c>
      <c r="H69" s="415"/>
      <c r="I69" s="344"/>
    </row>
    <row r="70" spans="1:19" ht="30">
      <c r="A70" s="345" t="s">
        <v>2600</v>
      </c>
      <c r="B70" s="345" t="s">
        <v>3393</v>
      </c>
      <c r="C70" s="424">
        <v>1</v>
      </c>
      <c r="D70" s="344" t="s">
        <v>69</v>
      </c>
      <c r="E70" s="344" t="s">
        <v>70</v>
      </c>
      <c r="F70" s="4" t="str">
        <f>UnitControlCenter!$B$11</f>
        <v>incidents / year</v>
      </c>
      <c r="G70" s="344" t="s">
        <v>3401</v>
      </c>
      <c r="H70" s="415"/>
      <c r="I70" s="344"/>
    </row>
    <row r="71" spans="1:19">
      <c r="A71" s="345" t="s">
        <v>2600</v>
      </c>
      <c r="B71" s="345" t="s">
        <v>3406</v>
      </c>
      <c r="C71" s="424">
        <v>1</v>
      </c>
      <c r="D71" s="344" t="s">
        <v>69</v>
      </c>
      <c r="E71" s="344" t="s">
        <v>70</v>
      </c>
      <c r="F71" s="4" t="str">
        <f>UnitControlCenter!$B$11</f>
        <v>incidents / year</v>
      </c>
      <c r="G71" s="344" t="s">
        <v>3407</v>
      </c>
      <c r="H71" s="415"/>
      <c r="I71" s="344"/>
    </row>
    <row r="72" spans="1:19" ht="30">
      <c r="A72" s="345" t="s">
        <v>2600</v>
      </c>
      <c r="B72" s="345" t="s">
        <v>3394</v>
      </c>
      <c r="C72" s="424">
        <v>1</v>
      </c>
      <c r="D72" s="344" t="s">
        <v>69</v>
      </c>
      <c r="E72" s="344" t="s">
        <v>70</v>
      </c>
      <c r="F72" s="4" t="str">
        <f>UnitControlCenter!$B$11</f>
        <v>incidents / year</v>
      </c>
      <c r="G72" s="344" t="s">
        <v>3402</v>
      </c>
      <c r="H72" s="415"/>
      <c r="I72" s="344"/>
    </row>
    <row r="73" spans="1:19">
      <c r="A73" s="345" t="s">
        <v>2600</v>
      </c>
      <c r="B73" s="345" t="s">
        <v>3395</v>
      </c>
      <c r="C73" s="424">
        <v>1</v>
      </c>
      <c r="D73" s="344" t="s">
        <v>69</v>
      </c>
      <c r="E73" s="344" t="s">
        <v>70</v>
      </c>
      <c r="F73" s="4" t="str">
        <f>UnitControlCenter!$B$11</f>
        <v>incidents / year</v>
      </c>
      <c r="G73" s="344" t="s">
        <v>3403</v>
      </c>
      <c r="H73" s="415"/>
      <c r="I73" s="344"/>
    </row>
    <row r="74" spans="1:19">
      <c r="A74" s="345" t="s">
        <v>2600</v>
      </c>
      <c r="B74" s="345" t="s">
        <v>3396</v>
      </c>
      <c r="C74" s="424">
        <v>1</v>
      </c>
      <c r="D74" s="344" t="s">
        <v>69</v>
      </c>
      <c r="E74" s="344" t="s">
        <v>70</v>
      </c>
      <c r="F74" s="4" t="str">
        <f>UnitControlCenter!$B$11</f>
        <v>incidents / year</v>
      </c>
      <c r="G74" s="344" t="s">
        <v>3404</v>
      </c>
      <c r="H74" s="415"/>
      <c r="I74" s="344"/>
    </row>
    <row r="75" spans="1:19" ht="30.75" thickBot="1">
      <c r="A75" s="391" t="s">
        <v>2600</v>
      </c>
      <c r="B75" s="391" t="s">
        <v>3397</v>
      </c>
      <c r="C75" s="423">
        <v>1</v>
      </c>
      <c r="D75" s="392" t="s">
        <v>69</v>
      </c>
      <c r="E75" s="392" t="s">
        <v>70</v>
      </c>
      <c r="F75" s="395" t="str">
        <f>UnitControlCenter!$B$11</f>
        <v>incidents / year</v>
      </c>
      <c r="G75" s="392" t="s">
        <v>3405</v>
      </c>
      <c r="H75" s="393"/>
      <c r="I75" s="392"/>
      <c r="J75" s="393"/>
      <c r="K75" s="393"/>
      <c r="L75" s="393"/>
      <c r="M75" s="393"/>
      <c r="N75" s="393"/>
      <c r="O75" s="393"/>
      <c r="P75" s="393"/>
      <c r="Q75" s="393"/>
      <c r="R75" s="393"/>
      <c r="S75" s="393"/>
    </row>
    <row r="76" spans="1:19" ht="135">
      <c r="A76" s="345" t="s">
        <v>2836</v>
      </c>
      <c r="B76" s="345" t="s">
        <v>2602</v>
      </c>
      <c r="C76" s="416">
        <v>1</v>
      </c>
      <c r="D76" s="344" t="s">
        <v>71</v>
      </c>
      <c r="E76" s="344" t="s">
        <v>72</v>
      </c>
      <c r="F76" s="4" t="str">
        <f>UnitControlCenter!$B$15</f>
        <v>terawatt-hours (TWh) / year</v>
      </c>
      <c r="G76" s="344" t="s">
        <v>2876</v>
      </c>
      <c r="H76" s="79" t="s">
        <v>2877</v>
      </c>
      <c r="I76" s="344" t="s">
        <v>2884</v>
      </c>
    </row>
    <row r="77" spans="1:19" ht="165">
      <c r="A77" s="345" t="s">
        <v>2836</v>
      </c>
      <c r="B77" s="345" t="s">
        <v>2603</v>
      </c>
      <c r="C77" s="416">
        <v>1</v>
      </c>
      <c r="D77" s="344" t="s">
        <v>71</v>
      </c>
      <c r="E77" s="344" t="s">
        <v>70</v>
      </c>
      <c r="F77" s="4" t="str">
        <f>UnitControlCenter!$B$15</f>
        <v>terawatt-hours (TWh) / year</v>
      </c>
      <c r="G77" s="344" t="s">
        <v>2878</v>
      </c>
      <c r="H77" s="79" t="s">
        <v>2879</v>
      </c>
      <c r="I77" s="344" t="s">
        <v>2885</v>
      </c>
    </row>
    <row r="78" spans="1:19" ht="135">
      <c r="A78" s="345" t="s">
        <v>2836</v>
      </c>
      <c r="B78" s="345" t="s">
        <v>2604</v>
      </c>
      <c r="C78" s="416">
        <v>1</v>
      </c>
      <c r="D78" s="344" t="s">
        <v>71</v>
      </c>
      <c r="E78" s="344" t="s">
        <v>72</v>
      </c>
      <c r="F78" s="4" t="str">
        <f>UnitControlCenter!$B$16</f>
        <v>gigawatts (GW) / year</v>
      </c>
      <c r="G78" s="344" t="s">
        <v>2880</v>
      </c>
      <c r="H78" s="79" t="s">
        <v>2881</v>
      </c>
      <c r="I78" s="344" t="s">
        <v>2886</v>
      </c>
    </row>
    <row r="79" spans="1:19" ht="150">
      <c r="A79" s="345" t="s">
        <v>2836</v>
      </c>
      <c r="B79" s="345" t="s">
        <v>2605</v>
      </c>
      <c r="C79" s="416">
        <v>1</v>
      </c>
      <c r="D79" s="344" t="s">
        <v>71</v>
      </c>
      <c r="E79" s="344" t="s">
        <v>70</v>
      </c>
      <c r="F79" s="4" t="str">
        <f>UnitControlCenter!$B$16</f>
        <v>gigawatts (GW) / year</v>
      </c>
      <c r="G79" s="344" t="s">
        <v>2882</v>
      </c>
      <c r="H79" s="79" t="s">
        <v>2883</v>
      </c>
      <c r="I79" s="344" t="s">
        <v>2887</v>
      </c>
    </row>
    <row r="80" spans="1:19" ht="45.75" thickBot="1">
      <c r="A80" s="391" t="s">
        <v>2836</v>
      </c>
      <c r="B80" s="391" t="s">
        <v>2837</v>
      </c>
      <c r="C80" s="423">
        <v>1</v>
      </c>
      <c r="D80" s="392" t="s">
        <v>71</v>
      </c>
      <c r="E80" s="392" t="s">
        <v>72</v>
      </c>
      <c r="F80" s="395" t="str">
        <f>UnitControlCenter!$B$15</f>
        <v>terawatt-hours (TWh) / year</v>
      </c>
      <c r="G80" s="392" t="s">
        <v>3314</v>
      </c>
      <c r="H80" s="392" t="s">
        <v>3315</v>
      </c>
      <c r="I80" s="392" t="s">
        <v>2888</v>
      </c>
      <c r="J80" s="393"/>
      <c r="K80" s="393"/>
      <c r="L80" s="393"/>
      <c r="M80" s="393"/>
      <c r="N80" s="393"/>
      <c r="O80" s="393"/>
      <c r="P80" s="393"/>
      <c r="Q80" s="393"/>
      <c r="R80" s="393"/>
      <c r="S80" s="393"/>
    </row>
    <row r="81" spans="1:19" ht="120">
      <c r="A81" s="345" t="s">
        <v>2821</v>
      </c>
      <c r="B81" s="345" t="s">
        <v>2606</v>
      </c>
      <c r="C81" s="416">
        <v>1</v>
      </c>
      <c r="D81" s="344" t="s">
        <v>71</v>
      </c>
      <c r="E81" s="344" t="s">
        <v>2624</v>
      </c>
      <c r="F81" s="4" t="str">
        <f>UnitControlCenter!$B$17</f>
        <v>2019 dollars / megawatt-hour (MWh)</v>
      </c>
      <c r="G81" s="344" t="s">
        <v>2889</v>
      </c>
      <c r="H81" s="79" t="s">
        <v>2890</v>
      </c>
      <c r="I81" s="344" t="s">
        <v>2891</v>
      </c>
    </row>
    <row r="82" spans="1:19" ht="30">
      <c r="A82" s="345" t="s">
        <v>2821</v>
      </c>
      <c r="B82" s="345" t="s">
        <v>2607</v>
      </c>
      <c r="C82" s="416">
        <v>1</v>
      </c>
      <c r="D82" s="344" t="s">
        <v>71</v>
      </c>
      <c r="E82" s="344" t="s">
        <v>72</v>
      </c>
      <c r="F82" s="4" t="str">
        <f>UnitControlCenter!$B$15</f>
        <v>terawatt-hours (TWh) / year</v>
      </c>
      <c r="G82" s="344" t="s">
        <v>3226</v>
      </c>
      <c r="H82" s="79" t="s">
        <v>3227</v>
      </c>
      <c r="I82" s="344" t="s">
        <v>3228</v>
      </c>
    </row>
    <row r="83" spans="1:19" ht="105">
      <c r="A83" s="345" t="s">
        <v>2821</v>
      </c>
      <c r="B83" s="345" t="s">
        <v>2822</v>
      </c>
      <c r="C83" s="416">
        <v>1</v>
      </c>
      <c r="D83" s="344" t="s">
        <v>71</v>
      </c>
      <c r="E83" s="344" t="s">
        <v>72</v>
      </c>
      <c r="F83" s="4" t="str">
        <f>UnitControlCenter!$B$18</f>
        <v>cubic km / yr</v>
      </c>
      <c r="G83" s="344" t="s">
        <v>2892</v>
      </c>
      <c r="H83" s="79" t="s">
        <v>2893</v>
      </c>
      <c r="I83" s="344" t="s">
        <v>2894</v>
      </c>
    </row>
    <row r="84" spans="1:19" ht="120.75" thickBot="1">
      <c r="A84" s="391" t="s">
        <v>2821</v>
      </c>
      <c r="B84" s="391" t="s">
        <v>2823</v>
      </c>
      <c r="C84" s="423">
        <v>1</v>
      </c>
      <c r="D84" s="392" t="s">
        <v>71</v>
      </c>
      <c r="E84" s="392" t="s">
        <v>72</v>
      </c>
      <c r="F84" s="395" t="str">
        <f>UnitControlCenter!$B$18</f>
        <v>cubic km / yr</v>
      </c>
      <c r="G84" s="392" t="s">
        <v>2895</v>
      </c>
      <c r="H84" s="393" t="s">
        <v>2896</v>
      </c>
      <c r="I84" s="392" t="s">
        <v>2897</v>
      </c>
    </row>
    <row r="85" spans="1:19" ht="90">
      <c r="A85" s="345" t="s">
        <v>3187</v>
      </c>
      <c r="B85" s="345" t="s">
        <v>3188</v>
      </c>
      <c r="C85" s="416">
        <v>1</v>
      </c>
      <c r="D85" s="344" t="s">
        <v>71</v>
      </c>
      <c r="E85" s="344" t="s">
        <v>72</v>
      </c>
      <c r="F85" s="4" t="str">
        <f>UnitControlCenter!$B$21</f>
        <v>million vehicles / year</v>
      </c>
      <c r="G85" s="344" t="s">
        <v>3018</v>
      </c>
      <c r="H85" s="344" t="s">
        <v>3019</v>
      </c>
      <c r="I85" s="344" t="s">
        <v>3020</v>
      </c>
    </row>
    <row r="86" spans="1:19" ht="90">
      <c r="A86" s="345" t="s">
        <v>3187</v>
      </c>
      <c r="B86" s="345" t="s">
        <v>3189</v>
      </c>
      <c r="C86" s="416">
        <v>1</v>
      </c>
      <c r="D86" s="344" t="s">
        <v>71</v>
      </c>
      <c r="E86" s="344" t="s">
        <v>72</v>
      </c>
      <c r="F86" s="4" t="str">
        <f>UnitControlCenter!$B$22</f>
        <v>thousand vehicles / year</v>
      </c>
      <c r="G86" s="344" t="s">
        <v>3021</v>
      </c>
      <c r="H86" s="344" t="s">
        <v>3022</v>
      </c>
      <c r="I86" s="344" t="s">
        <v>3023</v>
      </c>
    </row>
    <row r="87" spans="1:19" ht="90">
      <c r="A87" s="345" t="s">
        <v>3187</v>
      </c>
      <c r="B87" s="345" t="s">
        <v>3190</v>
      </c>
      <c r="C87" s="416">
        <v>1</v>
      </c>
      <c r="D87" s="344" t="s">
        <v>71</v>
      </c>
      <c r="E87" s="344" t="s">
        <v>72</v>
      </c>
      <c r="F87" s="4" t="str">
        <f>UnitControlCenter!$B$22</f>
        <v>thousand vehicles / year</v>
      </c>
      <c r="G87" s="344" t="s">
        <v>3024</v>
      </c>
      <c r="H87" s="344" t="s">
        <v>3019</v>
      </c>
      <c r="I87" s="344" t="s">
        <v>3020</v>
      </c>
    </row>
    <row r="88" spans="1:19" ht="90">
      <c r="A88" s="345" t="s">
        <v>3187</v>
      </c>
      <c r="B88" s="345" t="s">
        <v>3191</v>
      </c>
      <c r="C88" s="416">
        <v>1</v>
      </c>
      <c r="D88" s="344" t="s">
        <v>71</v>
      </c>
      <c r="E88" s="344" t="s">
        <v>72</v>
      </c>
      <c r="F88" s="4" t="str">
        <f>UnitControlCenter!$B$22</f>
        <v>thousand vehicles / year</v>
      </c>
      <c r="G88" s="344" t="s">
        <v>3025</v>
      </c>
      <c r="H88" s="344" t="s">
        <v>3022</v>
      </c>
      <c r="I88" s="344" t="s">
        <v>3023</v>
      </c>
    </row>
    <row r="89" spans="1:19" ht="30">
      <c r="A89" s="345" t="s">
        <v>3187</v>
      </c>
      <c r="B89" s="345" t="s">
        <v>3192</v>
      </c>
      <c r="C89" s="416">
        <v>1</v>
      </c>
      <c r="D89" s="344" t="s">
        <v>71</v>
      </c>
      <c r="E89" s="344" t="s">
        <v>72</v>
      </c>
      <c r="F89" s="4" t="str">
        <f>UnitControlCenter!$B$22</f>
        <v>thousand vehicles / year</v>
      </c>
      <c r="G89" s="344" t="s">
        <v>2898</v>
      </c>
      <c r="H89" s="344" t="s">
        <v>2899</v>
      </c>
      <c r="I89" s="344" t="s">
        <v>3002</v>
      </c>
    </row>
    <row r="90" spans="1:19" ht="75">
      <c r="A90" s="345" t="s">
        <v>3187</v>
      </c>
      <c r="B90" s="345" t="s">
        <v>3193</v>
      </c>
      <c r="C90" s="416">
        <v>1</v>
      </c>
      <c r="D90" s="344" t="s">
        <v>71</v>
      </c>
      <c r="E90" s="344" t="s">
        <v>72</v>
      </c>
      <c r="F90" s="4" t="str">
        <f>UnitControlCenter!$B$23</f>
        <v>million vehicles</v>
      </c>
      <c r="G90" s="344" t="s">
        <v>3026</v>
      </c>
      <c r="H90" s="344" t="s">
        <v>3019</v>
      </c>
      <c r="I90" s="344" t="s">
        <v>3020</v>
      </c>
    </row>
    <row r="91" spans="1:19" ht="90">
      <c r="A91" s="345" t="s">
        <v>3187</v>
      </c>
      <c r="B91" s="345" t="s">
        <v>3194</v>
      </c>
      <c r="C91" s="416">
        <v>1</v>
      </c>
      <c r="D91" s="344" t="s">
        <v>71</v>
      </c>
      <c r="E91" s="344" t="s">
        <v>72</v>
      </c>
      <c r="F91" s="4" t="str">
        <f>UnitControlCenter!$B$24</f>
        <v>thousand vehicles</v>
      </c>
      <c r="G91" s="344" t="s">
        <v>3312</v>
      </c>
      <c r="H91" s="344" t="s">
        <v>3022</v>
      </c>
      <c r="I91" s="344" t="s">
        <v>3023</v>
      </c>
    </row>
    <row r="92" spans="1:19" ht="75">
      <c r="A92" s="345" t="s">
        <v>3187</v>
      </c>
      <c r="B92" s="345" t="s">
        <v>3195</v>
      </c>
      <c r="C92" s="416">
        <v>1</v>
      </c>
      <c r="D92" s="344" t="s">
        <v>71</v>
      </c>
      <c r="E92" s="344" t="s">
        <v>72</v>
      </c>
      <c r="F92" s="4" t="str">
        <f>UnitControlCenter!$B$23</f>
        <v>million vehicles</v>
      </c>
      <c r="G92" s="344" t="s">
        <v>3027</v>
      </c>
      <c r="H92" s="344" t="s">
        <v>3019</v>
      </c>
      <c r="I92" s="344" t="s">
        <v>3020</v>
      </c>
    </row>
    <row r="93" spans="1:19" ht="75">
      <c r="A93" s="345" t="s">
        <v>3187</v>
      </c>
      <c r="B93" s="345" t="s">
        <v>3196</v>
      </c>
      <c r="C93" s="416">
        <v>1</v>
      </c>
      <c r="D93" s="344" t="s">
        <v>71</v>
      </c>
      <c r="E93" s="344" t="s">
        <v>72</v>
      </c>
      <c r="F93" s="4" t="str">
        <f>UnitControlCenter!$B$23</f>
        <v>million vehicles</v>
      </c>
      <c r="G93" s="344" t="s">
        <v>3028</v>
      </c>
      <c r="H93" s="344" t="s">
        <v>3022</v>
      </c>
      <c r="I93" s="344" t="s">
        <v>3023</v>
      </c>
    </row>
    <row r="94" spans="1:19" ht="30.75" thickBot="1">
      <c r="A94" s="391" t="s">
        <v>3187</v>
      </c>
      <c r="B94" s="391" t="s">
        <v>3197</v>
      </c>
      <c r="C94" s="423">
        <v>1</v>
      </c>
      <c r="D94" s="392" t="s">
        <v>71</v>
      </c>
      <c r="E94" s="392" t="s">
        <v>72</v>
      </c>
      <c r="F94" s="395" t="str">
        <f>UnitControlCenter!$B$23</f>
        <v>million vehicles</v>
      </c>
      <c r="G94" s="392" t="s">
        <v>3003</v>
      </c>
      <c r="H94" s="392" t="s">
        <v>2899</v>
      </c>
      <c r="I94" s="392" t="s">
        <v>3002</v>
      </c>
      <c r="J94" s="393"/>
      <c r="K94" s="393"/>
      <c r="L94" s="393"/>
      <c r="M94" s="393"/>
      <c r="N94" s="393"/>
      <c r="O94" s="393"/>
      <c r="P94" s="393"/>
      <c r="Q94" s="393"/>
      <c r="R94" s="393"/>
      <c r="S94" s="393"/>
    </row>
    <row r="95" spans="1:19" ht="150">
      <c r="A95" s="345" t="s">
        <v>3344</v>
      </c>
      <c r="B95" s="345" t="s">
        <v>2610</v>
      </c>
      <c r="C95" s="416">
        <v>1</v>
      </c>
      <c r="D95" s="344" t="s">
        <v>71</v>
      </c>
      <c r="E95" s="344" t="s">
        <v>72</v>
      </c>
      <c r="F95" s="4" t="str">
        <f>UnitControlCenter!$B$3</f>
        <v>million metric tons / year</v>
      </c>
      <c r="G95" s="344" t="s">
        <v>3004</v>
      </c>
      <c r="H95" s="344" t="s">
        <v>3225</v>
      </c>
      <c r="I95" s="344" t="s">
        <v>3005</v>
      </c>
    </row>
    <row r="96" spans="1:19" ht="105">
      <c r="A96" s="345" t="s">
        <v>3344</v>
      </c>
      <c r="B96" s="345" t="s">
        <v>2611</v>
      </c>
      <c r="C96" s="416">
        <v>1</v>
      </c>
      <c r="D96" s="344" t="s">
        <v>71</v>
      </c>
      <c r="E96" s="344" t="s">
        <v>72</v>
      </c>
      <c r="F96" s="4" t="str">
        <f>UnitControlCenter!$B$25</f>
        <v>quads / year</v>
      </c>
      <c r="G96" s="344" t="s">
        <v>3224</v>
      </c>
      <c r="H96" s="344" t="s">
        <v>3029</v>
      </c>
      <c r="I96" s="344" t="s">
        <v>3030</v>
      </c>
    </row>
    <row r="97" spans="1:19" ht="135">
      <c r="A97" s="345" t="s">
        <v>3344</v>
      </c>
      <c r="B97" s="345" t="s">
        <v>2670</v>
      </c>
      <c r="C97" s="424">
        <v>1</v>
      </c>
      <c r="D97" s="344" t="s">
        <v>71</v>
      </c>
      <c r="E97" s="344" t="s">
        <v>72</v>
      </c>
      <c r="F97" s="7" t="str">
        <f>UnitControlCenter!$B$25</f>
        <v>quads / year</v>
      </c>
      <c r="G97" s="344" t="s">
        <v>3006</v>
      </c>
      <c r="H97" s="344" t="s">
        <v>3225</v>
      </c>
      <c r="I97" s="344" t="s">
        <v>3005</v>
      </c>
    </row>
    <row r="98" spans="1:19" ht="45">
      <c r="A98" s="345" t="s">
        <v>3344</v>
      </c>
      <c r="B98" s="345" t="s">
        <v>3345</v>
      </c>
      <c r="C98" s="424">
        <v>1</v>
      </c>
      <c r="D98" s="344" t="s">
        <v>71</v>
      </c>
      <c r="E98" s="344" t="s">
        <v>72</v>
      </c>
      <c r="F98" s="7" t="str">
        <f>UnitControlCenter!$B$19</f>
        <v>trillion passenger-miles / year</v>
      </c>
      <c r="G98" s="344" t="s">
        <v>2625</v>
      </c>
      <c r="H98" s="415" t="s">
        <v>2960</v>
      </c>
      <c r="I98" s="344" t="s">
        <v>2961</v>
      </c>
    </row>
    <row r="99" spans="1:19" ht="45.75" thickBot="1">
      <c r="A99" s="391" t="s">
        <v>3344</v>
      </c>
      <c r="B99" s="391" t="s">
        <v>3346</v>
      </c>
      <c r="C99" s="423">
        <v>1</v>
      </c>
      <c r="D99" s="392" t="s">
        <v>71</v>
      </c>
      <c r="E99" s="392" t="s">
        <v>72</v>
      </c>
      <c r="F99" s="395" t="str">
        <f>UnitControlCenter!$B$20</f>
        <v>trillion freight ton-miles / year</v>
      </c>
      <c r="G99" s="392" t="s">
        <v>2999</v>
      </c>
      <c r="H99" s="393" t="s">
        <v>3000</v>
      </c>
      <c r="I99" s="392" t="s">
        <v>3001</v>
      </c>
      <c r="J99" s="393"/>
      <c r="K99" s="393"/>
      <c r="L99" s="393"/>
      <c r="M99" s="393"/>
      <c r="N99" s="393"/>
      <c r="O99" s="393"/>
      <c r="P99" s="393"/>
      <c r="Q99" s="393"/>
      <c r="R99" s="393"/>
      <c r="S99" s="393"/>
    </row>
    <row r="100" spans="1:19" ht="60">
      <c r="A100" s="347" t="s">
        <v>2612</v>
      </c>
      <c r="B100" s="345" t="s">
        <v>3174</v>
      </c>
      <c r="C100" s="416">
        <v>1</v>
      </c>
      <c r="D100" s="344" t="s">
        <v>71</v>
      </c>
      <c r="E100" s="344" t="s">
        <v>72</v>
      </c>
      <c r="F100" s="4" t="str">
        <f>UnitControlCenter!$B$25</f>
        <v>quads / year</v>
      </c>
      <c r="G100" s="344" t="s">
        <v>3011</v>
      </c>
      <c r="H100" s="79" t="s">
        <v>3008</v>
      </c>
      <c r="I100" s="344" t="s">
        <v>3009</v>
      </c>
    </row>
    <row r="101" spans="1:19" ht="90">
      <c r="A101" s="347" t="s">
        <v>2612</v>
      </c>
      <c r="B101" s="345" t="s">
        <v>3175</v>
      </c>
      <c r="C101" s="416">
        <v>1</v>
      </c>
      <c r="D101" s="344" t="s">
        <v>71</v>
      </c>
      <c r="E101" s="344" t="s">
        <v>72</v>
      </c>
      <c r="F101" s="4" t="str">
        <f>UnitControlCenter!$B$25</f>
        <v>quads / year</v>
      </c>
      <c r="G101" s="344" t="s">
        <v>3171</v>
      </c>
      <c r="H101" s="79" t="s">
        <v>3172</v>
      </c>
      <c r="I101" s="344" t="s">
        <v>3173</v>
      </c>
    </row>
    <row r="102" spans="1:19" ht="75">
      <c r="A102" s="347" t="s">
        <v>2612</v>
      </c>
      <c r="B102" s="345" t="s">
        <v>3176</v>
      </c>
      <c r="C102" s="416">
        <v>1</v>
      </c>
      <c r="D102" s="344" t="s">
        <v>71</v>
      </c>
      <c r="E102" s="344" t="s">
        <v>72</v>
      </c>
      <c r="F102" s="4" t="str">
        <f>UnitControlCenter!$B$25</f>
        <v>quads / year</v>
      </c>
      <c r="G102" s="344" t="s">
        <v>3178</v>
      </c>
      <c r="H102" s="79" t="s">
        <v>3008</v>
      </c>
      <c r="I102" s="344" t="s">
        <v>3009</v>
      </c>
    </row>
    <row r="103" spans="1:19" ht="120.75" thickBot="1">
      <c r="A103" s="394" t="s">
        <v>2612</v>
      </c>
      <c r="B103" s="391" t="s">
        <v>3177</v>
      </c>
      <c r="C103" s="423">
        <v>1</v>
      </c>
      <c r="D103" s="392" t="s">
        <v>71</v>
      </c>
      <c r="E103" s="392" t="s">
        <v>72</v>
      </c>
      <c r="F103" s="395" t="str">
        <f>UnitControlCenter!$B$25</f>
        <v>quads / year</v>
      </c>
      <c r="G103" s="392" t="s">
        <v>3179</v>
      </c>
      <c r="H103" s="393" t="s">
        <v>3172</v>
      </c>
      <c r="I103" s="392" t="s">
        <v>3173</v>
      </c>
      <c r="J103" s="393"/>
      <c r="K103" s="393"/>
      <c r="L103" s="393"/>
      <c r="M103" s="393"/>
      <c r="N103" s="393"/>
      <c r="O103" s="393"/>
      <c r="P103" s="393"/>
      <c r="Q103" s="393"/>
      <c r="R103" s="393"/>
      <c r="S103" s="393"/>
    </row>
    <row r="104" spans="1:19" ht="75">
      <c r="A104" s="347" t="s">
        <v>3293</v>
      </c>
      <c r="B104" s="345" t="s">
        <v>2666</v>
      </c>
      <c r="C104" s="416">
        <v>1</v>
      </c>
      <c r="D104" s="344" t="s">
        <v>71</v>
      </c>
      <c r="E104" s="344" t="s">
        <v>72</v>
      </c>
      <c r="F104" s="4" t="str">
        <f>UnitControlCenter!$B$3</f>
        <v>million metric tons / year</v>
      </c>
      <c r="G104" s="344" t="s">
        <v>3007</v>
      </c>
      <c r="H104" s="79" t="s">
        <v>3008</v>
      </c>
      <c r="I104" s="344" t="s">
        <v>3009</v>
      </c>
    </row>
    <row r="105" spans="1:19" ht="45">
      <c r="A105" s="347" t="s">
        <v>3293</v>
      </c>
      <c r="B105" s="345" t="s">
        <v>2667</v>
      </c>
      <c r="C105" s="416">
        <v>1</v>
      </c>
      <c r="D105" s="344" t="s">
        <v>71</v>
      </c>
      <c r="E105" s="344" t="s">
        <v>72</v>
      </c>
      <c r="F105" s="4" t="str">
        <f>UnitControlCenter!$B$3</f>
        <v>million metric tons / year</v>
      </c>
      <c r="G105" s="344" t="s">
        <v>3016</v>
      </c>
      <c r="H105" s="79" t="s">
        <v>3014</v>
      </c>
      <c r="I105" s="344" t="s">
        <v>3015</v>
      </c>
    </row>
    <row r="106" spans="1:19" ht="75">
      <c r="A106" s="347" t="s">
        <v>3293</v>
      </c>
      <c r="B106" s="345" t="s">
        <v>2668</v>
      </c>
      <c r="C106" s="416">
        <v>1</v>
      </c>
      <c r="D106" s="344" t="s">
        <v>71</v>
      </c>
      <c r="E106" s="344" t="s">
        <v>72</v>
      </c>
      <c r="F106" s="4" t="str">
        <f>UnitControlCenter!$B$3</f>
        <v>million metric tons / year</v>
      </c>
      <c r="G106" s="344" t="s">
        <v>3010</v>
      </c>
      <c r="H106" s="79" t="s">
        <v>3008</v>
      </c>
      <c r="I106" s="344" t="s">
        <v>3009</v>
      </c>
    </row>
    <row r="107" spans="1:19" ht="45">
      <c r="A107" s="347" t="s">
        <v>3293</v>
      </c>
      <c r="B107" s="345" t="s">
        <v>2669</v>
      </c>
      <c r="C107" s="424">
        <v>1</v>
      </c>
      <c r="D107" s="344" t="s">
        <v>71</v>
      </c>
      <c r="E107" s="344" t="s">
        <v>72</v>
      </c>
      <c r="F107" s="7" t="str">
        <f>UnitControlCenter!$B$3</f>
        <v>million metric tons / year</v>
      </c>
      <c r="G107" s="344" t="s">
        <v>3017</v>
      </c>
      <c r="H107" s="415" t="s">
        <v>3014</v>
      </c>
      <c r="I107" s="344" t="s">
        <v>3015</v>
      </c>
    </row>
    <row r="108" spans="1:19" s="415" customFormat="1" ht="90">
      <c r="A108" s="347" t="s">
        <v>3293</v>
      </c>
      <c r="B108" s="345" t="s">
        <v>3291</v>
      </c>
      <c r="C108" s="424">
        <v>1</v>
      </c>
      <c r="D108" s="344" t="s">
        <v>71</v>
      </c>
      <c r="E108" s="344" t="s">
        <v>72</v>
      </c>
      <c r="F108" s="7" t="str">
        <f>UnitControlCenter!$B$3</f>
        <v>million metric tons / year</v>
      </c>
      <c r="G108" s="344" t="s">
        <v>3296</v>
      </c>
      <c r="H108" s="79" t="s">
        <v>3008</v>
      </c>
      <c r="I108" s="344" t="s">
        <v>3009</v>
      </c>
    </row>
    <row r="109" spans="1:19" ht="45.75" thickBot="1">
      <c r="A109" s="394" t="s">
        <v>3293</v>
      </c>
      <c r="B109" s="391" t="s">
        <v>3292</v>
      </c>
      <c r="C109" s="423">
        <v>1</v>
      </c>
      <c r="D109" s="392" t="s">
        <v>71</v>
      </c>
      <c r="E109" s="392" t="s">
        <v>72</v>
      </c>
      <c r="F109" s="395" t="str">
        <f>UnitControlCenter!$B$3</f>
        <v>million metric tons / year</v>
      </c>
      <c r="G109" s="392" t="s">
        <v>3341</v>
      </c>
      <c r="H109" s="393" t="s">
        <v>3294</v>
      </c>
      <c r="I109" s="392" t="s">
        <v>3295</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2992</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3039</v>
      </c>
      <c r="H112" s="393" t="s">
        <v>3041</v>
      </c>
      <c r="I112" s="392" t="s">
        <v>3040</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3059</v>
      </c>
      <c r="H113" s="344" t="s">
        <v>3060</v>
      </c>
      <c r="I113" s="344" t="s">
        <v>3061</v>
      </c>
    </row>
    <row r="114" spans="1:19" ht="60">
      <c r="A114" s="345" t="s">
        <v>2699</v>
      </c>
      <c r="B114" s="345" t="s">
        <v>2701</v>
      </c>
      <c r="C114" s="424">
        <v>1</v>
      </c>
      <c r="D114" s="344" t="s">
        <v>71</v>
      </c>
      <c r="E114" s="344" t="s">
        <v>72</v>
      </c>
      <c r="F114" s="4" t="str">
        <f>UnitControlCenter!$B$25</f>
        <v>quads / year</v>
      </c>
      <c r="G114" s="344" t="s">
        <v>3219</v>
      </c>
      <c r="H114" s="344" t="s">
        <v>3220</v>
      </c>
      <c r="I114" s="344" t="s">
        <v>3221</v>
      </c>
    </row>
    <row r="115" spans="1:19">
      <c r="A115" s="345" t="s">
        <v>2699</v>
      </c>
      <c r="B115" s="345" t="s">
        <v>3360</v>
      </c>
      <c r="C115" s="424">
        <v>0</v>
      </c>
      <c r="D115" s="344" t="s">
        <v>69</v>
      </c>
      <c r="E115" s="344" t="s">
        <v>70</v>
      </c>
      <c r="F115" s="1" t="str">
        <f>UnitControlCenter!$B$26</f>
        <v>thousand BTU / 2019 dollar</v>
      </c>
      <c r="G115" s="344" t="s">
        <v>3307</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3042</v>
      </c>
      <c r="C123" s="424">
        <v>1</v>
      </c>
      <c r="D123" s="344" t="s">
        <v>69</v>
      </c>
      <c r="E123" s="344" t="s">
        <v>70</v>
      </c>
      <c r="F123" s="4" t="str">
        <f>UnitControlCenter!$B$30</f>
        <v>million gallons / year</v>
      </c>
      <c r="G123" s="344" t="s">
        <v>3046</v>
      </c>
      <c r="I123" s="344"/>
    </row>
    <row r="124" spans="1:19" ht="30">
      <c r="A124" s="345" t="s">
        <v>2699</v>
      </c>
      <c r="B124" s="345" t="s">
        <v>3043</v>
      </c>
      <c r="C124" s="424">
        <v>1</v>
      </c>
      <c r="D124" s="344" t="s">
        <v>69</v>
      </c>
      <c r="E124" s="344" t="s">
        <v>70</v>
      </c>
      <c r="F124" s="4" t="str">
        <f>UnitControlCenter!$B$27</f>
        <v>millions of short tons / year</v>
      </c>
      <c r="G124" s="344" t="s">
        <v>3047</v>
      </c>
      <c r="I124" s="344"/>
    </row>
    <row r="125" spans="1:19" ht="15.75" thickBot="1">
      <c r="A125" s="391" t="s">
        <v>2699</v>
      </c>
      <c r="B125" s="391" t="s">
        <v>3044</v>
      </c>
      <c r="C125" s="423">
        <v>1</v>
      </c>
      <c r="D125" s="392" t="s">
        <v>69</v>
      </c>
      <c r="E125" s="392" t="s">
        <v>70</v>
      </c>
      <c r="F125" s="395" t="str">
        <f>UnitControlCenter!$B$5</f>
        <v>thousand metric tons / year</v>
      </c>
      <c r="G125" s="392" t="s">
        <v>3048</v>
      </c>
      <c r="H125" s="393"/>
      <c r="I125" s="392"/>
      <c r="J125" s="393"/>
      <c r="K125" s="393"/>
      <c r="L125" s="393"/>
      <c r="M125" s="393"/>
      <c r="N125" s="393"/>
      <c r="O125" s="393"/>
      <c r="P125" s="393"/>
      <c r="Q125" s="393"/>
      <c r="R125" s="393"/>
      <c r="S125" s="393"/>
    </row>
    <row r="126" spans="1:19" ht="60">
      <c r="A126" s="345" t="s">
        <v>3203</v>
      </c>
      <c r="B126" s="345" t="s">
        <v>3054</v>
      </c>
      <c r="C126" s="424">
        <v>1</v>
      </c>
      <c r="D126" s="344" t="s">
        <v>71</v>
      </c>
      <c r="E126" s="344" t="s">
        <v>72</v>
      </c>
      <c r="F126" s="4" t="str">
        <f>UnitControlCenter!$B$31</f>
        <v>trillion BTU / year</v>
      </c>
      <c r="G126" s="344" t="s">
        <v>3062</v>
      </c>
      <c r="H126" s="79" t="s">
        <v>3063</v>
      </c>
      <c r="I126" s="344" t="s">
        <v>3064</v>
      </c>
    </row>
    <row r="127" spans="1:19" ht="60">
      <c r="A127" s="345" t="s">
        <v>3203</v>
      </c>
      <c r="B127" s="345" t="s">
        <v>2709</v>
      </c>
      <c r="C127" s="424">
        <v>1</v>
      </c>
      <c r="D127" s="344" t="s">
        <v>71</v>
      </c>
      <c r="E127" s="344" t="s">
        <v>70</v>
      </c>
      <c r="F127" s="4" t="str">
        <f>UnitControlCenter!$B$31</f>
        <v>trillion BTU / year</v>
      </c>
      <c r="G127" s="344" t="s">
        <v>3065</v>
      </c>
      <c r="H127" s="79" t="s">
        <v>3063</v>
      </c>
      <c r="I127" s="344" t="s">
        <v>3064</v>
      </c>
    </row>
    <row r="128" spans="1:19" ht="60">
      <c r="A128" s="345" t="s">
        <v>3203</v>
      </c>
      <c r="B128" s="345" t="s">
        <v>3055</v>
      </c>
      <c r="C128" s="424">
        <v>1</v>
      </c>
      <c r="D128" s="344" t="s">
        <v>71</v>
      </c>
      <c r="E128" s="344" t="s">
        <v>72</v>
      </c>
      <c r="F128" s="4" t="str">
        <f>UnitControlCenter!$B$8</f>
        <v>billion 2019 dollars / year</v>
      </c>
      <c r="G128" s="344" t="s">
        <v>3066</v>
      </c>
      <c r="H128" s="79" t="s">
        <v>3063</v>
      </c>
      <c r="I128" s="344" t="s">
        <v>3064</v>
      </c>
    </row>
    <row r="129" spans="1:19" ht="75">
      <c r="A129" s="345" t="s">
        <v>3203</v>
      </c>
      <c r="B129" s="345" t="s">
        <v>3052</v>
      </c>
      <c r="C129" s="424">
        <v>1</v>
      </c>
      <c r="D129" s="344" t="s">
        <v>71</v>
      </c>
      <c r="E129" s="344" t="s">
        <v>70</v>
      </c>
      <c r="F129" s="4" t="str">
        <f>UnitControlCenter!$B$8</f>
        <v>billion 2019 dollars / year</v>
      </c>
      <c r="G129" s="344" t="s">
        <v>3067</v>
      </c>
      <c r="H129" s="79" t="s">
        <v>3063</v>
      </c>
      <c r="I129" s="344" t="s">
        <v>3064</v>
      </c>
    </row>
    <row r="130" spans="1:19" ht="60">
      <c r="A130" s="345" t="s">
        <v>3203</v>
      </c>
      <c r="B130" s="345" t="s">
        <v>3385</v>
      </c>
      <c r="C130" s="424">
        <v>1</v>
      </c>
      <c r="D130" s="344" t="s">
        <v>71</v>
      </c>
      <c r="E130" s="344" t="s">
        <v>72</v>
      </c>
      <c r="F130" s="4" t="str">
        <f>UnitControlCenter!B3</f>
        <v>million metric tons / year</v>
      </c>
      <c r="G130" s="344" t="s">
        <v>3389</v>
      </c>
      <c r="H130" s="79" t="s">
        <v>3387</v>
      </c>
      <c r="I130" s="344" t="s">
        <v>3388</v>
      </c>
    </row>
    <row r="131" spans="1:19" ht="60">
      <c r="A131" s="345" t="s">
        <v>3203</v>
      </c>
      <c r="B131" s="345" t="s">
        <v>3386</v>
      </c>
      <c r="C131" s="424">
        <v>1</v>
      </c>
      <c r="D131" s="344" t="s">
        <v>71</v>
      </c>
      <c r="E131" s="344" t="s">
        <v>70</v>
      </c>
      <c r="F131" s="4" t="str">
        <f>UnitControlCenter!B3</f>
        <v>million metric tons / year</v>
      </c>
      <c r="G131" s="344" t="s">
        <v>3390</v>
      </c>
      <c r="H131" s="79" t="s">
        <v>3387</v>
      </c>
      <c r="I131" s="344" t="s">
        <v>3388</v>
      </c>
    </row>
    <row r="132" spans="1:19" ht="60">
      <c r="A132" s="345" t="s">
        <v>3203</v>
      </c>
      <c r="B132" s="345" t="s">
        <v>3056</v>
      </c>
      <c r="C132" s="424">
        <v>1</v>
      </c>
      <c r="D132" s="344" t="s">
        <v>71</v>
      </c>
      <c r="E132" s="344" t="s">
        <v>72</v>
      </c>
      <c r="F132" s="4" t="str">
        <f>UnitControlCenter!$B$31</f>
        <v>trillion BTU / year</v>
      </c>
      <c r="G132" s="344" t="s">
        <v>3166</v>
      </c>
      <c r="H132" s="79" t="s">
        <v>3161</v>
      </c>
      <c r="I132" s="344" t="s">
        <v>3162</v>
      </c>
    </row>
    <row r="133" spans="1:19" ht="75">
      <c r="A133" s="345" t="s">
        <v>3203</v>
      </c>
      <c r="B133" s="345" t="s">
        <v>2710</v>
      </c>
      <c r="C133" s="424">
        <v>1</v>
      </c>
      <c r="D133" s="344" t="s">
        <v>71</v>
      </c>
      <c r="E133" s="344" t="s">
        <v>70</v>
      </c>
      <c r="F133" s="4" t="str">
        <f>UnitControlCenter!$B$31</f>
        <v>trillion BTU / year</v>
      </c>
      <c r="G133" s="344" t="s">
        <v>3167</v>
      </c>
      <c r="H133" s="79" t="s">
        <v>3161</v>
      </c>
      <c r="I133" s="344" t="s">
        <v>3163</v>
      </c>
    </row>
    <row r="134" spans="1:19" ht="75">
      <c r="A134" s="345" t="s">
        <v>3203</v>
      </c>
      <c r="B134" s="345" t="s">
        <v>3057</v>
      </c>
      <c r="C134" s="424">
        <v>1</v>
      </c>
      <c r="D134" s="344" t="s">
        <v>71</v>
      </c>
      <c r="E134" s="344" t="s">
        <v>72</v>
      </c>
      <c r="F134" s="4" t="str">
        <f>UnitControlCenter!$B$8</f>
        <v>billion 2019 dollars / year</v>
      </c>
      <c r="G134" s="344" t="s">
        <v>3168</v>
      </c>
      <c r="H134" s="79" t="s">
        <v>3161</v>
      </c>
      <c r="I134" s="344" t="s">
        <v>3164</v>
      </c>
    </row>
    <row r="135" spans="1:19" ht="90">
      <c r="A135" s="345" t="s">
        <v>3203</v>
      </c>
      <c r="B135" s="345" t="s">
        <v>3053</v>
      </c>
      <c r="C135" s="424">
        <v>1</v>
      </c>
      <c r="D135" s="344" t="s">
        <v>71</v>
      </c>
      <c r="E135" s="344" t="s">
        <v>70</v>
      </c>
      <c r="F135" s="4" t="str">
        <f>UnitControlCenter!$B$8</f>
        <v>billion 2019 dollars / year</v>
      </c>
      <c r="G135" s="344" t="s">
        <v>3169</v>
      </c>
      <c r="H135" s="79" t="s">
        <v>3161</v>
      </c>
      <c r="I135" s="344" t="s">
        <v>3165</v>
      </c>
    </row>
    <row r="136" spans="1:19" ht="105">
      <c r="A136" s="345" t="s">
        <v>3203</v>
      </c>
      <c r="B136" s="345" t="s">
        <v>3204</v>
      </c>
      <c r="C136" s="424">
        <v>1</v>
      </c>
      <c r="D136" s="344" t="s">
        <v>71</v>
      </c>
      <c r="E136" s="344" t="s">
        <v>72</v>
      </c>
      <c r="F136" s="4" t="str">
        <f>UnitControlCenter!$B$25</f>
        <v>quads / year</v>
      </c>
      <c r="G136" s="344" t="s">
        <v>3206</v>
      </c>
      <c r="H136" s="79" t="s">
        <v>3208</v>
      </c>
      <c r="I136" s="344" t="s">
        <v>3209</v>
      </c>
    </row>
    <row r="137" spans="1:19" ht="120.75" thickBot="1">
      <c r="A137" s="391" t="s">
        <v>3203</v>
      </c>
      <c r="B137" s="391" t="s">
        <v>3205</v>
      </c>
      <c r="C137" s="423">
        <v>1</v>
      </c>
      <c r="D137" s="392" t="s">
        <v>71</v>
      </c>
      <c r="E137" s="392" t="s">
        <v>70</v>
      </c>
      <c r="F137" s="395" t="str">
        <f>UnitControlCenter!$B$25</f>
        <v>quads / year</v>
      </c>
      <c r="G137" s="392" t="s">
        <v>3207</v>
      </c>
      <c r="H137" s="393" t="s">
        <v>3208</v>
      </c>
      <c r="I137" s="392" t="s">
        <v>3209</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3068</v>
      </c>
      <c r="H138" s="79" t="s">
        <v>3316</v>
      </c>
      <c r="I138" s="344" t="s">
        <v>3069</v>
      </c>
    </row>
    <row r="139" spans="1:19" ht="45">
      <c r="A139" s="347" t="s">
        <v>2617</v>
      </c>
      <c r="B139" s="345" t="s">
        <v>507</v>
      </c>
      <c r="C139" s="424">
        <v>1</v>
      </c>
      <c r="D139" s="344" t="s">
        <v>71</v>
      </c>
      <c r="E139" s="344" t="s">
        <v>2624</v>
      </c>
      <c r="F139" s="4" t="str">
        <f>UnitControlCenter!$B$32</f>
        <v>2019 dollars / short ton</v>
      </c>
      <c r="G139" s="344" t="s">
        <v>3078</v>
      </c>
      <c r="H139" s="79" t="s">
        <v>3079</v>
      </c>
      <c r="I139" s="344" t="s">
        <v>3080</v>
      </c>
    </row>
    <row r="140" spans="1:19">
      <c r="A140" s="347" t="s">
        <v>2617</v>
      </c>
      <c r="B140" s="345" t="s">
        <v>504</v>
      </c>
      <c r="C140" s="424">
        <v>1</v>
      </c>
      <c r="D140" s="344" t="s">
        <v>71</v>
      </c>
      <c r="E140" s="344" t="s">
        <v>2624</v>
      </c>
      <c r="F140" s="4" t="str">
        <f>UnitControlCenter!$B$32</f>
        <v>2019 dollars / short ton</v>
      </c>
      <c r="G140" s="344" t="s">
        <v>2637</v>
      </c>
      <c r="H140" s="79" t="s">
        <v>394</v>
      </c>
      <c r="I140" s="344" t="s">
        <v>2943</v>
      </c>
    </row>
    <row r="141" spans="1:19" ht="75">
      <c r="A141" s="347" t="s">
        <v>2617</v>
      </c>
      <c r="B141" s="345" t="s">
        <v>96</v>
      </c>
      <c r="C141" s="424">
        <v>1</v>
      </c>
      <c r="D141" s="344" t="s">
        <v>71</v>
      </c>
      <c r="E141" s="344" t="s">
        <v>2624</v>
      </c>
      <c r="F141" s="4" t="str">
        <f>UnitControlCenter!$B$33</f>
        <v>2019 dollars / thousand cubic feet</v>
      </c>
      <c r="G141" s="344" t="s">
        <v>3070</v>
      </c>
      <c r="H141" s="79" t="s">
        <v>3071</v>
      </c>
      <c r="I141" s="344" t="s">
        <v>3072</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3073</v>
      </c>
      <c r="H143" s="79" t="s">
        <v>3071</v>
      </c>
      <c r="I143" s="344" t="s">
        <v>3072</v>
      </c>
    </row>
    <row r="144" spans="1:19" ht="60">
      <c r="A144" s="347" t="s">
        <v>2617</v>
      </c>
      <c r="B144" s="345" t="s">
        <v>101</v>
      </c>
      <c r="C144" s="424">
        <v>1</v>
      </c>
      <c r="D144" s="344" t="s">
        <v>71</v>
      </c>
      <c r="E144" s="344" t="s">
        <v>2624</v>
      </c>
      <c r="F144" s="4" t="str">
        <f>UnitControlCenter!$B$32</f>
        <v>2019 dollars / short ton</v>
      </c>
      <c r="G144" s="344" t="s">
        <v>3074</v>
      </c>
      <c r="H144" s="79" t="s">
        <v>3075</v>
      </c>
      <c r="I144" s="344" t="s">
        <v>3076</v>
      </c>
    </row>
    <row r="145" spans="1:19" ht="60">
      <c r="A145" s="347" t="s">
        <v>2617</v>
      </c>
      <c r="B145" s="345" t="s">
        <v>2995</v>
      </c>
      <c r="C145" s="424">
        <v>1</v>
      </c>
      <c r="D145" s="344" t="s">
        <v>71</v>
      </c>
      <c r="E145" s="344" t="s">
        <v>2624</v>
      </c>
      <c r="F145" s="4" t="str">
        <f>UnitControlCenter!$B$35</f>
        <v>2019 dollars / barrel</v>
      </c>
      <c r="G145" s="344" t="s">
        <v>3158</v>
      </c>
      <c r="H145" s="79" t="s">
        <v>3159</v>
      </c>
      <c r="I145" s="344" t="s">
        <v>3160</v>
      </c>
    </row>
    <row r="146" spans="1:19" ht="60">
      <c r="A146" s="347" t="s">
        <v>2617</v>
      </c>
      <c r="B146" s="345" t="s">
        <v>3077</v>
      </c>
      <c r="C146" s="424">
        <v>1</v>
      </c>
      <c r="D146" s="344" t="s">
        <v>71</v>
      </c>
      <c r="E146" s="344" t="s">
        <v>2624</v>
      </c>
      <c r="F146" s="4" t="str">
        <f>UnitControlCenter!$B$34</f>
        <v>2019 dollars / gallon</v>
      </c>
      <c r="G146" s="344" t="s">
        <v>3081</v>
      </c>
      <c r="H146" s="79" t="s">
        <v>2636</v>
      </c>
      <c r="I146" s="344" t="s">
        <v>2991</v>
      </c>
    </row>
    <row r="147" spans="1:19" ht="30.75" thickBot="1">
      <c r="A147" s="394" t="s">
        <v>2617</v>
      </c>
      <c r="B147" s="391" t="s">
        <v>2845</v>
      </c>
      <c r="C147" s="423">
        <v>1</v>
      </c>
      <c r="D147" s="392" t="s">
        <v>71</v>
      </c>
      <c r="E147" s="392" t="s">
        <v>2624</v>
      </c>
      <c r="F147" s="395" t="str">
        <f>UnitControlCenter!$B$36</f>
        <v>2019 dollars / kg</v>
      </c>
      <c r="G147" s="392" t="s">
        <v>3216</v>
      </c>
      <c r="H147" s="393" t="s">
        <v>3217</v>
      </c>
      <c r="I147" s="392" t="s">
        <v>3218</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2950</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2862</v>
      </c>
      <c r="C153" s="423">
        <v>1</v>
      </c>
      <c r="D153" s="392" t="s">
        <v>69</v>
      </c>
      <c r="E153" s="392" t="s">
        <v>70</v>
      </c>
      <c r="F153" s="395" t="str">
        <f>UnitControlCenter!$B$40</f>
        <v>cost of eqpt. to produce 1 kg H2/yr (2019 dollars)</v>
      </c>
      <c r="G153" s="392" t="s">
        <v>2863</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2937</v>
      </c>
      <c r="B1" s="365"/>
      <c r="C1" s="331"/>
      <c r="D1" s="331"/>
    </row>
    <row r="2" spans="1:4">
      <c r="A2" s="364" t="s">
        <v>2901</v>
      </c>
      <c r="B2" s="366" t="s">
        <v>2902</v>
      </c>
      <c r="C2" s="364" t="s">
        <v>2903</v>
      </c>
      <c r="D2" s="364" t="s">
        <v>2904</v>
      </c>
    </row>
    <row r="3" spans="1:4">
      <c r="A3" s="343" t="s">
        <v>2911</v>
      </c>
      <c r="B3" s="367" t="s">
        <v>2922</v>
      </c>
      <c r="C3" s="373"/>
      <c r="D3" t="s">
        <v>495</v>
      </c>
    </row>
    <row r="4" spans="1:4">
      <c r="A4" s="343" t="s">
        <v>2919</v>
      </c>
      <c r="B4" s="368" t="s">
        <v>2920</v>
      </c>
      <c r="C4" s="372"/>
      <c r="D4" t="s">
        <v>101</v>
      </c>
    </row>
    <row r="5" spans="1:4">
      <c r="A5" t="s">
        <v>2948</v>
      </c>
      <c r="B5" s="367" t="s">
        <v>2942</v>
      </c>
      <c r="C5" s="383"/>
      <c r="D5" t="s">
        <v>100</v>
      </c>
    </row>
    <row r="6" spans="1:4">
      <c r="A6" s="343" t="s">
        <v>2926</v>
      </c>
      <c r="B6" s="367" t="s">
        <v>2943</v>
      </c>
      <c r="C6" s="377"/>
      <c r="D6" t="s">
        <v>2938</v>
      </c>
    </row>
    <row r="7" spans="1:4">
      <c r="A7" s="343" t="s">
        <v>2949</v>
      </c>
      <c r="B7" s="367" t="s">
        <v>2638</v>
      </c>
      <c r="C7" s="382"/>
      <c r="D7" t="s">
        <v>2939</v>
      </c>
    </row>
    <row r="8" spans="1:4">
      <c r="A8" t="s">
        <v>2947</v>
      </c>
      <c r="B8" s="367" t="s">
        <v>2944</v>
      </c>
      <c r="C8" s="385"/>
      <c r="D8" t="s">
        <v>512</v>
      </c>
    </row>
    <row r="9" spans="1:4">
      <c r="A9" s="343" t="s">
        <v>2927</v>
      </c>
      <c r="B9" s="367" t="s">
        <v>2923</v>
      </c>
      <c r="C9" s="376"/>
      <c r="D9" t="s">
        <v>515</v>
      </c>
    </row>
    <row r="10" spans="1:4">
      <c r="A10" s="343" t="s">
        <v>2900</v>
      </c>
      <c r="B10" s="369" t="s">
        <v>2907</v>
      </c>
      <c r="C10" s="363"/>
      <c r="D10" t="s">
        <v>98</v>
      </c>
    </row>
    <row r="11" spans="1:4">
      <c r="A11" s="343" t="s">
        <v>2928</v>
      </c>
      <c r="B11" s="367" t="s">
        <v>2924</v>
      </c>
      <c r="C11" s="378"/>
      <c r="D11" t="s">
        <v>97</v>
      </c>
    </row>
    <row r="12" spans="1:4">
      <c r="A12" s="343" t="s">
        <v>2910</v>
      </c>
      <c r="B12" s="368" t="s">
        <v>2915</v>
      </c>
      <c r="C12" s="374"/>
      <c r="D12" t="s">
        <v>2940</v>
      </c>
    </row>
    <row r="13" spans="1:4">
      <c r="A13" t="s">
        <v>2951</v>
      </c>
      <c r="B13" s="367" t="s">
        <v>2945</v>
      </c>
      <c r="C13" s="384"/>
      <c r="D13" t="s">
        <v>2844</v>
      </c>
    </row>
    <row r="14" spans="1:4">
      <c r="A14" s="343" t="s">
        <v>2913</v>
      </c>
      <c r="B14" s="368" t="s">
        <v>2914</v>
      </c>
      <c r="C14" s="362"/>
      <c r="D14" t="s">
        <v>351</v>
      </c>
    </row>
    <row r="15" spans="1:4" s="343" customFormat="1">
      <c r="A15" s="343" t="s">
        <v>2996</v>
      </c>
      <c r="B15" s="368" t="s">
        <v>2998</v>
      </c>
      <c r="C15" s="388"/>
      <c r="D15" s="343" t="s">
        <v>2995</v>
      </c>
    </row>
    <row r="16" spans="1:4" s="343" customFormat="1">
      <c r="A16" s="343" t="s">
        <v>2997</v>
      </c>
      <c r="B16" s="368">
        <v>740000</v>
      </c>
      <c r="C16" s="389"/>
      <c r="D16" s="343" t="s">
        <v>2842</v>
      </c>
    </row>
    <row r="17" spans="1:4">
      <c r="A17" s="343" t="s">
        <v>2929</v>
      </c>
      <c r="B17" s="367" t="s">
        <v>2925</v>
      </c>
      <c r="C17" s="379"/>
      <c r="D17" t="s">
        <v>352</v>
      </c>
    </row>
    <row r="18" spans="1:4">
      <c r="A18" s="343" t="s">
        <v>2912</v>
      </c>
      <c r="B18" s="368" t="s">
        <v>2917</v>
      </c>
      <c r="C18" s="371"/>
      <c r="D18" t="s">
        <v>348</v>
      </c>
    </row>
    <row r="19" spans="1:4">
      <c r="A19" s="359" t="s">
        <v>2936</v>
      </c>
      <c r="B19" s="380" t="s">
        <v>2935</v>
      </c>
      <c r="C19" s="381"/>
      <c r="D19" t="s">
        <v>504</v>
      </c>
    </row>
    <row r="20" spans="1:4">
      <c r="A20" s="343" t="s">
        <v>2906</v>
      </c>
      <c r="B20" s="368" t="s">
        <v>2916</v>
      </c>
      <c r="C20" s="370"/>
      <c r="D20" t="s">
        <v>507</v>
      </c>
    </row>
    <row r="21" spans="1:4">
      <c r="A21" t="s">
        <v>2952</v>
      </c>
      <c r="B21" s="367" t="s">
        <v>2946</v>
      </c>
      <c r="C21" s="386"/>
      <c r="D21" t="s">
        <v>2941</v>
      </c>
    </row>
    <row r="23" spans="1:4" s="343" customFormat="1">
      <c r="A23" s="333" t="s">
        <v>2921</v>
      </c>
      <c r="B23" s="365"/>
      <c r="C23" s="331"/>
      <c r="D23" s="331"/>
    </row>
    <row r="24" spans="1:4" s="364" customFormat="1">
      <c r="A24" s="364" t="s">
        <v>2901</v>
      </c>
      <c r="B24" s="366" t="s">
        <v>2902</v>
      </c>
      <c r="C24" s="364" t="s">
        <v>2903</v>
      </c>
      <c r="D24" s="364" t="s">
        <v>2988</v>
      </c>
    </row>
    <row r="25" spans="1:4">
      <c r="A25" t="s">
        <v>2927</v>
      </c>
      <c r="B25" s="367" t="s">
        <v>2923</v>
      </c>
      <c r="C25" s="376"/>
      <c r="D25" t="s">
        <v>2990</v>
      </c>
    </row>
    <row r="26" spans="1:4" s="343" customFormat="1">
      <c r="A26" s="343" t="s">
        <v>2900</v>
      </c>
      <c r="B26" s="369" t="s">
        <v>2907</v>
      </c>
      <c r="C26" s="363"/>
      <c r="D26" s="343" t="s">
        <v>2989</v>
      </c>
    </row>
    <row r="27" spans="1:4">
      <c r="A27" t="s">
        <v>2912</v>
      </c>
      <c r="B27" s="367" t="s">
        <v>2917</v>
      </c>
      <c r="C27" s="371"/>
      <c r="D27" t="s">
        <v>4</v>
      </c>
    </row>
    <row r="28" spans="1:4">
      <c r="A28" t="s">
        <v>2926</v>
      </c>
      <c r="B28" s="367" t="s">
        <v>2943</v>
      </c>
      <c r="C28" s="377"/>
      <c r="D28" t="s">
        <v>102</v>
      </c>
    </row>
    <row r="29" spans="1:4">
      <c r="A29" t="s">
        <v>2906</v>
      </c>
      <c r="B29" s="367">
        <v>969696</v>
      </c>
      <c r="C29" s="370"/>
      <c r="D29" t="s">
        <v>9</v>
      </c>
    </row>
    <row r="30" spans="1:4">
      <c r="A30" t="s">
        <v>2919</v>
      </c>
      <c r="B30" s="367" t="s">
        <v>2920</v>
      </c>
      <c r="C30" s="372"/>
      <c r="D30" t="s">
        <v>2755</v>
      </c>
    </row>
    <row r="31" spans="1:4">
      <c r="A31" t="s">
        <v>2928</v>
      </c>
      <c r="B31" s="367" t="s">
        <v>2924</v>
      </c>
      <c r="C31" s="378"/>
      <c r="D31" t="s">
        <v>151</v>
      </c>
    </row>
    <row r="32" spans="1:4" s="343" customFormat="1">
      <c r="A32" s="343" t="s">
        <v>2929</v>
      </c>
      <c r="B32" s="367" t="s">
        <v>2925</v>
      </c>
      <c r="C32" s="379"/>
      <c r="D32" s="343" t="s">
        <v>2764</v>
      </c>
    </row>
    <row r="33" spans="1:4">
      <c r="A33" t="s">
        <v>2911</v>
      </c>
      <c r="B33" s="367" t="s">
        <v>2922</v>
      </c>
      <c r="C33" s="375"/>
      <c r="D33" t="s">
        <v>2861</v>
      </c>
    </row>
    <row r="34" spans="1:4" s="343" customFormat="1">
      <c r="A34" s="343" t="s">
        <v>2996</v>
      </c>
      <c r="B34" s="368" t="s">
        <v>2998</v>
      </c>
      <c r="C34" s="388"/>
      <c r="D34" s="343" t="s">
        <v>3271</v>
      </c>
    </row>
    <row r="36" spans="1:4" s="343" customFormat="1">
      <c r="A36" s="333" t="s">
        <v>2930</v>
      </c>
      <c r="B36" s="365"/>
      <c r="C36" s="331"/>
      <c r="D36" s="331"/>
    </row>
    <row r="37" spans="1:4" s="343" customFormat="1">
      <c r="A37" s="364" t="s">
        <v>2901</v>
      </c>
      <c r="B37" s="366" t="s">
        <v>2902</v>
      </c>
      <c r="C37" s="364" t="s">
        <v>2903</v>
      </c>
      <c r="D37" s="364" t="s">
        <v>2904</v>
      </c>
    </row>
    <row r="38" spans="1:4" s="343" customFormat="1">
      <c r="A38" s="343" t="s">
        <v>2912</v>
      </c>
      <c r="B38" s="368" t="s">
        <v>2917</v>
      </c>
      <c r="C38" s="371"/>
      <c r="D38" s="343" t="s">
        <v>2931</v>
      </c>
    </row>
    <row r="39" spans="1:4" s="343" customFormat="1">
      <c r="A39" s="343" t="s">
        <v>2906</v>
      </c>
      <c r="B39" s="367">
        <v>969696</v>
      </c>
      <c r="C39" s="370"/>
      <c r="D39" s="343" t="s">
        <v>2932</v>
      </c>
    </row>
    <row r="40" spans="1:4" s="343" customFormat="1">
      <c r="A40" s="343" t="s">
        <v>2919</v>
      </c>
      <c r="B40" s="367" t="s">
        <v>2920</v>
      </c>
      <c r="C40" s="372"/>
      <c r="D40" s="343" t="s">
        <v>2933</v>
      </c>
    </row>
    <row r="41" spans="1:4" s="343" customFormat="1">
      <c r="A41" s="343" t="s">
        <v>2996</v>
      </c>
      <c r="B41" s="368" t="s">
        <v>2998</v>
      </c>
      <c r="C41" s="388"/>
      <c r="D41" s="343" t="s">
        <v>3272</v>
      </c>
    </row>
    <row r="42" spans="1:4" s="359" customFormat="1">
      <c r="B42" s="380"/>
    </row>
    <row r="43" spans="1:4" s="359" customFormat="1">
      <c r="A43" s="333" t="s">
        <v>2934</v>
      </c>
      <c r="B43" s="365"/>
      <c r="C43" s="331"/>
      <c r="D43" s="331"/>
    </row>
    <row r="44" spans="1:4" s="359" customFormat="1">
      <c r="A44" s="364" t="s">
        <v>2901</v>
      </c>
      <c r="B44" s="366" t="s">
        <v>2902</v>
      </c>
      <c r="C44" s="364" t="s">
        <v>2903</v>
      </c>
      <c r="D44" s="364" t="s">
        <v>2904</v>
      </c>
    </row>
    <row r="45" spans="1:4" s="359" customFormat="1">
      <c r="A45" s="343" t="s">
        <v>2919</v>
      </c>
      <c r="B45" s="367" t="s">
        <v>2920</v>
      </c>
      <c r="C45" s="372"/>
      <c r="D45" s="359" t="s">
        <v>2365</v>
      </c>
    </row>
    <row r="46" spans="1:4" s="359" customFormat="1">
      <c r="A46" s="343" t="s">
        <v>2913</v>
      </c>
      <c r="B46" s="368" t="s">
        <v>2914</v>
      </c>
      <c r="C46" s="362"/>
      <c r="D46" s="359" t="s">
        <v>970</v>
      </c>
    </row>
    <row r="47" spans="1:4" s="359" customFormat="1">
      <c r="A47" s="343" t="s">
        <v>2912</v>
      </c>
      <c r="B47" s="368" t="s">
        <v>2917</v>
      </c>
      <c r="C47" s="371"/>
      <c r="D47" s="359" t="s">
        <v>2363</v>
      </c>
    </row>
    <row r="48" spans="1:4" s="359" customFormat="1">
      <c r="A48" s="343" t="s">
        <v>2906</v>
      </c>
      <c r="B48" s="368" t="s">
        <v>2916</v>
      </c>
      <c r="C48" s="370"/>
      <c r="D48" s="359" t="s">
        <v>2347</v>
      </c>
    </row>
    <row r="49" spans="1:4" s="359" customFormat="1">
      <c r="B49" s="387"/>
    </row>
    <row r="50" spans="1:4" s="359" customFormat="1">
      <c r="A50" s="333" t="s">
        <v>3094</v>
      </c>
      <c r="B50" s="365"/>
      <c r="C50" s="331"/>
      <c r="D50" s="331"/>
    </row>
    <row r="51" spans="1:4" s="359" customFormat="1">
      <c r="A51" s="364" t="s">
        <v>2901</v>
      </c>
      <c r="B51" s="366" t="s">
        <v>2902</v>
      </c>
      <c r="C51" s="364" t="s">
        <v>2903</v>
      </c>
      <c r="D51" s="364" t="s">
        <v>2904</v>
      </c>
    </row>
    <row r="52" spans="1:4" s="359" customFormat="1">
      <c r="A52" s="343" t="s">
        <v>2912</v>
      </c>
      <c r="B52" s="368" t="s">
        <v>2917</v>
      </c>
      <c r="C52" s="371"/>
      <c r="D52" s="359" t="s">
        <v>2964</v>
      </c>
    </row>
    <row r="53" spans="1:4" s="359" customFormat="1">
      <c r="A53" s="343" t="s">
        <v>2927</v>
      </c>
      <c r="B53" s="367" t="s">
        <v>2923</v>
      </c>
      <c r="C53" s="376"/>
      <c r="D53" s="359" t="s">
        <v>2965</v>
      </c>
    </row>
    <row r="54" spans="1:4" s="359" customFormat="1">
      <c r="A54" s="343" t="s">
        <v>2926</v>
      </c>
      <c r="B54" s="367" t="s">
        <v>2943</v>
      </c>
      <c r="C54" s="377"/>
      <c r="D54" s="359" t="s">
        <v>2966</v>
      </c>
    </row>
    <row r="55" spans="1:4" s="359" customFormat="1">
      <c r="A55" s="343" t="s">
        <v>2919</v>
      </c>
      <c r="B55" s="368" t="s">
        <v>2920</v>
      </c>
      <c r="C55" s="372"/>
      <c r="D55" s="359" t="s">
        <v>2967</v>
      </c>
    </row>
    <row r="56" spans="1:4" s="359" customFormat="1">
      <c r="A56" s="343" t="s">
        <v>2913</v>
      </c>
      <c r="B56" s="368" t="s">
        <v>2914</v>
      </c>
      <c r="C56" s="362"/>
      <c r="D56" s="359" t="s">
        <v>2968</v>
      </c>
    </row>
    <row r="57" spans="1:4" s="343" customFormat="1">
      <c r="B57" s="367"/>
      <c r="C57" s="359"/>
    </row>
    <row r="58" spans="1:4" s="343" customFormat="1">
      <c r="A58" s="333" t="s">
        <v>3458</v>
      </c>
      <c r="B58" s="365"/>
      <c r="C58" s="331"/>
      <c r="D58" s="331"/>
    </row>
    <row r="59" spans="1:4" s="343" customFormat="1">
      <c r="A59" s="364" t="s">
        <v>2901</v>
      </c>
      <c r="B59" s="366" t="s">
        <v>2902</v>
      </c>
      <c r="C59" s="364" t="s">
        <v>2903</v>
      </c>
      <c r="D59" s="364" t="s">
        <v>2904</v>
      </c>
    </row>
    <row r="60" spans="1:4" s="343" customFormat="1">
      <c r="A60" s="343" t="s">
        <v>2927</v>
      </c>
      <c r="B60" s="367" t="s">
        <v>2923</v>
      </c>
      <c r="C60" s="376"/>
      <c r="D60" s="343" t="s">
        <v>3446</v>
      </c>
    </row>
    <row r="61" spans="1:4" s="343" customFormat="1">
      <c r="A61" s="343" t="s">
        <v>2912</v>
      </c>
      <c r="B61" s="368" t="s">
        <v>2917</v>
      </c>
      <c r="C61" s="371"/>
      <c r="D61" s="359" t="s">
        <v>3445</v>
      </c>
    </row>
    <row r="62" spans="1:4" s="343" customFormat="1">
      <c r="A62" s="343" t="s">
        <v>2911</v>
      </c>
      <c r="B62" s="367" t="s">
        <v>2922</v>
      </c>
      <c r="C62" s="375"/>
      <c r="D62" s="343" t="s">
        <v>3442</v>
      </c>
    </row>
    <row r="63" spans="1:4" s="343" customFormat="1">
      <c r="A63" s="343" t="s">
        <v>2952</v>
      </c>
      <c r="B63" s="367" t="s">
        <v>2946</v>
      </c>
      <c r="C63" s="386"/>
      <c r="D63" s="343" t="s">
        <v>3443</v>
      </c>
    </row>
    <row r="64" spans="1:4" s="343" customFormat="1">
      <c r="A64" s="343" t="s">
        <v>2929</v>
      </c>
      <c r="B64" s="367" t="s">
        <v>2925</v>
      </c>
      <c r="C64" s="379"/>
      <c r="D64" s="359" t="s">
        <v>3444</v>
      </c>
    </row>
    <row r="65" spans="1:4" s="359" customFormat="1">
      <c r="A65" s="343"/>
      <c r="B65" s="368"/>
    </row>
    <row r="66" spans="1:4" s="359" customFormat="1">
      <c r="A66" s="333" t="s">
        <v>3424</v>
      </c>
      <c r="B66" s="365"/>
      <c r="C66" s="331"/>
      <c r="D66" s="331"/>
    </row>
    <row r="67" spans="1:4" s="359" customFormat="1">
      <c r="A67" s="364" t="s">
        <v>2901</v>
      </c>
      <c r="B67" s="366" t="s">
        <v>2902</v>
      </c>
      <c r="C67" s="364" t="s">
        <v>2903</v>
      </c>
      <c r="D67" s="364" t="s">
        <v>2904</v>
      </c>
    </row>
    <row r="68" spans="1:4" s="359" customFormat="1">
      <c r="A68" s="343" t="s">
        <v>2912</v>
      </c>
      <c r="B68" s="368" t="s">
        <v>2917</v>
      </c>
      <c r="C68" s="371"/>
      <c r="D68" s="359" t="s">
        <v>3351</v>
      </c>
    </row>
    <row r="69" spans="1:4" s="359" customFormat="1">
      <c r="A69" s="343" t="s">
        <v>2927</v>
      </c>
      <c r="B69" s="367" t="s">
        <v>2923</v>
      </c>
      <c r="C69" s="376"/>
      <c r="D69" s="359" t="s">
        <v>3352</v>
      </c>
    </row>
    <row r="70" spans="1:4" s="359" customFormat="1">
      <c r="A70" s="343" t="s">
        <v>2926</v>
      </c>
      <c r="B70" s="367" t="s">
        <v>2943</v>
      </c>
      <c r="C70" s="377"/>
      <c r="D70" s="359" t="s">
        <v>3353</v>
      </c>
    </row>
    <row r="71" spans="1:4" s="359" customFormat="1">
      <c r="A71" s="343" t="s">
        <v>2913</v>
      </c>
      <c r="B71" s="368" t="s">
        <v>2914</v>
      </c>
      <c r="C71" s="362"/>
      <c r="D71" s="359" t="s">
        <v>2968</v>
      </c>
    </row>
    <row r="72" spans="1:4" s="343" customFormat="1">
      <c r="B72" s="367"/>
    </row>
    <row r="73" spans="1:4" s="343" customFormat="1">
      <c r="A73" s="333" t="s">
        <v>3365</v>
      </c>
      <c r="B73" s="365"/>
      <c r="C73" s="331"/>
      <c r="D73" s="331"/>
    </row>
    <row r="74" spans="1:4" s="343" customFormat="1">
      <c r="A74" s="364" t="s">
        <v>2901</v>
      </c>
      <c r="B74" s="366" t="s">
        <v>2902</v>
      </c>
      <c r="C74" s="364" t="s">
        <v>2903</v>
      </c>
      <c r="D74" s="364" t="s">
        <v>2904</v>
      </c>
    </row>
    <row r="75" spans="1:4" s="343" customFormat="1">
      <c r="A75" s="343" t="s">
        <v>2927</v>
      </c>
      <c r="B75" s="367" t="s">
        <v>2923</v>
      </c>
      <c r="C75" s="376"/>
      <c r="D75" s="359" t="s">
        <v>3366</v>
      </c>
    </row>
    <row r="76" spans="1:4" s="343" customFormat="1">
      <c r="A76" s="343" t="s">
        <v>2919</v>
      </c>
      <c r="B76" s="368" t="s">
        <v>2920</v>
      </c>
      <c r="C76" s="372"/>
      <c r="D76" s="359" t="s">
        <v>3367</v>
      </c>
    </row>
    <row r="77" spans="1:4" s="343" customFormat="1">
      <c r="A77" s="343" t="s">
        <v>2913</v>
      </c>
      <c r="B77" s="368" t="s">
        <v>2914</v>
      </c>
      <c r="C77" s="362"/>
      <c r="D77" s="359" t="s">
        <v>2968</v>
      </c>
    </row>
    <row r="78" spans="1:4" s="343" customFormat="1">
      <c r="B78" s="368"/>
      <c r="C78" s="359"/>
      <c r="D78" s="359"/>
    </row>
    <row r="79" spans="1:4" s="343" customFormat="1">
      <c r="A79" s="333" t="s">
        <v>3425</v>
      </c>
      <c r="B79" s="365"/>
      <c r="C79" s="331"/>
      <c r="D79" s="331"/>
    </row>
    <row r="80" spans="1:4" s="343" customFormat="1">
      <c r="A80" s="364" t="s">
        <v>2901</v>
      </c>
      <c r="B80" s="366" t="s">
        <v>2902</v>
      </c>
      <c r="C80" s="364" t="s">
        <v>2903</v>
      </c>
      <c r="D80" s="364" t="s">
        <v>2904</v>
      </c>
    </row>
    <row r="81" spans="1:4" s="343" customFormat="1">
      <c r="A81" s="343" t="s">
        <v>2912</v>
      </c>
      <c r="B81" s="368" t="s">
        <v>2917</v>
      </c>
      <c r="C81" s="371"/>
      <c r="D81" s="359" t="s">
        <v>3426</v>
      </c>
    </row>
    <row r="82" spans="1:4" s="343" customFormat="1">
      <c r="A82" s="343" t="s">
        <v>2952</v>
      </c>
      <c r="B82" s="367" t="s">
        <v>2946</v>
      </c>
      <c r="C82" s="386"/>
      <c r="D82" s="359" t="s">
        <v>3427</v>
      </c>
    </row>
    <row r="83" spans="1:4" s="343" customFormat="1">
      <c r="A83" s="343" t="s">
        <v>2929</v>
      </c>
      <c r="B83" s="367" t="s">
        <v>2925</v>
      </c>
      <c r="C83" s="379"/>
      <c r="D83" s="359" t="s">
        <v>3428</v>
      </c>
    </row>
    <row r="84" spans="1:4" s="343" customFormat="1">
      <c r="A84" s="343" t="s">
        <v>2913</v>
      </c>
      <c r="B84" s="368" t="s">
        <v>2914</v>
      </c>
      <c r="C84" s="362"/>
      <c r="D84" s="359" t="s">
        <v>2968</v>
      </c>
    </row>
    <row r="85" spans="1:4" s="343" customFormat="1">
      <c r="B85" s="367"/>
    </row>
    <row r="86" spans="1:4" s="343" customFormat="1">
      <c r="A86" s="333" t="s">
        <v>2970</v>
      </c>
      <c r="B86" s="365"/>
      <c r="C86" s="331"/>
      <c r="D86" s="331"/>
    </row>
    <row r="87" spans="1:4" s="343" customFormat="1">
      <c r="A87" s="364" t="s">
        <v>2901</v>
      </c>
      <c r="B87" s="366" t="s">
        <v>2902</v>
      </c>
      <c r="C87" s="364" t="s">
        <v>2903</v>
      </c>
      <c r="D87" s="364" t="s">
        <v>2904</v>
      </c>
    </row>
    <row r="88" spans="1:4" s="343" customFormat="1">
      <c r="A88" s="343" t="s">
        <v>2913</v>
      </c>
      <c r="B88" s="368" t="s">
        <v>2914</v>
      </c>
      <c r="C88" s="362"/>
      <c r="D88" s="343" t="s">
        <v>2971</v>
      </c>
    </row>
    <row r="89" spans="1:4" s="343" customFormat="1">
      <c r="A89" s="343" t="s">
        <v>2927</v>
      </c>
      <c r="B89" s="367" t="s">
        <v>2923</v>
      </c>
      <c r="C89" s="376"/>
      <c r="D89" s="343" t="s">
        <v>2972</v>
      </c>
    </row>
    <row r="90" spans="1:4" s="343" customFormat="1">
      <c r="A90" s="343" t="s">
        <v>2929</v>
      </c>
      <c r="B90" s="367" t="s">
        <v>2925</v>
      </c>
      <c r="C90" s="379"/>
      <c r="D90" s="343" t="s">
        <v>3086</v>
      </c>
    </row>
    <row r="91" spans="1:4" s="343" customFormat="1">
      <c r="A91" s="343" t="s">
        <v>2928</v>
      </c>
      <c r="B91" s="367" t="s">
        <v>2924</v>
      </c>
      <c r="C91" s="378"/>
      <c r="D91" s="343" t="s">
        <v>2973</v>
      </c>
    </row>
    <row r="92" spans="1:4" s="343" customFormat="1">
      <c r="A92" s="343" t="s">
        <v>2926</v>
      </c>
      <c r="B92" s="367" t="s">
        <v>2943</v>
      </c>
      <c r="C92" s="377"/>
      <c r="D92" s="343" t="s">
        <v>2974</v>
      </c>
    </row>
    <row r="93" spans="1:4" s="343" customFormat="1">
      <c r="A93" s="343" t="s">
        <v>2906</v>
      </c>
      <c r="B93" s="368" t="s">
        <v>2916</v>
      </c>
      <c r="C93" s="370"/>
      <c r="D93" s="343" t="s">
        <v>2975</v>
      </c>
    </row>
    <row r="94" spans="1:4" s="343" customFormat="1">
      <c r="A94" s="343" t="s">
        <v>2912</v>
      </c>
      <c r="B94" s="368" t="s">
        <v>2917</v>
      </c>
      <c r="C94" s="371"/>
      <c r="D94" s="343" t="s">
        <v>2976</v>
      </c>
    </row>
    <row r="95" spans="1:4" s="343" customFormat="1">
      <c r="A95" s="343" t="s">
        <v>2919</v>
      </c>
      <c r="B95" s="368" t="s">
        <v>2920</v>
      </c>
      <c r="C95" s="372"/>
      <c r="D95" s="343" t="s">
        <v>2977</v>
      </c>
    </row>
    <row r="96" spans="1:4" s="343" customFormat="1">
      <c r="A96" s="343" t="s">
        <v>2911</v>
      </c>
      <c r="B96" s="367" t="s">
        <v>2922</v>
      </c>
      <c r="C96" s="375"/>
      <c r="D96" s="343" t="s">
        <v>2978</v>
      </c>
    </row>
    <row r="97" spans="1:5" s="343" customFormat="1">
      <c r="B97" s="367"/>
      <c r="C97" s="359"/>
    </row>
    <row r="98" spans="1:5" s="343" customFormat="1">
      <c r="A98" s="333" t="s">
        <v>2969</v>
      </c>
      <c r="B98" s="365"/>
      <c r="C98" s="331"/>
      <c r="D98" s="331"/>
    </row>
    <row r="99" spans="1:5" s="343" customFormat="1">
      <c r="A99" s="364" t="s">
        <v>2901</v>
      </c>
      <c r="B99" s="366" t="s">
        <v>2902</v>
      </c>
      <c r="C99" s="364" t="s">
        <v>2903</v>
      </c>
      <c r="D99" s="364" t="s">
        <v>2904</v>
      </c>
    </row>
    <row r="100" spans="1:5" s="343" customFormat="1">
      <c r="A100" s="343" t="s">
        <v>2919</v>
      </c>
      <c r="B100" s="368" t="s">
        <v>2920</v>
      </c>
      <c r="C100" s="372"/>
      <c r="D100" s="343" t="s">
        <v>3104</v>
      </c>
    </row>
    <row r="101" spans="1:5" s="343" customFormat="1">
      <c r="A101" s="343" t="s">
        <v>2926</v>
      </c>
      <c r="B101" s="367" t="s">
        <v>2943</v>
      </c>
      <c r="C101" s="377"/>
      <c r="D101" s="359" t="s">
        <v>3105</v>
      </c>
    </row>
    <row r="102" spans="1:5" s="343" customFormat="1">
      <c r="A102" s="343" t="s">
        <v>2912</v>
      </c>
      <c r="B102" s="368" t="s">
        <v>2917</v>
      </c>
      <c r="C102" s="371"/>
      <c r="D102" s="343" t="s">
        <v>3095</v>
      </c>
    </row>
    <row r="103" spans="1:5" s="343" customFormat="1">
      <c r="A103" s="343" t="s">
        <v>2927</v>
      </c>
      <c r="B103" s="367" t="s">
        <v>2923</v>
      </c>
      <c r="C103" s="376"/>
      <c r="D103" s="343" t="s">
        <v>3096</v>
      </c>
    </row>
    <row r="104" spans="1:5" s="343" customFormat="1">
      <c r="A104" s="343" t="s">
        <v>2913</v>
      </c>
      <c r="B104" s="368" t="s">
        <v>2914</v>
      </c>
      <c r="C104" s="362"/>
      <c r="D104" s="359" t="s">
        <v>2968</v>
      </c>
    </row>
    <row r="105" spans="1:5" s="343" customFormat="1">
      <c r="B105" s="367"/>
      <c r="C105" s="359"/>
    </row>
    <row r="106" spans="1:5">
      <c r="A106" s="333" t="s">
        <v>2905</v>
      </c>
      <c r="B106" s="365"/>
      <c r="C106" s="331"/>
      <c r="D106" s="331"/>
    </row>
    <row r="107" spans="1:5">
      <c r="A107" s="364" t="s">
        <v>2901</v>
      </c>
      <c r="B107" s="366" t="s">
        <v>2902</v>
      </c>
      <c r="C107" s="364" t="s">
        <v>2903</v>
      </c>
      <c r="D107" s="364" t="s">
        <v>2904</v>
      </c>
    </row>
    <row r="108" spans="1:5">
      <c r="A108" s="343" t="s">
        <v>2926</v>
      </c>
      <c r="B108" s="367" t="s">
        <v>2943</v>
      </c>
      <c r="C108" s="377"/>
      <c r="D108" t="s">
        <v>2375</v>
      </c>
    </row>
    <row r="109" spans="1:5">
      <c r="A109" t="s">
        <v>2906</v>
      </c>
      <c r="B109" s="368" t="s">
        <v>2916</v>
      </c>
      <c r="C109" s="370"/>
      <c r="D109" t="s">
        <v>2377</v>
      </c>
    </row>
    <row r="110" spans="1:5">
      <c r="A110" t="s">
        <v>2912</v>
      </c>
      <c r="B110" s="368" t="s">
        <v>2917</v>
      </c>
      <c r="C110" s="371"/>
      <c r="D110" t="s">
        <v>2376</v>
      </c>
    </row>
    <row r="111" spans="1:5">
      <c r="A111" t="s">
        <v>2911</v>
      </c>
      <c r="B111" s="367" t="s">
        <v>2922</v>
      </c>
      <c r="C111" s="373"/>
      <c r="D111" t="s">
        <v>2908</v>
      </c>
      <c r="E111" s="368"/>
    </row>
    <row r="112" spans="1:5">
      <c r="A112" s="343" t="s">
        <v>2927</v>
      </c>
      <c r="B112" s="367" t="s">
        <v>2923</v>
      </c>
      <c r="C112" s="376"/>
      <c r="D112" t="s">
        <v>2909</v>
      </c>
    </row>
    <row r="113" spans="1:4">
      <c r="A113" t="s">
        <v>2913</v>
      </c>
      <c r="B113" s="368" t="s">
        <v>2914</v>
      </c>
      <c r="C113" s="362"/>
      <c r="D113" t="s">
        <v>2378</v>
      </c>
    </row>
    <row r="114" spans="1:4">
      <c r="A114" t="s">
        <v>2919</v>
      </c>
      <c r="B114" s="368" t="s">
        <v>2920</v>
      </c>
      <c r="C114" s="372"/>
      <c r="D114" t="s">
        <v>2918</v>
      </c>
    </row>
    <row r="116" spans="1:4">
      <c r="A116" s="333" t="s">
        <v>2953</v>
      </c>
      <c r="B116" s="365"/>
      <c r="C116" s="331"/>
      <c r="D116" s="331"/>
    </row>
    <row r="117" spans="1:4">
      <c r="A117" s="364" t="s">
        <v>2901</v>
      </c>
      <c r="B117" s="366" t="s">
        <v>2902</v>
      </c>
      <c r="C117" s="364" t="s">
        <v>2903</v>
      </c>
      <c r="D117" s="364" t="s">
        <v>2904</v>
      </c>
    </row>
    <row r="118" spans="1:4">
      <c r="A118" s="343" t="s">
        <v>2912</v>
      </c>
      <c r="B118" s="368" t="s">
        <v>2917</v>
      </c>
      <c r="C118" s="371"/>
      <c r="D118" t="s">
        <v>164</v>
      </c>
    </row>
    <row r="119" spans="1:4">
      <c r="A119" s="343" t="s">
        <v>2900</v>
      </c>
      <c r="B119" s="369" t="s">
        <v>2907</v>
      </c>
      <c r="C119" s="363"/>
      <c r="D119" t="s">
        <v>2955</v>
      </c>
    </row>
    <row r="120" spans="1:4">
      <c r="A120" s="343" t="s">
        <v>2952</v>
      </c>
      <c r="B120" s="367" t="s">
        <v>2946</v>
      </c>
      <c r="C120" s="386"/>
      <c r="D120" t="s">
        <v>2962</v>
      </c>
    </row>
    <row r="121" spans="1:4">
      <c r="A121" s="343" t="s">
        <v>2919</v>
      </c>
      <c r="B121" s="368" t="s">
        <v>2920</v>
      </c>
      <c r="C121" s="372"/>
      <c r="D121" t="s">
        <v>2956</v>
      </c>
    </row>
    <row r="122" spans="1:4">
      <c r="A122" s="343" t="s">
        <v>2928</v>
      </c>
      <c r="B122" s="367" t="s">
        <v>2924</v>
      </c>
      <c r="C122" s="378"/>
      <c r="D122" t="s">
        <v>2957</v>
      </c>
    </row>
    <row r="123" spans="1:4">
      <c r="A123" s="343" t="s">
        <v>2927</v>
      </c>
      <c r="B123" s="367" t="s">
        <v>2923</v>
      </c>
      <c r="C123" s="376"/>
      <c r="D123" t="s">
        <v>2958</v>
      </c>
    </row>
    <row r="124" spans="1:4">
      <c r="A124" s="343" t="s">
        <v>2947</v>
      </c>
      <c r="B124" s="367" t="s">
        <v>2944</v>
      </c>
      <c r="C124" s="385"/>
      <c r="D124" t="s">
        <v>2959</v>
      </c>
    </row>
    <row r="125" spans="1:4">
      <c r="A125" s="343" t="s">
        <v>2913</v>
      </c>
      <c r="B125" s="368" t="s">
        <v>2914</v>
      </c>
      <c r="C125" s="362"/>
      <c r="D125" t="s">
        <v>2963</v>
      </c>
    </row>
    <row r="126" spans="1:4">
      <c r="A126" s="343" t="s">
        <v>2926</v>
      </c>
      <c r="B126" s="367" t="s">
        <v>2943</v>
      </c>
      <c r="C126" s="377"/>
      <c r="D126" t="s">
        <v>2608</v>
      </c>
    </row>
    <row r="127" spans="1:4">
      <c r="A127" s="343" t="s">
        <v>2929</v>
      </c>
      <c r="B127" s="367" t="s">
        <v>2925</v>
      </c>
      <c r="C127" s="379"/>
      <c r="D127" t="s">
        <v>2609</v>
      </c>
    </row>
    <row r="128" spans="1:4">
      <c r="A128" s="343" t="s">
        <v>2906</v>
      </c>
      <c r="B128" s="368" t="s">
        <v>2916</v>
      </c>
      <c r="C128" s="370"/>
      <c r="D128" t="s">
        <v>2954</v>
      </c>
    </row>
    <row r="130" spans="1:8">
      <c r="A130" s="333" t="s">
        <v>2979</v>
      </c>
      <c r="B130" s="365"/>
      <c r="C130" s="331"/>
      <c r="D130" s="331"/>
    </row>
    <row r="131" spans="1:8">
      <c r="A131" s="364" t="s">
        <v>2901</v>
      </c>
      <c r="B131" s="366" t="s">
        <v>2902</v>
      </c>
      <c r="C131" s="364" t="s">
        <v>2903</v>
      </c>
      <c r="D131" s="364" t="s">
        <v>2904</v>
      </c>
      <c r="F131" s="359"/>
      <c r="G131" s="359"/>
      <c r="H131" s="359"/>
    </row>
    <row r="132" spans="1:8">
      <c r="A132" s="343" t="s">
        <v>2919</v>
      </c>
      <c r="B132" s="368" t="s">
        <v>2920</v>
      </c>
      <c r="C132" s="372"/>
      <c r="D132" t="s">
        <v>2980</v>
      </c>
      <c r="F132" s="359"/>
      <c r="G132" s="387"/>
      <c r="H132" s="359"/>
    </row>
    <row r="133" spans="1:8">
      <c r="A133" s="343" t="s">
        <v>2906</v>
      </c>
      <c r="B133" s="368" t="s">
        <v>2916</v>
      </c>
      <c r="C133" s="370"/>
      <c r="D133" t="s">
        <v>3215</v>
      </c>
      <c r="F133" s="359"/>
      <c r="G133" s="387"/>
      <c r="H133" s="359"/>
    </row>
    <row r="134" spans="1:8">
      <c r="A134" s="343" t="s">
        <v>2926</v>
      </c>
      <c r="B134" s="367" t="s">
        <v>2943</v>
      </c>
      <c r="C134" s="377"/>
      <c r="D134" t="s">
        <v>2981</v>
      </c>
      <c r="F134" s="359"/>
      <c r="G134" s="380"/>
      <c r="H134" s="359"/>
    </row>
    <row r="135" spans="1:8">
      <c r="A135" s="343" t="s">
        <v>2927</v>
      </c>
      <c r="B135" s="367" t="s">
        <v>2923</v>
      </c>
      <c r="C135" s="376"/>
      <c r="D135" t="s">
        <v>2982</v>
      </c>
      <c r="F135" s="359"/>
      <c r="G135" s="380"/>
      <c r="H135" s="359"/>
    </row>
    <row r="136" spans="1:8">
      <c r="A136" s="343" t="s">
        <v>2912</v>
      </c>
      <c r="B136" s="368" t="s">
        <v>2917</v>
      </c>
      <c r="C136" s="371"/>
      <c r="D136" t="s">
        <v>2983</v>
      </c>
      <c r="F136" s="359"/>
      <c r="G136" s="387"/>
      <c r="H136" s="359"/>
    </row>
    <row r="137" spans="1:8">
      <c r="A137" s="343" t="s">
        <v>2913</v>
      </c>
      <c r="B137" s="368" t="s">
        <v>2914</v>
      </c>
      <c r="C137" s="362"/>
      <c r="D137" t="s">
        <v>152</v>
      </c>
      <c r="F137" s="359"/>
      <c r="G137" s="387"/>
      <c r="H137" s="359"/>
    </row>
    <row r="138" spans="1:8">
      <c r="F138" s="359"/>
      <c r="G138" s="359"/>
      <c r="H138" s="359"/>
    </row>
    <row r="139" spans="1:8">
      <c r="A139" s="333" t="s">
        <v>2984</v>
      </c>
      <c r="B139" s="365"/>
      <c r="C139" s="331"/>
      <c r="D139" s="331"/>
      <c r="F139" s="359"/>
      <c r="G139" s="359"/>
      <c r="H139" s="359"/>
    </row>
    <row r="140" spans="1:8">
      <c r="A140" s="364" t="s">
        <v>2901</v>
      </c>
      <c r="B140" s="366" t="s">
        <v>2902</v>
      </c>
      <c r="C140" s="364" t="s">
        <v>2903</v>
      </c>
      <c r="D140" s="364" t="s">
        <v>2904</v>
      </c>
    </row>
    <row r="141" spans="1:8">
      <c r="A141" s="343" t="s">
        <v>2913</v>
      </c>
      <c r="B141" s="368" t="s">
        <v>2914</v>
      </c>
      <c r="C141" s="362"/>
      <c r="D141" t="s">
        <v>135</v>
      </c>
    </row>
    <row r="142" spans="1:8">
      <c r="A142" s="343" t="s">
        <v>2919</v>
      </c>
      <c r="B142" s="368" t="s">
        <v>2920</v>
      </c>
      <c r="C142" s="372"/>
      <c r="D142" t="s">
        <v>134</v>
      </c>
    </row>
    <row r="143" spans="1:8">
      <c r="A143" s="343" t="s">
        <v>2926</v>
      </c>
      <c r="B143" s="367" t="s">
        <v>2943</v>
      </c>
      <c r="C143" s="377"/>
      <c r="D143" t="s">
        <v>133</v>
      </c>
    </row>
    <row r="144" spans="1:8">
      <c r="A144" s="343" t="s">
        <v>2927</v>
      </c>
      <c r="B144" s="367" t="s">
        <v>2923</v>
      </c>
      <c r="C144" s="376"/>
      <c r="D144" t="s">
        <v>131</v>
      </c>
    </row>
    <row r="145" spans="1:4">
      <c r="A145" s="343" t="s">
        <v>2912</v>
      </c>
      <c r="B145" s="368" t="s">
        <v>2917</v>
      </c>
      <c r="C145" s="371"/>
      <c r="D145" t="s">
        <v>130</v>
      </c>
    </row>
    <row r="147" spans="1:4">
      <c r="A147" s="333" t="s">
        <v>2985</v>
      </c>
      <c r="B147" s="365"/>
      <c r="C147" s="331"/>
      <c r="D147" s="331"/>
    </row>
    <row r="148" spans="1:4">
      <c r="A148" s="364" t="s">
        <v>2901</v>
      </c>
      <c r="B148" s="366" t="s">
        <v>2902</v>
      </c>
      <c r="C148" s="364" t="s">
        <v>2903</v>
      </c>
      <c r="D148" s="364" t="s">
        <v>2904</v>
      </c>
    </row>
    <row r="149" spans="1:4">
      <c r="A149" s="343" t="s">
        <v>2900</v>
      </c>
      <c r="B149" s="369" t="s">
        <v>2907</v>
      </c>
      <c r="C149" s="363"/>
      <c r="D149" t="s">
        <v>188</v>
      </c>
    </row>
    <row r="150" spans="1:4">
      <c r="A150" s="343" t="s">
        <v>2919</v>
      </c>
      <c r="B150" s="368" t="s">
        <v>2920</v>
      </c>
      <c r="C150" s="372"/>
      <c r="D150" t="s">
        <v>314</v>
      </c>
    </row>
    <row r="151" spans="1:4">
      <c r="A151" s="343" t="s">
        <v>2906</v>
      </c>
      <c r="B151" s="368" t="s">
        <v>2916</v>
      </c>
      <c r="C151" s="370"/>
      <c r="D151" t="s">
        <v>315</v>
      </c>
    </row>
    <row r="153" spans="1:4" s="343" customFormat="1">
      <c r="A153" s="333" t="s">
        <v>3032</v>
      </c>
      <c r="B153" s="365"/>
      <c r="C153" s="331"/>
      <c r="D153" s="331"/>
    </row>
    <row r="154" spans="1:4" s="343" customFormat="1">
      <c r="A154" s="364" t="s">
        <v>2901</v>
      </c>
      <c r="B154" s="366" t="s">
        <v>2902</v>
      </c>
      <c r="C154" s="364" t="s">
        <v>2903</v>
      </c>
      <c r="D154" s="364" t="s">
        <v>2904</v>
      </c>
    </row>
    <row r="155" spans="1:4" s="343" customFormat="1">
      <c r="A155" s="343" t="s">
        <v>2911</v>
      </c>
      <c r="B155" s="367" t="s">
        <v>2922</v>
      </c>
      <c r="C155" s="373"/>
      <c r="D155" s="343" t="s">
        <v>2845</v>
      </c>
    </row>
    <row r="156" spans="1:4" s="343" customFormat="1">
      <c r="A156" s="343" t="s">
        <v>2926</v>
      </c>
      <c r="B156" s="367" t="s">
        <v>2943</v>
      </c>
      <c r="C156" s="377"/>
      <c r="D156" s="343" t="s">
        <v>102</v>
      </c>
    </row>
    <row r="157" spans="1:4" s="343" customFormat="1">
      <c r="A157" s="343" t="s">
        <v>2912</v>
      </c>
      <c r="B157" s="368" t="s">
        <v>2917</v>
      </c>
      <c r="C157" s="371"/>
      <c r="D157" s="343" t="s">
        <v>96</v>
      </c>
    </row>
    <row r="158" spans="1:4" s="343" customFormat="1">
      <c r="A158" s="343" t="s">
        <v>2947</v>
      </c>
      <c r="B158" s="367" t="s">
        <v>2944</v>
      </c>
      <c r="C158" s="385"/>
      <c r="D158" s="343" t="s">
        <v>3033</v>
      </c>
    </row>
    <row r="159" spans="1:4" s="343" customFormat="1">
      <c r="A159" s="343" t="s">
        <v>2927</v>
      </c>
      <c r="B159" s="367" t="s">
        <v>2923</v>
      </c>
      <c r="C159" s="376"/>
      <c r="D159" s="343" t="s">
        <v>3034</v>
      </c>
    </row>
    <row r="160" spans="1:4" s="343" customFormat="1">
      <c r="A160" s="343" t="s">
        <v>2919</v>
      </c>
      <c r="B160" s="368" t="s">
        <v>2920</v>
      </c>
      <c r="C160" s="372"/>
      <c r="D160" s="343" t="s">
        <v>107</v>
      </c>
    </row>
    <row r="161" spans="1:4" s="343" customFormat="1">
      <c r="A161" s="343" t="s">
        <v>2928</v>
      </c>
      <c r="B161" s="367" t="s">
        <v>2924</v>
      </c>
      <c r="C161" s="378"/>
      <c r="D161" s="343" t="s">
        <v>106</v>
      </c>
    </row>
    <row r="162" spans="1:4" s="343" customFormat="1">
      <c r="A162" s="343" t="s">
        <v>2913</v>
      </c>
      <c r="B162" s="368" t="s">
        <v>2914</v>
      </c>
      <c r="C162" s="362"/>
      <c r="D162" s="343" t="s">
        <v>105</v>
      </c>
    </row>
    <row r="163" spans="1:4" s="343" customFormat="1">
      <c r="A163" s="343" t="s">
        <v>2906</v>
      </c>
      <c r="B163" s="368" t="s">
        <v>2916</v>
      </c>
      <c r="C163" s="370"/>
      <c r="D163" s="343" t="s">
        <v>104</v>
      </c>
    </row>
    <row r="164" spans="1:4" s="343" customFormat="1">
      <c r="B164" s="367"/>
    </row>
    <row r="165" spans="1:4" s="343" customFormat="1">
      <c r="A165" s="333" t="s">
        <v>3037</v>
      </c>
      <c r="B165" s="365"/>
      <c r="C165" s="331"/>
      <c r="D165" s="331"/>
    </row>
    <row r="166" spans="1:4" s="343" customFormat="1">
      <c r="A166" s="364" t="s">
        <v>2901</v>
      </c>
      <c r="B166" s="366" t="s">
        <v>2902</v>
      </c>
      <c r="C166" s="364" t="s">
        <v>2903</v>
      </c>
      <c r="D166" s="364" t="s">
        <v>2904</v>
      </c>
    </row>
    <row r="167" spans="1:4" s="343" customFormat="1">
      <c r="A167" s="343" t="s">
        <v>2911</v>
      </c>
      <c r="B167" s="367" t="s">
        <v>2922</v>
      </c>
      <c r="C167" s="373"/>
      <c r="D167" s="343" t="s">
        <v>2845</v>
      </c>
    </row>
    <row r="168" spans="1:4" s="343" customFormat="1">
      <c r="A168" s="343" t="s">
        <v>2929</v>
      </c>
      <c r="B168" s="367" t="s">
        <v>2925</v>
      </c>
      <c r="C168" s="379"/>
      <c r="D168" s="343" t="s">
        <v>2987</v>
      </c>
    </row>
    <row r="169" spans="1:4" s="343" customFormat="1">
      <c r="A169" s="343" t="s">
        <v>2919</v>
      </c>
      <c r="B169" s="368" t="s">
        <v>2920</v>
      </c>
      <c r="C169" s="372"/>
      <c r="D169" s="343" t="s">
        <v>101</v>
      </c>
    </row>
    <row r="170" spans="1:4" s="343" customFormat="1">
      <c r="A170" s="343" t="s">
        <v>2926</v>
      </c>
      <c r="B170" s="367" t="s">
        <v>2943</v>
      </c>
      <c r="C170" s="377"/>
      <c r="D170" s="343" t="s">
        <v>102</v>
      </c>
    </row>
    <row r="171" spans="1:4" s="343" customFormat="1">
      <c r="A171" s="343" t="s">
        <v>2912</v>
      </c>
      <c r="B171" s="368" t="s">
        <v>2917</v>
      </c>
      <c r="C171" s="371"/>
      <c r="D171" s="343" t="s">
        <v>96</v>
      </c>
    </row>
    <row r="172" spans="1:4" s="343" customFormat="1">
      <c r="A172" s="343" t="s">
        <v>2927</v>
      </c>
      <c r="B172" s="367" t="s">
        <v>2923</v>
      </c>
      <c r="C172" s="376"/>
      <c r="D172" s="343" t="s">
        <v>3035</v>
      </c>
    </row>
    <row r="173" spans="1:4" s="343" customFormat="1">
      <c r="A173" s="343" t="s">
        <v>2906</v>
      </c>
      <c r="B173" s="368" t="s">
        <v>2916</v>
      </c>
      <c r="C173" s="370"/>
      <c r="D173" s="343" t="s">
        <v>507</v>
      </c>
    </row>
    <row r="174" spans="1:4" s="343" customFormat="1">
      <c r="A174" s="343" t="s">
        <v>2996</v>
      </c>
      <c r="B174" s="368" t="s">
        <v>2998</v>
      </c>
      <c r="C174" s="388"/>
      <c r="D174" s="343" t="s">
        <v>2995</v>
      </c>
    </row>
    <row r="175" spans="1:4" s="343" customFormat="1">
      <c r="A175" s="343" t="s">
        <v>2997</v>
      </c>
      <c r="B175" s="368">
        <v>740000</v>
      </c>
      <c r="C175" s="389"/>
      <c r="D175" s="343" t="s">
        <v>2842</v>
      </c>
    </row>
    <row r="176" spans="1:4" s="343" customFormat="1">
      <c r="A176" s="343" t="s">
        <v>2913</v>
      </c>
      <c r="B176" s="368" t="s">
        <v>2914</v>
      </c>
      <c r="C176" s="362"/>
      <c r="D176" s="343" t="s">
        <v>3036</v>
      </c>
    </row>
    <row r="177" spans="1:4" s="343" customFormat="1">
      <c r="B177" s="367"/>
    </row>
    <row r="178" spans="1:4" s="343" customFormat="1">
      <c r="A178" s="333" t="s">
        <v>3038</v>
      </c>
      <c r="B178" s="365"/>
      <c r="C178" s="331"/>
      <c r="D178" s="331"/>
    </row>
    <row r="179" spans="1:4" s="343" customFormat="1">
      <c r="A179" s="364" t="s">
        <v>2901</v>
      </c>
      <c r="B179" s="366" t="s">
        <v>2902</v>
      </c>
      <c r="C179" s="364" t="s">
        <v>2903</v>
      </c>
      <c r="D179" s="364" t="s">
        <v>2904</v>
      </c>
    </row>
    <row r="180" spans="1:4" s="343" customFormat="1">
      <c r="A180" s="343" t="s">
        <v>2911</v>
      </c>
      <c r="B180" s="367" t="s">
        <v>2922</v>
      </c>
      <c r="C180" s="373"/>
      <c r="D180" s="343" t="s">
        <v>2845</v>
      </c>
    </row>
    <row r="181" spans="1:4" s="343" customFormat="1">
      <c r="A181" s="343" t="s">
        <v>2906</v>
      </c>
      <c r="B181" s="368" t="s">
        <v>2916</v>
      </c>
      <c r="C181" s="370"/>
      <c r="D181" s="343" t="s">
        <v>507</v>
      </c>
    </row>
    <row r="182" spans="1:4" s="343" customFormat="1">
      <c r="A182" s="343" t="s">
        <v>2929</v>
      </c>
      <c r="B182" s="367" t="s">
        <v>2925</v>
      </c>
      <c r="C182" s="379"/>
      <c r="D182" s="343" t="s">
        <v>2987</v>
      </c>
    </row>
    <row r="183" spans="1:4" s="343" customFormat="1">
      <c r="A183" s="343" t="s">
        <v>2919</v>
      </c>
      <c r="B183" s="368" t="s">
        <v>2920</v>
      </c>
      <c r="C183" s="372"/>
      <c r="D183" s="343" t="s">
        <v>101</v>
      </c>
    </row>
    <row r="184" spans="1:4" s="343" customFormat="1">
      <c r="A184" s="343" t="s">
        <v>2947</v>
      </c>
      <c r="B184" s="367" t="s">
        <v>2944</v>
      </c>
      <c r="C184" s="385"/>
      <c r="D184" s="343" t="s">
        <v>3031</v>
      </c>
    </row>
    <row r="185" spans="1:4" s="343" customFormat="1">
      <c r="A185" s="343" t="s">
        <v>2996</v>
      </c>
      <c r="B185" s="368" t="s">
        <v>2998</v>
      </c>
      <c r="C185" s="388"/>
      <c r="D185" s="343" t="s">
        <v>2995</v>
      </c>
    </row>
    <row r="186" spans="1:4" s="343" customFormat="1">
      <c r="A186" s="343" t="s">
        <v>2913</v>
      </c>
      <c r="B186" s="368" t="s">
        <v>2914</v>
      </c>
      <c r="C186" s="362"/>
      <c r="D186" s="343" t="s">
        <v>3036</v>
      </c>
    </row>
    <row r="187" spans="1:4" s="343" customFormat="1">
      <c r="A187" s="343" t="s">
        <v>2927</v>
      </c>
      <c r="B187" s="367" t="s">
        <v>2923</v>
      </c>
      <c r="C187" s="376"/>
      <c r="D187" s="343" t="s">
        <v>3035</v>
      </c>
    </row>
    <row r="188" spans="1:4" s="343" customFormat="1">
      <c r="A188" s="343" t="s">
        <v>2912</v>
      </c>
      <c r="B188" s="368" t="s">
        <v>2917</v>
      </c>
      <c r="C188" s="371"/>
      <c r="D188" s="343" t="s">
        <v>96</v>
      </c>
    </row>
    <row r="189" spans="1:4" s="343" customFormat="1">
      <c r="A189" s="343" t="s">
        <v>2926</v>
      </c>
      <c r="B189" s="367" t="s">
        <v>2943</v>
      </c>
      <c r="C189" s="377"/>
      <c r="D189" s="343" t="s">
        <v>102</v>
      </c>
    </row>
    <row r="190" spans="1:4" s="343" customFormat="1">
      <c r="B190" s="367"/>
    </row>
    <row r="191" spans="1:4">
      <c r="A191" s="333" t="s">
        <v>3012</v>
      </c>
      <c r="B191" s="365"/>
      <c r="C191" s="331"/>
      <c r="D191" s="331"/>
    </row>
    <row r="192" spans="1:4">
      <c r="A192" s="364" t="s">
        <v>2901</v>
      </c>
      <c r="B192" s="366" t="s">
        <v>2902</v>
      </c>
      <c r="C192" s="364" t="s">
        <v>2903</v>
      </c>
      <c r="D192" s="364" t="s">
        <v>2904</v>
      </c>
    </row>
    <row r="193" spans="1:5">
      <c r="A193" s="343" t="s">
        <v>2911</v>
      </c>
      <c r="B193" s="367" t="s">
        <v>2922</v>
      </c>
      <c r="C193" s="373"/>
      <c r="D193" s="343" t="s">
        <v>495</v>
      </c>
    </row>
    <row r="194" spans="1:5">
      <c r="A194" s="343" t="s">
        <v>2952</v>
      </c>
      <c r="B194" s="367" t="s">
        <v>2946</v>
      </c>
      <c r="C194" s="386"/>
      <c r="D194" t="s">
        <v>2986</v>
      </c>
    </row>
    <row r="195" spans="1:5" s="343" customFormat="1">
      <c r="A195" s="343" t="s">
        <v>2951</v>
      </c>
      <c r="B195" s="367" t="s">
        <v>2945</v>
      </c>
      <c r="C195" s="384"/>
      <c r="D195" s="343" t="s">
        <v>2844</v>
      </c>
    </row>
    <row r="196" spans="1:5">
      <c r="A196" s="343" t="s">
        <v>2919</v>
      </c>
      <c r="B196" s="368" t="s">
        <v>2920</v>
      </c>
      <c r="C196" s="372"/>
      <c r="D196" t="s">
        <v>101</v>
      </c>
    </row>
    <row r="197" spans="1:5">
      <c r="A197" s="343" t="s">
        <v>2926</v>
      </c>
      <c r="B197" s="367" t="s">
        <v>2943</v>
      </c>
      <c r="C197" s="377"/>
      <c r="D197" t="s">
        <v>2993</v>
      </c>
      <c r="E197" s="343"/>
    </row>
    <row r="198" spans="1:5">
      <c r="A198" s="343" t="s">
        <v>2947</v>
      </c>
      <c r="B198" s="367" t="s">
        <v>2944</v>
      </c>
      <c r="C198" s="385"/>
      <c r="D198" t="s">
        <v>2994</v>
      </c>
      <c r="E198" s="343"/>
    </row>
    <row r="199" spans="1:5">
      <c r="A199" s="343" t="s">
        <v>2900</v>
      </c>
      <c r="B199" s="369" t="s">
        <v>2907</v>
      </c>
      <c r="C199" s="363"/>
      <c r="D199" t="s">
        <v>98</v>
      </c>
      <c r="E199" s="343"/>
    </row>
    <row r="200" spans="1:5">
      <c r="A200" s="343" t="s">
        <v>2928</v>
      </c>
      <c r="B200" s="367" t="s">
        <v>2924</v>
      </c>
      <c r="C200" s="378"/>
      <c r="D200" t="s">
        <v>97</v>
      </c>
    </row>
    <row r="201" spans="1:5">
      <c r="A201" s="343" t="s">
        <v>2913</v>
      </c>
      <c r="B201" s="368" t="s">
        <v>2914</v>
      </c>
      <c r="C201" s="362"/>
      <c r="D201" t="s">
        <v>3049</v>
      </c>
    </row>
    <row r="202" spans="1:5">
      <c r="A202" s="343" t="s">
        <v>2912</v>
      </c>
      <c r="B202" s="368" t="s">
        <v>2917</v>
      </c>
      <c r="C202" s="371"/>
      <c r="D202" t="s">
        <v>96</v>
      </c>
    </row>
    <row r="203" spans="1:5">
      <c r="A203" s="359" t="s">
        <v>2936</v>
      </c>
      <c r="B203" s="380" t="s">
        <v>2935</v>
      </c>
      <c r="C203" s="381"/>
      <c r="D203" t="s">
        <v>504</v>
      </c>
    </row>
    <row r="204" spans="1:5">
      <c r="A204" s="343" t="s">
        <v>2906</v>
      </c>
      <c r="B204" s="368" t="s">
        <v>2916</v>
      </c>
      <c r="C204" s="370"/>
      <c r="D204" t="s">
        <v>507</v>
      </c>
    </row>
    <row r="205" spans="1:5" s="343" customFormat="1">
      <c r="A205" s="343" t="s">
        <v>2997</v>
      </c>
      <c r="B205" s="368">
        <v>740000</v>
      </c>
      <c r="C205" s="389"/>
      <c r="D205" s="343" t="s">
        <v>2842</v>
      </c>
    </row>
    <row r="206" spans="1:5" s="343" customFormat="1"/>
    <row r="207" spans="1:5">
      <c r="A207" s="333" t="s">
        <v>3202</v>
      </c>
      <c r="B207" s="365"/>
      <c r="C207" s="331"/>
      <c r="D207" s="331"/>
    </row>
    <row r="208" spans="1:5">
      <c r="A208" s="364" t="s">
        <v>2901</v>
      </c>
      <c r="B208" s="366" t="s">
        <v>2902</v>
      </c>
      <c r="C208" s="364" t="s">
        <v>2903</v>
      </c>
      <c r="D208" s="364" t="s">
        <v>2904</v>
      </c>
    </row>
    <row r="209" spans="1:4">
      <c r="A209" s="343" t="s">
        <v>2911</v>
      </c>
      <c r="B209" s="367" t="s">
        <v>2922</v>
      </c>
      <c r="C209" s="373"/>
      <c r="D209" s="343" t="s">
        <v>2845</v>
      </c>
    </row>
    <row r="210" spans="1:4">
      <c r="A210" s="343" t="s">
        <v>2926</v>
      </c>
      <c r="B210" s="367" t="s">
        <v>2943</v>
      </c>
      <c r="C210" s="377"/>
      <c r="D210" s="343" t="s">
        <v>102</v>
      </c>
    </row>
    <row r="211" spans="1:4" s="343" customFormat="1">
      <c r="A211" s="343" t="s">
        <v>2929</v>
      </c>
      <c r="B211" s="367" t="s">
        <v>2925</v>
      </c>
      <c r="C211" s="379"/>
      <c r="D211" s="343" t="s">
        <v>2987</v>
      </c>
    </row>
    <row r="212" spans="1:4">
      <c r="A212" s="343" t="s">
        <v>2951</v>
      </c>
      <c r="B212" s="367" t="s">
        <v>2945</v>
      </c>
      <c r="C212" s="384"/>
      <c r="D212" s="343" t="s">
        <v>2844</v>
      </c>
    </row>
    <row r="213" spans="1:4">
      <c r="A213" s="343" t="s">
        <v>2952</v>
      </c>
      <c r="B213" s="367" t="s">
        <v>2946</v>
      </c>
      <c r="C213" s="386"/>
      <c r="D213" s="343" t="s">
        <v>2986</v>
      </c>
    </row>
    <row r="214" spans="1:4">
      <c r="A214" s="343" t="s">
        <v>2919</v>
      </c>
      <c r="B214" s="368" t="s">
        <v>2920</v>
      </c>
      <c r="C214" s="372"/>
      <c r="D214" s="343" t="s">
        <v>101</v>
      </c>
    </row>
    <row r="215" spans="1:4">
      <c r="A215" s="343" t="s">
        <v>2928</v>
      </c>
      <c r="B215" s="367" t="s">
        <v>2924</v>
      </c>
      <c r="C215" s="378"/>
      <c r="D215" s="343" t="s">
        <v>3051</v>
      </c>
    </row>
    <row r="216" spans="1:4">
      <c r="A216" s="343" t="s">
        <v>2906</v>
      </c>
      <c r="B216" s="368" t="s">
        <v>2916</v>
      </c>
      <c r="C216" s="370"/>
      <c r="D216" s="343" t="s">
        <v>3050</v>
      </c>
    </row>
    <row r="217" spans="1:4">
      <c r="A217" s="343" t="s">
        <v>2912</v>
      </c>
      <c r="B217" s="368" t="s">
        <v>2917</v>
      </c>
      <c r="C217" s="371"/>
      <c r="D217" s="343" t="s">
        <v>96</v>
      </c>
    </row>
    <row r="218" spans="1:4">
      <c r="A218" s="343" t="s">
        <v>2913</v>
      </c>
      <c r="B218" s="368" t="s">
        <v>2914</v>
      </c>
      <c r="C218" s="362"/>
      <c r="D218" s="343" t="s">
        <v>3049</v>
      </c>
    </row>
    <row r="219" spans="1:4">
      <c r="A219" s="343" t="s">
        <v>2997</v>
      </c>
      <c r="B219" s="368">
        <v>740000</v>
      </c>
      <c r="C219" s="389"/>
      <c r="D219" s="343" t="s">
        <v>2842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3441</v>
      </c>
      <c r="C2" s="440" t="s">
        <v>3452</v>
      </c>
    </row>
    <row r="3" spans="1:3">
      <c r="A3" s="8" t="s">
        <v>2371</v>
      </c>
      <c r="B3" s="8" t="s">
        <v>2372</v>
      </c>
    </row>
    <row r="4" spans="1:3">
      <c r="A4" s="8" t="s">
        <v>3153</v>
      </c>
      <c r="B4" s="8" t="s">
        <v>3154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48" t="s">
        <v>545</v>
      </c>
      <c r="B2" s="449"/>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5.75" thickBot="1">
      <c r="A7" s="451"/>
      <c r="B7" s="452" t="s">
        <v>557</v>
      </c>
      <c r="C7" s="453"/>
      <c r="D7" s="453"/>
      <c r="E7" s="453"/>
      <c r="F7" s="453"/>
      <c r="G7" s="453"/>
      <c r="H7" s="454"/>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48" t="s">
        <v>617</v>
      </c>
      <c r="B63" s="449"/>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5.75" thickBot="1">
      <c r="A69" s="457"/>
      <c r="B69" s="123" t="s">
        <v>626</v>
      </c>
      <c r="C69" s="124" t="s">
        <v>627</v>
      </c>
      <c r="D69" s="124" t="s">
        <v>628</v>
      </c>
      <c r="E69" s="481" t="s">
        <v>629</v>
      </c>
      <c r="F69" s="482"/>
      <c r="G69" s="481" t="s">
        <v>557</v>
      </c>
      <c r="H69" s="479"/>
      <c r="I69" s="479"/>
      <c r="J69" s="480"/>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5" t="s">
        <v>717</v>
      </c>
      <c r="B404" s="475"/>
      <c r="C404" s="475"/>
      <c r="D404" s="475"/>
      <c r="E404" s="475"/>
      <c r="F404" s="475"/>
      <c r="G404" s="475"/>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76" t="s">
        <v>557</v>
      </c>
      <c r="C409" s="476"/>
      <c r="D409" s="477"/>
      <c r="E409" s="478" t="s">
        <v>725</v>
      </c>
      <c r="F409" s="476"/>
      <c r="G409" s="477"/>
      <c r="H409" s="478" t="s">
        <v>557</v>
      </c>
      <c r="I409" s="479"/>
      <c r="J409" s="479"/>
      <c r="K409" s="479"/>
      <c r="L409" s="479"/>
      <c r="M409" s="480"/>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76" t="s">
        <v>557</v>
      </c>
      <c r="C513" s="476"/>
      <c r="D513" s="476"/>
      <c r="E513" s="476"/>
      <c r="F513" s="476"/>
      <c r="G513" s="477"/>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5.75" thickBot="1">
      <c r="A598" s="495"/>
      <c r="B598" s="496" t="s">
        <v>557</v>
      </c>
      <c r="C598" s="497"/>
      <c r="D598" s="497"/>
      <c r="E598" s="497"/>
      <c r="F598" s="497"/>
      <c r="G598" s="498"/>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01" t="s">
        <v>914</v>
      </c>
      <c r="B628" s="501"/>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5.75" thickBot="1">
      <c r="A633" s="489"/>
      <c r="B633" s="490" t="s">
        <v>557</v>
      </c>
      <c r="C633" s="491"/>
      <c r="D633" s="491"/>
      <c r="E633" s="491"/>
      <c r="F633" s="491"/>
      <c r="G633" s="491"/>
      <c r="H633" s="49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2" t="s">
        <v>187</v>
      </c>
      <c r="B109" s="502"/>
      <c r="C109" s="502"/>
      <c r="D109" s="502"/>
      <c r="E109" s="502"/>
    </row>
    <row r="110" spans="1:5" ht="15.75" thickBot="1"/>
    <row r="111" spans="1:5" ht="15.75"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ht="15.75">
      <c r="A136" s="28"/>
      <c r="B136" s="503" t="s">
        <v>459</v>
      </c>
      <c r="C136" s="504"/>
      <c r="D136" s="504"/>
      <c r="E136" s="505"/>
      <c r="F136" s="27"/>
      <c r="G136" s="27"/>
    </row>
    <row r="137" spans="1:14" ht="15.75">
      <c r="A137" s="29"/>
      <c r="B137" s="503" t="s">
        <v>460</v>
      </c>
      <c r="C137" s="505"/>
      <c r="D137" s="503" t="s">
        <v>461</v>
      </c>
      <c r="E137" s="505"/>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5.75" thickBot="1">
      <c r="A166" s="22" t="s">
        <v>191</v>
      </c>
      <c r="B166" s="16">
        <v>0.4</v>
      </c>
    </row>
    <row r="167" spans="1:7" ht="15.75" thickBot="1">
      <c r="A167" s="8" t="s">
        <v>192</v>
      </c>
      <c r="B167" s="44">
        <f>(1+B166)^(1/(2020-2010))-1</f>
        <v>3.4219694129380196E-2</v>
      </c>
    </row>
    <row r="168" spans="1:7">
      <c r="B168" s="45"/>
    </row>
    <row r="169" spans="1:7">
      <c r="A169" s="502" t="s">
        <v>447</v>
      </c>
      <c r="B169" s="502"/>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2" t="s">
        <v>199</v>
      </c>
      <c r="B174" s="502"/>
      <c r="C174" s="502"/>
      <c r="D174" s="502"/>
      <c r="E174" s="502"/>
    </row>
    <row r="175" spans="1:7" ht="15.75" thickBot="1">
      <c r="A175" s="22" t="s">
        <v>457</v>
      </c>
      <c r="B175" s="45">
        <v>0.1246</v>
      </c>
    </row>
    <row r="176" spans="1:7" ht="15.75" thickBot="1">
      <c r="A176" s="22" t="s">
        <v>452</v>
      </c>
      <c r="B176" s="44">
        <f>1-B175</f>
        <v>0.87539999999999996</v>
      </c>
    </row>
    <row r="178" spans="1:5">
      <c r="A178" s="502" t="s">
        <v>193</v>
      </c>
      <c r="B178" s="502"/>
      <c r="C178" s="502"/>
      <c r="D178" s="502"/>
      <c r="E178" s="502"/>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2" t="s">
        <v>195</v>
      </c>
      <c r="B183" s="502"/>
      <c r="C183" s="502"/>
      <c r="D183" s="502"/>
      <c r="E183" s="502"/>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2020-11-05T01:40:01Z</dcterms:modified>
</cp:coreProperties>
</file>