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45621" calcOnSave="0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B3" i="18"/>
  <c r="B4" i="18"/>
  <c r="B5" i="18"/>
  <c r="B6" i="18"/>
  <c r="B7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B3" i="17"/>
  <c r="B4" i="17"/>
  <c r="B5" i="17"/>
  <c r="B6" i="17"/>
  <c r="B7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B3" i="16"/>
  <c r="B4" i="16"/>
  <c r="B5" i="16"/>
  <c r="B6" i="16"/>
  <c r="B7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B3" i="15"/>
  <c r="B4" i="15"/>
  <c r="B5" i="15"/>
  <c r="B6" i="15"/>
  <c r="B7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B3" i="14"/>
  <c r="B4" i="14"/>
  <c r="B5" i="14"/>
  <c r="B6" i="14"/>
  <c r="B7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3" i="13"/>
  <c r="B4" i="13"/>
  <c r="B5" i="13"/>
  <c r="B6" i="13"/>
  <c r="B7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3" i="12"/>
  <c r="B4" i="12"/>
  <c r="B5" i="12"/>
  <c r="B6" i="12"/>
  <c r="B7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3" i="11"/>
  <c r="B4" i="11"/>
  <c r="B5" i="11"/>
  <c r="B6" i="11"/>
  <c r="B7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3" i="10"/>
  <c r="B4" i="10"/>
  <c r="B5" i="10"/>
  <c r="B6" i="10"/>
  <c r="B7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3" i="9"/>
  <c r="B4" i="9"/>
  <c r="B5" i="9"/>
  <c r="B6" i="9"/>
  <c r="B7" i="9"/>
  <c r="B2" i="9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3" i="8"/>
  <c r="B4" i="8"/>
  <c r="B5" i="8"/>
  <c r="B6" i="8"/>
  <c r="B7" i="8"/>
  <c r="B2" i="8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B3" i="2"/>
  <c r="B4" i="2"/>
  <c r="B5" i="2"/>
  <c r="B6" i="2"/>
  <c r="B7" i="2"/>
  <c r="B2" i="2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30" i="3"/>
  <c r="I3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9" i="3"/>
  <c r="F10" i="3"/>
  <c r="F11" i="3"/>
  <c r="F12" i="3"/>
  <c r="K12" i="3" s="1"/>
  <c r="F13" i="3"/>
  <c r="L13" i="3" s="1"/>
  <c r="F8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H13" i="3"/>
  <c r="I13" i="3"/>
  <c r="K13" i="3"/>
  <c r="M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H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J8" i="3"/>
  <c r="D2" i="2" s="1"/>
  <c r="K8" i="3"/>
  <c r="E2" i="2" s="1"/>
  <c r="L8" i="3"/>
  <c r="F2" i="2" s="1"/>
  <c r="M8" i="3"/>
  <c r="G2" i="2" s="1"/>
  <c r="N8" i="3"/>
  <c r="H2" i="2" s="1"/>
  <c r="O8" i="3"/>
  <c r="I2" i="2" s="1"/>
  <c r="P8" i="3"/>
  <c r="J2" i="2" s="1"/>
  <c r="Q8" i="3"/>
  <c r="K2" i="2" s="1"/>
  <c r="R8" i="3"/>
  <c r="L2" i="2" s="1"/>
  <c r="S8" i="3"/>
  <c r="M2" i="2" s="1"/>
  <c r="T8" i="3"/>
  <c r="N2" i="2" s="1"/>
  <c r="U8" i="3"/>
  <c r="O2" i="2" s="1"/>
  <c r="V8" i="3"/>
  <c r="P2" i="2" s="1"/>
  <c r="W8" i="3"/>
  <c r="Q2" i="2" s="1"/>
  <c r="X8" i="3"/>
  <c r="R2" i="2" s="1"/>
  <c r="Y8" i="3"/>
  <c r="S2" i="2" s="1"/>
  <c r="Z8" i="3"/>
  <c r="T2" i="2" s="1"/>
  <c r="AA8" i="3"/>
  <c r="U2" i="2" s="1"/>
  <c r="AB8" i="3"/>
  <c r="V2" i="2" s="1"/>
  <c r="AC8" i="3"/>
  <c r="W2" i="2" s="1"/>
  <c r="AD8" i="3"/>
  <c r="X2" i="2" s="1"/>
  <c r="AE8" i="3"/>
  <c r="Y2" i="2" s="1"/>
  <c r="AF8" i="3"/>
  <c r="Z2" i="2" s="1"/>
  <c r="AG8" i="3"/>
  <c r="AA2" i="2" s="1"/>
  <c r="AH8" i="3"/>
  <c r="AB2" i="2" s="1"/>
  <c r="AI8" i="3"/>
  <c r="AC2" i="2" s="1"/>
  <c r="AJ8" i="3"/>
  <c r="AD2" i="2" s="1"/>
  <c r="AK8" i="3"/>
  <c r="AE2" i="2" s="1"/>
  <c r="AL8" i="3"/>
  <c r="AF2" i="2" s="1"/>
  <c r="AM8" i="3"/>
  <c r="AG2" i="2" s="1"/>
  <c r="AN8" i="3"/>
  <c r="AH2" i="2" s="1"/>
  <c r="AO8" i="3"/>
  <c r="AI2" i="2" s="1"/>
  <c r="AP8" i="3"/>
  <c r="AJ2" i="2" s="1"/>
  <c r="I8" i="3"/>
  <c r="C2" i="2" s="1"/>
  <c r="H9" i="3"/>
  <c r="H10" i="3"/>
  <c r="H11" i="3"/>
  <c r="H8" i="3"/>
  <c r="AM30" i="3" l="1"/>
  <c r="AI30" i="3"/>
  <c r="AE30" i="3"/>
  <c r="AA30" i="3"/>
  <c r="W30" i="3"/>
  <c r="S30" i="3"/>
  <c r="O30" i="3"/>
  <c r="K30" i="3"/>
  <c r="AO30" i="3"/>
  <c r="AK30" i="3"/>
  <c r="AG30" i="3"/>
  <c r="AC30" i="3"/>
  <c r="Y30" i="3"/>
  <c r="U30" i="3"/>
  <c r="Q30" i="3"/>
  <c r="M30" i="3"/>
  <c r="N13" i="3"/>
  <c r="J13" i="3"/>
  <c r="AN13" i="3"/>
  <c r="AJ13" i="3"/>
  <c r="AF13" i="3"/>
  <c r="AB13" i="3"/>
  <c r="X13" i="3"/>
  <c r="T13" i="3"/>
  <c r="P13" i="3"/>
  <c r="E12" i="3" l="1"/>
  <c r="E11" i="3"/>
  <c r="E9" i="3"/>
  <c r="E18" i="3" l="1"/>
  <c r="E17" i="3"/>
  <c r="E15" i="3"/>
  <c r="E14" i="3"/>
  <c r="F14" i="3" s="1"/>
  <c r="E30" i="3"/>
  <c r="E24" i="3" s="1"/>
  <c r="E28" i="3"/>
  <c r="E22" i="3" s="1"/>
  <c r="E27" i="3"/>
  <c r="E21" i="3" s="1"/>
  <c r="E26" i="3"/>
  <c r="E20" i="3" s="1"/>
  <c r="D26" i="3"/>
  <c r="D72" i="3"/>
  <c r="D71" i="3"/>
  <c r="D69" i="3"/>
  <c r="D68" i="3"/>
  <c r="D24" i="3"/>
  <c r="D22" i="3"/>
  <c r="D21" i="3"/>
  <c r="D20" i="3"/>
  <c r="D30" i="3"/>
  <c r="D28" i="3"/>
  <c r="D27" i="3"/>
  <c r="M14" i="3" l="1"/>
  <c r="G2" i="8" s="1"/>
  <c r="U14" i="3"/>
  <c r="O2" i="8" s="1"/>
  <c r="AO14" i="3"/>
  <c r="AI2" i="8" s="1"/>
  <c r="J14" i="3"/>
  <c r="D2" i="8" s="1"/>
  <c r="N14" i="3"/>
  <c r="H2" i="8" s="1"/>
  <c r="R14" i="3"/>
  <c r="L2" i="8" s="1"/>
  <c r="V14" i="3"/>
  <c r="P2" i="8" s="1"/>
  <c r="Z14" i="3"/>
  <c r="T2" i="8" s="1"/>
  <c r="AD14" i="3"/>
  <c r="X2" i="8" s="1"/>
  <c r="AH14" i="3"/>
  <c r="AB2" i="8" s="1"/>
  <c r="AL14" i="3"/>
  <c r="AF2" i="8" s="1"/>
  <c r="AP14" i="3"/>
  <c r="AJ2" i="8" s="1"/>
  <c r="AG14" i="3"/>
  <c r="AA2" i="8" s="1"/>
  <c r="K14" i="3"/>
  <c r="E2" i="8" s="1"/>
  <c r="O14" i="3"/>
  <c r="I2" i="8" s="1"/>
  <c r="S14" i="3"/>
  <c r="M2" i="8" s="1"/>
  <c r="W14" i="3"/>
  <c r="Q2" i="8" s="1"/>
  <c r="AA14" i="3"/>
  <c r="U2" i="8" s="1"/>
  <c r="AE14" i="3"/>
  <c r="Y2" i="8" s="1"/>
  <c r="AI14" i="3"/>
  <c r="AC2" i="8" s="1"/>
  <c r="AM14" i="3"/>
  <c r="AG2" i="8" s="1"/>
  <c r="Q14" i="3"/>
  <c r="K2" i="8" s="1"/>
  <c r="AC14" i="3"/>
  <c r="W2" i="8" s="1"/>
  <c r="L14" i="3"/>
  <c r="F2" i="8" s="1"/>
  <c r="P14" i="3"/>
  <c r="J2" i="8" s="1"/>
  <c r="T14" i="3"/>
  <c r="N2" i="8" s="1"/>
  <c r="X14" i="3"/>
  <c r="R2" i="8" s="1"/>
  <c r="AB14" i="3"/>
  <c r="V2" i="8" s="1"/>
  <c r="AF14" i="3"/>
  <c r="Z2" i="8" s="1"/>
  <c r="AJ14" i="3"/>
  <c r="AD2" i="8" s="1"/>
  <c r="AN14" i="3"/>
  <c r="AH2" i="8" s="1"/>
  <c r="I14" i="3"/>
  <c r="C2" i="8" s="1"/>
  <c r="Y14" i="3"/>
  <c r="S2" i="8" s="1"/>
  <c r="AK14" i="3"/>
  <c r="AE2" i="8" s="1"/>
  <c r="D18" i="3"/>
  <c r="D12" i="3"/>
  <c r="D17" i="3"/>
  <c r="D11" i="3"/>
  <c r="D14" i="3"/>
  <c r="D8" i="3"/>
  <c r="D15" i="3"/>
  <c r="D9" i="3"/>
</calcChain>
</file>

<file path=xl/sharedStrings.xml><?xml version="1.0" encoding="utf-8"?>
<sst xmlns="http://schemas.openxmlformats.org/spreadsheetml/2006/main" count="1067" uniqueCount="498">
  <si>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</si>
  <si>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</si>
  <si>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</si>
  <si>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</si>
  <si>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</si>
  <si>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</si>
  <si>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</si>
  <si>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</si>
  <si>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</si>
  <si>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</si>
  <si>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</si>
  <si>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</si>
  <si>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</si>
  <si>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</si>
  <si>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</si>
  <si>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</si>
  <si>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</si>
  <si>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</si>
  <si>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</si>
  <si>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</si>
  <si>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</si>
  <si>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</si>
  <si>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</si>
  <si>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</si>
  <si>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</si>
  <si>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</si>
  <si>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</si>
  <si>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</si>
  <si>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</si>
  <si>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</si>
  <si>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</si>
  <si>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</si>
  <si>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</si>
  <si>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</si>
  <si>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</si>
  <si>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</si>
  <si>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</si>
  <si>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</si>
  <si>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</si>
  <si>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</si>
  <si>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</si>
  <si>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</si>
  <si>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</si>
  <si>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</si>
  <si>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</si>
  <si>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</si>
  <si>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</si>
  <si>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</si>
  <si>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</si>
  <si>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</si>
  <si>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</si>
  <si>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</si>
  <si>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</si>
  <si>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</si>
  <si>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</si>
  <si>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</si>
  <si>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</si>
  <si>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</si>
  <si>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</si>
  <si>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</si>
  <si>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</si>
  <si>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</si>
  <si>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</si>
  <si>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</si>
  <si>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</si>
  <si>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</si>
  <si>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</si>
  <si>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</si>
  <si>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</si>
  <si>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</si>
  <si>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</si>
  <si>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</si>
  <si>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</si>
  <si>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</si>
  <si>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</si>
  <si>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</si>
  <si>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</si>
  <si>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</si>
  <si>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</si>
  <si>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</si>
  <si>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</si>
  <si>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</si>
  <si>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</si>
  <si>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</si>
  <si>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</si>
  <si>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</si>
  <si>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</si>
  <si>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</si>
  <si>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</si>
  <si>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</si>
  <si>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</si>
  <si>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</si>
  <si>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</si>
  <si>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</si>
  <si>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</si>
  <si>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</si>
  <si>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</si>
  <si>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</si>
  <si>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</si>
  <si>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</si>
  <si>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</si>
  <si>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</si>
  <si>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</si>
  <si>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</si>
  <si>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</si>
  <si>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</si>
  <si>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</si>
  <si>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</si>
  <si>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</si>
  <si>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</si>
  <si>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</si>
  <si>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</si>
  <si>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</si>
  <si>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</si>
  <si>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</si>
  <si>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</si>
  <si>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</si>
  <si>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</si>
  <si>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</si>
  <si>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</si>
  <si>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</si>
  <si>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</si>
  <si>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</si>
  <si>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</si>
  <si>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</si>
  <si>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</si>
  <si>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</si>
  <si>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</si>
  <si>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</si>
  <si>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</si>
  <si>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</si>
  <si>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</si>
  <si>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</si>
  <si>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</si>
  <si>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</si>
  <si>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</si>
  <si>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</si>
  <si>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</si>
  <si>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</si>
  <si>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</si>
  <si>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</si>
  <si>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</si>
  <si>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</si>
  <si>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</si>
  <si>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</si>
  <si>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</si>
  <si>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</si>
  <si>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</si>
  <si>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</si>
  <si>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</si>
  <si>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</si>
  <si>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</si>
  <si>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</si>
  <si>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</si>
  <si>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</si>
  <si>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</si>
  <si>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</si>
  <si>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</si>
  <si>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</si>
  <si>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</si>
  <si>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</si>
  <si>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</si>
  <si>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</si>
  <si>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</si>
  <si>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</si>
  <si>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</si>
  <si>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</si>
  <si>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</si>
  <si>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</si>
  <si>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</si>
  <si>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</si>
  <si>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</si>
  <si>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</si>
  <si>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</si>
  <si>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</si>
  <si>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</si>
  <si>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</si>
  <si>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</si>
  <si>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</si>
  <si>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</si>
  <si>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</si>
  <si>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</si>
  <si>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</si>
  <si>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</si>
  <si>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</si>
  <si>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</si>
  <si>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</si>
  <si>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</si>
  <si>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</si>
  <si>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</si>
  <si>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</si>
  <si>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</si>
  <si>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</si>
  <si>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</si>
  <si>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</si>
  <si>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</si>
  <si>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</si>
  <si>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</si>
  <si>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</si>
  <si>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</si>
  <si>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</si>
  <si>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</si>
  <si>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</si>
  <si>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</si>
  <si>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</si>
  <si>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</si>
  <si>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</si>
  <si>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</si>
  <si>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</si>
  <si>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</si>
  <si>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</si>
  <si>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</si>
  <si>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</si>
  <si>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</si>
  <si>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</si>
  <si>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</si>
  <si>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</si>
  <si>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</si>
  <si>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</si>
  <si>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</si>
  <si>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</si>
  <si>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</si>
  <si>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</si>
  <si>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</si>
  <si>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</si>
  <si>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</si>
  <si>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</si>
  <si>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</si>
  <si>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</si>
  <si>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</si>
  <si>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</si>
  <si>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</si>
  <si>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</si>
  <si>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</si>
  <si>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</si>
  <si>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</si>
  <si>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</si>
  <si>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</si>
  <si>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</si>
  <si>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</si>
  <si>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</si>
  <si>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</si>
  <si>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</si>
  <si>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</si>
  <si>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</si>
  <si>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</si>
  <si>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</si>
  <si>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</si>
  <si>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</si>
  <si>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</si>
  <si>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</si>
  <si>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</si>
  <si>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</si>
  <si>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</si>
  <si>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</si>
  <si>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</si>
  <si>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</si>
  <si>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</si>
  <si>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</si>
  <si>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</si>
  <si>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</si>
  <si>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</si>
  <si>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</si>
  <si>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</si>
  <si>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</si>
  <si>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</si>
  <si>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</si>
  <si>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</si>
  <si>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</si>
  <si>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</si>
  <si>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</si>
  <si>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</si>
  <si>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</si>
  <si>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</si>
  <si>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</si>
  <si>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</si>
  <si>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</si>
  <si>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</si>
  <si>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</si>
  <si>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</si>
  <si>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</si>
  <si>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</si>
  <si>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</si>
  <si>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</si>
  <si>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</si>
  <si>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</si>
  <si>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</si>
  <si>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</si>
  <si>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</si>
  <si>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</si>
  <si>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</si>
  <si>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</si>
  <si>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</si>
  <si>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</si>
  <si>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</si>
  <si>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</si>
  <si>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</si>
  <si>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</si>
  <si>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</si>
  <si>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</si>
  <si>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</si>
  <si>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</si>
  <si>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</si>
  <si>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</si>
  <si>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</si>
  <si>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</si>
  <si>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</si>
  <si>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</si>
  <si>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</si>
  <si>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</si>
  <si>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</si>
  <si>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</si>
  <si>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</si>
  <si>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</si>
  <si>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</si>
  <si>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</si>
  <si>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</si>
  <si>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</si>
  <si>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</si>
  <si>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</si>
  <si>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</si>
  <si>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</si>
  <si>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</si>
  <si>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</si>
  <si>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</si>
  <si>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</si>
  <si>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</si>
  <si>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</si>
  <si>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</si>
  <si>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</si>
  <si>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</si>
  <si>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</si>
  <si>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</si>
  <si>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</si>
  <si>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</si>
  <si>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</si>
  <si>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</si>
  <si>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</si>
  <si>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</si>
  <si>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</si>
  <si>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</si>
  <si>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</si>
  <si>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</si>
  <si>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</si>
  <si>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</si>
  <si>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</si>
  <si>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</si>
  <si>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</si>
  <si>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</si>
  <si>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</si>
  <si>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</si>
  <si>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</si>
  <si>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</si>
  <si>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</si>
  <si>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</si>
  <si>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</si>
  <si>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</si>
  <si>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</si>
  <si>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</si>
  <si>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</si>
  <si>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</si>
  <si>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</si>
  <si>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</si>
  <si>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</si>
  <si>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</si>
  <si>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</si>
  <si>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</si>
  <si>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</si>
  <si>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</si>
  <si>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</si>
  <si>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</si>
  <si>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</si>
  <si>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</si>
  <si>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</si>
  <si>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</si>
  <si>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</si>
  <si>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</si>
  <si>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</si>
  <si>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</si>
  <si>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</si>
  <si>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</si>
  <si>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</si>
  <si>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</si>
  <si>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</si>
  <si>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</si>
  <si>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</si>
  <si>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</si>
  <si>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</si>
  <si>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</si>
  <si>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</si>
  <si>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</si>
  <si>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</si>
  <si>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</si>
  <si>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</si>
  <si>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</si>
  <si>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</si>
  <si>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</si>
  <si>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</si>
  <si>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</si>
  <si>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</si>
  <si>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</si>
  <si>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</si>
  <si>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</si>
  <si>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</si>
  <si>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</si>
  <si>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</si>
  <si>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</si>
  <si>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</si>
  <si>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</si>
  <si>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</si>
  <si>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</si>
  <si>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</si>
  <si>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</si>
  <si>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</si>
  <si>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</si>
  <si>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</si>
  <si>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</si>
  <si>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</si>
  <si>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</si>
  <si>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</si>
  <si>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</si>
  <si>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</si>
  <si>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</si>
  <si>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</si>
  <si>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</si>
  <si>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</si>
  <si>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</si>
  <si>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</si>
  <si>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</si>
  <si>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</si>
  <si>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</si>
  <si>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</si>
  <si>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</si>
  <si>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</si>
  <si>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</si>
  <si>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</si>
  <si>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</si>
  <si>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</si>
  <si>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</si>
  <si>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</si>
  <si>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</si>
  <si>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</si>
  <si>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</si>
  <si>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</si>
  <si>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</si>
  <si>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</si>
  <si>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</si>
  <si>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</si>
  <si>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</si>
  <si>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</si>
  <si>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</si>
  <si>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</si>
  <si>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</si>
  <si>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For freight LDVs, we use the same percentages as passenger LDVs.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</si>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</sst>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454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455</v>
      </c>
    </row>
    <row r="11" spans="1:2" x14ac:dyDescent="0.25">
      <c r="B11" t="s">
        <v>456</v>
      </c>
    </row>
    <row r="12" spans="1:2" x14ac:dyDescent="0.25">
      <c r="B12" s="20">
        <v>2017</v>
      </c>
    </row>
    <row r="13" spans="1:2" x14ac:dyDescent="0.25">
      <c r="B13" t="s">
        <v>458</v>
      </c>
    </row>
    <row r="14" spans="1:2" x14ac:dyDescent="0.25">
      <c r="B14" t="s">
        <v>457</v>
      </c>
    </row>
    <row r="15" spans="1:2" x14ac:dyDescent="0.25">
      <c r="B15" t="s">
        <v>459</v>
      </c>
    </row>
    <row r="17" spans="2:2" x14ac:dyDescent="0.25">
      <c r="B17" s="2" t="s">
        <v>460</v>
      </c>
    </row>
    <row r="18" spans="2:2" x14ac:dyDescent="0.25">
      <c r="B18" t="s">
        <v>133</v>
      </c>
    </row>
    <row r="19" spans="2:2" x14ac:dyDescent="0.25">
      <c r="B19" s="20">
        <v>2017</v>
      </c>
    </row>
    <row r="20" spans="2:2" x14ac:dyDescent="0.25">
      <c r="B20" t="s">
        <v>115</v>
      </c>
    </row>
    <row r="21" spans="2:2" x14ac:dyDescent="0.25">
      <c r="B21" t="s">
        <v>134</v>
      </c>
    </row>
    <row r="22" spans="2:2" x14ac:dyDescent="0.25">
      <c r="B22" t="s">
        <v>418</v>
      </c>
    </row>
    <row r="24" spans="2:2" x14ac:dyDescent="0.25">
      <c r="B24" s="2" t="s">
        <v>461</v>
      </c>
    </row>
    <row r="25" spans="2:2" x14ac:dyDescent="0.25">
      <c r="B25" s="35" t="s">
        <v>419</v>
      </c>
    </row>
    <row r="27" spans="2:2" x14ac:dyDescent="0.25">
      <c r="B27" s="2" t="s">
        <v>462</v>
      </c>
    </row>
    <row r="28" spans="2:2" x14ac:dyDescent="0.25">
      <c r="B28" s="38" t="s">
        <v>429</v>
      </c>
    </row>
    <row r="29" spans="2:2" x14ac:dyDescent="0.25">
      <c r="B29" s="39">
        <v>2014</v>
      </c>
    </row>
    <row r="30" spans="2:2" x14ac:dyDescent="0.25">
      <c r="B30" s="38" t="s">
        <v>430</v>
      </c>
    </row>
    <row r="31" spans="2:2" x14ac:dyDescent="0.25">
      <c r="B31" s="38" t="s">
        <v>431</v>
      </c>
    </row>
    <row r="32" spans="2:2" x14ac:dyDescent="0.25">
      <c r="B32" s="38"/>
    </row>
    <row r="33" spans="1:2" x14ac:dyDescent="0.25">
      <c r="B33" s="38" t="s">
        <v>432</v>
      </c>
    </row>
    <row r="34" spans="1:2" x14ac:dyDescent="0.25">
      <c r="B34" s="39">
        <v>2015</v>
      </c>
    </row>
    <row r="35" spans="1:2" x14ac:dyDescent="0.25">
      <c r="B35" s="38" t="s">
        <v>433</v>
      </c>
    </row>
    <row r="36" spans="1:2" x14ac:dyDescent="0.25">
      <c r="B36" s="38" t="s">
        <v>434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497</v>
      </c>
    </row>
    <row r="43" spans="1:2" x14ac:dyDescent="0.25">
      <c r="A43" t="s">
        <v>136</v>
      </c>
    </row>
    <row r="44" spans="1:2" x14ac:dyDescent="0.25">
      <c r="A44" t="s">
        <v>137</v>
      </c>
    </row>
    <row r="45" spans="1:2" x14ac:dyDescent="0.25">
      <c r="A45" t="s">
        <v>138</v>
      </c>
    </row>
    <row r="47" spans="1:2" x14ac:dyDescent="0.25">
      <c r="A47" s="2" t="s">
        <v>126</v>
      </c>
      <c r="B47" s="30"/>
    </row>
    <row r="49" spans="2:2" x14ac:dyDescent="0.25">
      <c r="B49" s="2" t="s">
        <v>414</v>
      </c>
    </row>
    <row r="50" spans="2:2" x14ac:dyDescent="0.25">
      <c r="B50" s="34"/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5" spans="2:2" x14ac:dyDescent="0.25">
      <c r="B55" t="s">
        <v>124</v>
      </c>
    </row>
    <row r="56" spans="2:2" x14ac:dyDescent="0.25">
      <c r="B56" t="s">
        <v>125</v>
      </c>
    </row>
    <row r="58" spans="2:2" x14ac:dyDescent="0.25">
      <c r="B58" t="s">
        <v>118</v>
      </c>
    </row>
    <row r="59" spans="2:2" x14ac:dyDescent="0.25">
      <c r="B59" t="s">
        <v>119</v>
      </c>
    </row>
    <row r="60" spans="2:2" x14ac:dyDescent="0.25">
      <c r="B60" t="s">
        <v>120</v>
      </c>
    </row>
    <row r="62" spans="2:2" x14ac:dyDescent="0.25">
      <c r="B62" s="2" t="s">
        <v>415</v>
      </c>
    </row>
    <row r="64" spans="2:2" x14ac:dyDescent="0.25">
      <c r="B64" t="s">
        <v>127</v>
      </c>
    </row>
    <row r="65" spans="2:2" x14ac:dyDescent="0.25">
      <c r="B65" t="s">
        <v>128</v>
      </c>
    </row>
    <row r="66" spans="2:2" x14ac:dyDescent="0.25">
      <c r="B66" t="s">
        <v>132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1" spans="2:2" x14ac:dyDescent="0.25">
      <c r="B71" t="s">
        <v>413</v>
      </c>
    </row>
    <row r="72" spans="2:2" x14ac:dyDescent="0.25">
      <c r="B72" t="s">
        <v>412</v>
      </c>
    </row>
    <row r="74" spans="2:2" x14ac:dyDescent="0.25">
      <c r="B74" t="s">
        <v>416</v>
      </c>
    </row>
    <row r="75" spans="2:2" x14ac:dyDescent="0.25">
      <c r="B75" t="s">
        <v>417</v>
      </c>
    </row>
    <row r="77" spans="2:2" x14ac:dyDescent="0.25">
      <c r="B77" t="s">
        <v>420</v>
      </c>
    </row>
    <row r="78" spans="2:2" x14ac:dyDescent="0.25">
      <c r="B78" t="s">
        <v>417</v>
      </c>
    </row>
    <row r="80" spans="2:2" x14ac:dyDescent="0.25">
      <c r="B80" s="2" t="s">
        <v>421</v>
      </c>
    </row>
    <row r="82" spans="2:2" x14ac:dyDescent="0.25">
      <c r="B82" t="s">
        <v>448</v>
      </c>
    </row>
    <row r="83" spans="2:2" x14ac:dyDescent="0.25">
      <c r="B83" t="s">
        <v>449</v>
      </c>
    </row>
    <row r="84" spans="2:2" x14ac:dyDescent="0.25">
      <c r="B84" t="s">
        <v>450</v>
      </c>
    </row>
    <row r="85" spans="2:2" x14ac:dyDescent="0.25">
      <c r="B85" t="s">
        <v>465</v>
      </c>
    </row>
    <row r="86" spans="2:2" x14ac:dyDescent="0.25">
      <c r="B86" t="s">
        <v>463</v>
      </c>
    </row>
    <row r="87" spans="2:2" x14ac:dyDescent="0.25">
      <c r="B87" t="s">
        <v>464</v>
      </c>
    </row>
    <row r="88" spans="2:2" x14ac:dyDescent="0.25">
      <c r="B88" t="s">
        <v>466</v>
      </c>
    </row>
    <row r="89" spans="2:2" x14ac:dyDescent="0.25">
      <c r="B89" t="s">
        <v>467</v>
      </c>
    </row>
    <row r="90" spans="2:2" x14ac:dyDescent="0.25">
      <c r="B90" t="s">
        <v>468</v>
      </c>
    </row>
    <row r="91" spans="2:2" x14ac:dyDescent="0.25">
      <c r="B91" t="s">
        <v>469</v>
      </c>
    </row>
    <row r="92" spans="2:2" x14ac:dyDescent="0.25">
      <c r="B92" t="s">
        <v>451</v>
      </c>
    </row>
    <row r="93" spans="2:2" x14ac:dyDescent="0.25">
      <c r="B93" t="s">
        <v>473</v>
      </c>
    </row>
    <row r="94" spans="2:2" x14ac:dyDescent="0.25">
      <c r="B94" t="s">
        <v>452</v>
      </c>
    </row>
    <row r="95" spans="2:2" x14ac:dyDescent="0.25">
      <c r="B95" t="s">
        <v>474</v>
      </c>
    </row>
    <row r="96" spans="2:2" x14ac:dyDescent="0.25">
      <c r="B96" t="s">
        <v>470</v>
      </c>
    </row>
    <row r="97" spans="2:2" x14ac:dyDescent="0.25">
      <c r="B97" t="s">
        <v>471</v>
      </c>
    </row>
    <row r="98" spans="2:2" x14ac:dyDescent="0.25">
      <c r="B98" t="s">
        <v>472</v>
      </c>
    </row>
    <row r="100" spans="2:2" x14ac:dyDescent="0.25">
      <c r="B100" t="s">
        <v>453</v>
      </c>
    </row>
    <row r="102" spans="2:2" x14ac:dyDescent="0.25">
      <c r="B102" t="s">
        <v>441</v>
      </c>
    </row>
    <row r="103" spans="2:2" x14ac:dyDescent="0.25">
      <c r="B103" t="s">
        <v>442</v>
      </c>
    </row>
    <row r="104" spans="2:2" x14ac:dyDescent="0.25">
      <c r="B104" t="s">
        <v>443</v>
      </c>
    </row>
    <row r="105" spans="2:2" x14ac:dyDescent="0.25">
      <c r="B105" t="s">
        <v>444</v>
      </c>
    </row>
    <row r="106" spans="2:2" x14ac:dyDescent="0.25">
      <c r="B106" t="s">
        <v>445</v>
      </c>
    </row>
    <row r="107" spans="2:2" x14ac:dyDescent="0.25">
      <c r="B107" t="s">
        <v>446</v>
      </c>
    </row>
    <row r="109" spans="2:2" x14ac:dyDescent="0.25">
      <c r="B109" t="s">
        <v>447</v>
      </c>
    </row>
    <row r="111" spans="2:2" x14ac:dyDescent="0.25">
      <c r="B111" t="s">
        <v>422</v>
      </c>
    </row>
    <row r="112" spans="2:2" x14ac:dyDescent="0.25">
      <c r="B112" t="s">
        <v>423</v>
      </c>
    </row>
    <row r="113" spans="2:2" x14ac:dyDescent="0.25">
      <c r="B113" t="s">
        <v>424</v>
      </c>
    </row>
    <row r="114" spans="2:2" x14ac:dyDescent="0.25">
      <c r="B114" t="s">
        <v>425</v>
      </c>
    </row>
    <row r="115" spans="2:2" x14ac:dyDescent="0.25">
      <c r="B115" t="s">
        <v>426</v>
      </c>
    </row>
    <row r="116" spans="2:2" x14ac:dyDescent="0.25">
      <c r="B116" t="s">
        <v>427</v>
      </c>
    </row>
    <row r="117" spans="2:2" x14ac:dyDescent="0.25">
      <c r="B117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2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2" t="s">
        <v>32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2" t="s">
        <v>149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10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486</v>
      </c>
    </row>
    <row r="11" spans="1:1" x14ac:dyDescent="0.25">
      <c r="A11" s="36">
        <v>2</v>
      </c>
    </row>
    <row r="13" spans="1:1" x14ac:dyDescent="0.25">
      <c r="A13" t="s">
        <v>475</v>
      </c>
    </row>
    <row r="14" spans="1:1" x14ac:dyDescent="0.25">
      <c r="A14" t="s">
        <v>476</v>
      </c>
    </row>
    <row r="15" spans="1:1" x14ac:dyDescent="0.25">
      <c r="A15" t="s">
        <v>437</v>
      </c>
    </row>
    <row r="16" spans="1:1" x14ac:dyDescent="0.25">
      <c r="A16" t="s">
        <v>477</v>
      </c>
    </row>
    <row r="17" spans="1:1" x14ac:dyDescent="0.25">
      <c r="A17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492</v>
      </c>
      <c r="H1" s="48" t="s">
        <v>490</v>
      </c>
      <c r="I1" s="49"/>
      <c r="J1" s="50"/>
      <c r="K1" s="50"/>
      <c r="L1" s="50"/>
    </row>
    <row r="2" spans="1:42" x14ac:dyDescent="0.25">
      <c r="A2" t="s">
        <v>493</v>
      </c>
      <c r="H2" s="46" t="s">
        <v>487</v>
      </c>
      <c r="I2" s="44">
        <v>1</v>
      </c>
    </row>
    <row r="3" spans="1:42" x14ac:dyDescent="0.25">
      <c r="A3" t="s">
        <v>494</v>
      </c>
      <c r="H3" s="46" t="s">
        <v>488</v>
      </c>
      <c r="I3" s="44">
        <v>-0.3</v>
      </c>
    </row>
    <row r="4" spans="1:42" ht="15.75" thickBot="1" x14ac:dyDescent="0.3">
      <c r="A4" t="s">
        <v>495</v>
      </c>
      <c r="H4" s="47" t="s">
        <v>489</v>
      </c>
      <c r="I4" s="45">
        <v>-17</v>
      </c>
    </row>
    <row r="5" spans="1:42" x14ac:dyDescent="0.25">
      <c r="A5" t="s">
        <v>496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491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2" t="str">
        <f t="shared" si="0"/>
        <v>s-curve</v>
      </c>
      <c r="H12" s="33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19">
        <f>SUM('AEO 40'!C18,'AEO 40'!C27,'AEO 40'!C43,'AEO 40'!C52)/'AEO 40'!C65</f>
        <v>5.2524106974080496E-3</v>
      </c>
      <c r="E17" s="19">
        <f>E11</f>
        <v>5.1101356068725484E-2</v>
      </c>
      <c r="F17" s="42" t="str">
        <f t="shared" si="0"/>
        <v>linear</v>
      </c>
      <c r="H17" s="33">
        <f t="shared" si="2"/>
        <v>5.2524106974080496E-3</v>
      </c>
      <c r="I17">
        <f>IF($F17="s-curve",$D17+($E17-$D17)*$I$2/(1+EXP($I$3*(COUNT($H$7:I$7)+$I$4))),TREND($D17:$E17,$D$7:$E$7,I$7))</f>
        <v>6.6009090906820056E-3</v>
      </c>
      <c r="J17">
        <f>IF($F17="s-curve",$D17+($E17-$D17)*$I$2/(1+EXP($I$3*(COUNT($H$7:J$7)+$I$4))),TREND($D17:$E17,$D$7:$E$7,J$7))</f>
        <v>7.9494074839563389E-3</v>
      </c>
      <c r="K17">
        <f>IF($F17="s-curve",$D17+($E17-$D17)*$I$2/(1+EXP($I$3*(COUNT($H$7:K$7)+$I$4))),TREND($D17:$E17,$D$7:$E$7,K$7))</f>
        <v>9.2979058772302281E-3</v>
      </c>
      <c r="L17">
        <f>IF($F17="s-curve",$D17+($E17-$D17)*$I$2/(1+EXP($I$3*(COUNT($H$7:L$7)+$I$4))),TREND($D17:$E17,$D$7:$E$7,L$7))</f>
        <v>1.0646404270504117E-2</v>
      </c>
      <c r="M17">
        <f>IF($F17="s-curve",$D17+($E17-$D17)*$I$2/(1+EXP($I$3*(COUNT($H$7:M$7)+$I$4))),TREND($D17:$E17,$D$7:$E$7,M$7))</f>
        <v>1.1994902663778451E-2</v>
      </c>
      <c r="N17">
        <f>IF($F17="s-curve",$D17+($E17-$D17)*$I$2/(1+EXP($I$3*(COUNT($H$7:N$7)+$I$4))),TREND($D17:$E17,$D$7:$E$7,N$7))</f>
        <v>1.334340105705234E-2</v>
      </c>
      <c r="O17">
        <f>IF($F17="s-curve",$D17+($E17-$D17)*$I$2/(1+EXP($I$3*(COUNT($H$7:O$7)+$I$4))),TREND($D17:$E17,$D$7:$E$7,O$7))</f>
        <v>1.4691899450326229E-2</v>
      </c>
      <c r="P17">
        <f>IF($F17="s-curve",$D17+($E17-$D17)*$I$2/(1+EXP($I$3*(COUNT($H$7:P$7)+$I$4))),TREND($D17:$E17,$D$7:$E$7,P$7))</f>
        <v>1.6040397843600562E-2</v>
      </c>
      <c r="Q17">
        <f>IF($F17="s-curve",$D17+($E17-$D17)*$I$2/(1+EXP($I$3*(COUNT($H$7:Q$7)+$I$4))),TREND($D17:$E17,$D$7:$E$7,Q$7))</f>
        <v>1.7388896236874452E-2</v>
      </c>
      <c r="R17">
        <f>IF($F17="s-curve",$D17+($E17-$D17)*$I$2/(1+EXP($I$3*(COUNT($H$7:R$7)+$I$4))),TREND($D17:$E17,$D$7:$E$7,R$7))</f>
        <v>1.8737394630148341E-2</v>
      </c>
      <c r="S17">
        <f>IF($F17="s-curve",$D17+($E17-$D17)*$I$2/(1+EXP($I$3*(COUNT($H$7:S$7)+$I$4))),TREND($D17:$E17,$D$7:$E$7,S$7))</f>
        <v>2.0085893023422674E-2</v>
      </c>
      <c r="T17">
        <f>IF($F17="s-curve",$D17+($E17-$D17)*$I$2/(1+EXP($I$3*(COUNT($H$7:T$7)+$I$4))),TREND($D17:$E17,$D$7:$E$7,T$7))</f>
        <v>2.1434391416696563E-2</v>
      </c>
      <c r="U17">
        <f>IF($F17="s-curve",$D17+($E17-$D17)*$I$2/(1+EXP($I$3*(COUNT($H$7:U$7)+$I$4))),TREND($D17:$E17,$D$7:$E$7,U$7))</f>
        <v>2.2782889809970452E-2</v>
      </c>
      <c r="V17">
        <f>IF($F17="s-curve",$D17+($E17-$D17)*$I$2/(1+EXP($I$3*(COUNT($H$7:V$7)+$I$4))),TREND($D17:$E17,$D$7:$E$7,V$7))</f>
        <v>2.4131388203244786E-2</v>
      </c>
      <c r="W17">
        <f>IF($F17="s-curve",$D17+($E17-$D17)*$I$2/(1+EXP($I$3*(COUNT($H$7:W$7)+$I$4))),TREND($D17:$E17,$D$7:$E$7,W$7))</f>
        <v>2.5479886596518675E-2</v>
      </c>
      <c r="X17">
        <f>IF($F17="s-curve",$D17+($E17-$D17)*$I$2/(1+EXP($I$3*(COUNT($H$7:X$7)+$I$4))),TREND($D17:$E17,$D$7:$E$7,X$7))</f>
        <v>2.6828384989792564E-2</v>
      </c>
      <c r="Y17">
        <f>IF($F17="s-curve",$D17+($E17-$D17)*$I$2/(1+EXP($I$3*(COUNT($H$7:Y$7)+$I$4))),TREND($D17:$E17,$D$7:$E$7,Y$7))</f>
        <v>2.8176883383066897E-2</v>
      </c>
      <c r="Z17">
        <f>IF($F17="s-curve",$D17+($E17-$D17)*$I$2/(1+EXP($I$3*(COUNT($H$7:Z$7)+$I$4))),TREND($D17:$E17,$D$7:$E$7,Z$7))</f>
        <v>2.9525381776340787E-2</v>
      </c>
      <c r="AA17">
        <f>IF($F17="s-curve",$D17+($E17-$D17)*$I$2/(1+EXP($I$3*(COUNT($H$7:AA$7)+$I$4))),TREND($D17:$E17,$D$7:$E$7,AA$7))</f>
        <v>3.087388016961512E-2</v>
      </c>
      <c r="AB17">
        <f>IF($F17="s-curve",$D17+($E17-$D17)*$I$2/(1+EXP($I$3*(COUNT($H$7:AB$7)+$I$4))),TREND($D17:$E17,$D$7:$E$7,AB$7))</f>
        <v>3.2222378562889009E-2</v>
      </c>
      <c r="AC17">
        <f>IF($F17="s-curve",$D17+($E17-$D17)*$I$2/(1+EXP($I$3*(COUNT($H$7:AC$7)+$I$4))),TREND($D17:$E17,$D$7:$E$7,AC$7))</f>
        <v>3.3570876956162898E-2</v>
      </c>
      <c r="AD17">
        <f>IF($F17="s-curve",$D17+($E17-$D17)*$I$2/(1+EXP($I$3*(COUNT($H$7:AD$7)+$I$4))),TREND($D17:$E17,$D$7:$E$7,AD$7))</f>
        <v>3.4919375349437232E-2</v>
      </c>
      <c r="AE17">
        <f>IF($F17="s-curve",$D17+($E17-$D17)*$I$2/(1+EXP($I$3*(COUNT($H$7:AE$7)+$I$4))),TREND($D17:$E17,$D$7:$E$7,AE$7))</f>
        <v>3.6267873742711121E-2</v>
      </c>
      <c r="AF17">
        <f>IF($F17="s-curve",$D17+($E17-$D17)*$I$2/(1+EXP($I$3*(COUNT($H$7:AF$7)+$I$4))),TREND($D17:$E17,$D$7:$E$7,AF$7))</f>
        <v>3.761637213598501E-2</v>
      </c>
      <c r="AG17">
        <f>IF($F17="s-curve",$D17+($E17-$D17)*$I$2/(1+EXP($I$3*(COUNT($H$7:AG$7)+$I$4))),TREND($D17:$E17,$D$7:$E$7,AG$7))</f>
        <v>3.8964870529259343E-2</v>
      </c>
      <c r="AH17">
        <f>IF($F17="s-curve",$D17+($E17-$D17)*$I$2/(1+EXP($I$3*(COUNT($H$7:AH$7)+$I$4))),TREND($D17:$E17,$D$7:$E$7,AH$7))</f>
        <v>4.0313368922533233E-2</v>
      </c>
      <c r="AI17">
        <f>IF($F17="s-curve",$D17+($E17-$D17)*$I$2/(1+EXP($I$3*(COUNT($H$7:AI$7)+$I$4))),TREND($D17:$E17,$D$7:$E$7,AI$7))</f>
        <v>4.1661867315807122E-2</v>
      </c>
      <c r="AJ17">
        <f>IF($F17="s-curve",$D17+($E17-$D17)*$I$2/(1+EXP($I$3*(COUNT($H$7:AJ$7)+$I$4))),TREND($D17:$E17,$D$7:$E$7,AJ$7))</f>
        <v>4.3010365709081455E-2</v>
      </c>
      <c r="AK17">
        <f>IF($F17="s-curve",$D17+($E17-$D17)*$I$2/(1+EXP($I$3*(COUNT($H$7:AK$7)+$I$4))),TREND($D17:$E17,$D$7:$E$7,AK$7))</f>
        <v>4.4358864102355344E-2</v>
      </c>
      <c r="AL17">
        <f>IF($F17="s-curve",$D17+($E17-$D17)*$I$2/(1+EXP($I$3*(COUNT($H$7:AL$7)+$I$4))),TREND($D17:$E17,$D$7:$E$7,AL$7))</f>
        <v>4.5707362495629233E-2</v>
      </c>
      <c r="AM17">
        <f>IF($F17="s-curve",$D17+($E17-$D17)*$I$2/(1+EXP($I$3*(COUNT($H$7:AM$7)+$I$4))),TREND($D17:$E17,$D$7:$E$7,AM$7))</f>
        <v>4.7055860888903567E-2</v>
      </c>
      <c r="AN17">
        <f>IF($F17="s-curve",$D17+($E17-$D17)*$I$2/(1+EXP($I$3*(COUNT($H$7:AN$7)+$I$4))),TREND($D17:$E17,$D$7:$E$7,AN$7))</f>
        <v>4.8404359282177456E-2</v>
      </c>
      <c r="AO17">
        <f>IF($F17="s-curve",$D17+($E17-$D17)*$I$2/(1+EXP($I$3*(COUNT($H$7:AO$7)+$I$4))),TREND($D17:$E17,$D$7:$E$7,AO$7))</f>
        <v>4.9752857675451345E-2</v>
      </c>
      <c r="AP17">
        <f>IF($F17="s-curve",$D17+($E17-$D17)*$I$2/(1+EXP($I$3*(COUNT($H$7:AP$7)+$I$4))),TREND($D17:$E17,$D$7:$E$7,AP$7))</f>
        <v>5.1101356068725678E-2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0.11079300918116385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1.5554100235028632E-3</v>
      </c>
      <c r="J20">
        <f>IF($F20="s-curve",$D20+($E20-$D20)*$I$2/(1+EXP($I$3*(COUNT($H$7:J$7)+$I$4))),TREND($D20:$E20,$D$7:$E$7,J$7))</f>
        <v>1.9736982492455368E-3</v>
      </c>
      <c r="K20">
        <f>IF($F20="s-curve",$D20+($E20-$D20)*$I$2/(1+EXP($I$3*(COUNT($H$7:K$7)+$I$4))),TREND($D20:$E20,$D$7:$E$7,K$7))</f>
        <v>2.5332738875735849E-3</v>
      </c>
      <c r="L20">
        <f>IF($F20="s-curve",$D20+($E20-$D20)*$I$2/(1+EXP($I$3*(COUNT($H$7:L$7)+$I$4))),TREND($D20:$E20,$D$7:$E$7,L$7))</f>
        <v>3.2795576223577589E-3</v>
      </c>
      <c r="M20">
        <f>IF($F20="s-curve",$D20+($E20-$D20)*$I$2/(1+EXP($I$3*(COUNT($H$7:M$7)+$I$4))),TREND($D20:$E20,$D$7:$E$7,M$7))</f>
        <v>4.2707675814905883E-3</v>
      </c>
      <c r="N20">
        <f>IF($F20="s-curve",$D20+($E20-$D20)*$I$2/(1+EXP($I$3*(COUNT($H$7:N$7)+$I$4))),TREND($D20:$E20,$D$7:$E$7,N$7))</f>
        <v>5.5801306873650303E-3</v>
      </c>
      <c r="O20">
        <f>IF($F20="s-curve",$D20+($E20-$D20)*$I$2/(1+EXP($I$3*(COUNT($H$7:O$7)+$I$4))),TREND($D20:$E20,$D$7:$E$7,O$7))</f>
        <v>7.2973675732066513E-3</v>
      </c>
      <c r="P20">
        <f>IF($F20="s-curve",$D20+($E20-$D20)*$I$2/(1+EXP($I$3*(COUNT($H$7:P$7)+$I$4))),TREND($D20:$E20,$D$7:$E$7,P$7))</f>
        <v>9.5284073329515821E-3</v>
      </c>
      <c r="Q20">
        <f>IF($F20="s-curve",$D20+($E20-$D20)*$I$2/(1+EXP($I$3*(COUNT($H$7:Q$7)+$I$4))),TREND($D20:$E20,$D$7:$E$7,Q$7))</f>
        <v>1.2391755922310749E-2</v>
      </c>
      <c r="R20">
        <f>IF($F20="s-curve",$D20+($E20-$D20)*$I$2/(1+EXP($I$3*(COUNT($H$7:R$7)+$I$4))),TREND($D20:$E20,$D$7:$E$7,R$7))</f>
        <v>1.6009498800309017E-2</v>
      </c>
      <c r="S20">
        <f>IF($F20="s-curve",$D20+($E20-$D20)*$I$2/(1+EXP($I$3*(COUNT($H$7:S$7)+$I$4))),TREND($D20:$E20,$D$7:$E$7,S$7))</f>
        <v>2.0490993200177957E-2</v>
      </c>
      <c r="T20">
        <f>IF($F20="s-curve",$D20+($E20-$D20)*$I$2/(1+EXP($I$3*(COUNT($H$7:T$7)+$I$4))),TREND($D20:$E20,$D$7:$E$7,T$7))</f>
        <v>2.5908586658077791E-2</v>
      </c>
      <c r="U20">
        <f>IF($F20="s-curve",$D20+($E20-$D20)*$I$2/(1+EXP($I$3*(COUNT($H$7:U$7)+$I$4))),TREND($D20:$E20,$D$7:$E$7,U$7))</f>
        <v>3.2267840872813709E-2</v>
      </c>
      <c r="V20">
        <f>IF($F20="s-curve",$D20+($E20-$D20)*$I$2/(1+EXP($I$3*(COUNT($H$7:V$7)+$I$4))),TREND($D20:$E20,$D$7:$E$7,V$7))</f>
        <v>3.9479547495727497E-2</v>
      </c>
      <c r="W20">
        <f>IF($F20="s-curve",$D20+($E20-$D20)*$I$2/(1+EXP($I$3*(COUNT($H$7:W$7)+$I$4))),TREND($D20:$E20,$D$7:$E$7,W$7))</f>
        <v>4.7345190243873639E-2</v>
      </c>
      <c r="X20">
        <f>IF($F20="s-curve",$D20+($E20-$D20)*$I$2/(1+EXP($I$3*(COUNT($H$7:X$7)+$I$4))),TREND($D20:$E20,$D$7:$E$7,X$7))</f>
        <v>5.5567449546889178E-2</v>
      </c>
      <c r="Y20">
        <f>IF($F20="s-curve",$D20+($E20-$D20)*$I$2/(1+EXP($I$3*(COUNT($H$7:Y$7)+$I$4))),TREND($D20:$E20,$D$7:$E$7,Y$7))</f>
        <v>6.3789708849904717E-2</v>
      </c>
      <c r="Z20">
        <f>IF($F20="s-curve",$D20+($E20-$D20)*$I$2/(1+EXP($I$3*(COUNT($H$7:Z$7)+$I$4))),TREND($D20:$E20,$D$7:$E$7,Z$7))</f>
        <v>7.1655351598050851E-2</v>
      </c>
      <c r="AA20">
        <f>IF($F20="s-curve",$D20+($E20-$D20)*$I$2/(1+EXP($I$3*(COUNT($H$7:AA$7)+$I$4))),TREND($D20:$E20,$D$7:$E$7,AA$7))</f>
        <v>7.8867058220964639E-2</v>
      </c>
      <c r="AB20">
        <f>IF($F20="s-curve",$D20+($E20-$D20)*$I$2/(1+EXP($I$3*(COUNT($H$7:AB$7)+$I$4))),TREND($D20:$E20,$D$7:$E$7,AB$7))</f>
        <v>8.5226312435700557E-2</v>
      </c>
      <c r="AC20">
        <f>IF($F20="s-curve",$D20+($E20-$D20)*$I$2/(1+EXP($I$3*(COUNT($H$7:AC$7)+$I$4))),TREND($D20:$E20,$D$7:$E$7,AC$7))</f>
        <v>9.0643905893600385E-2</v>
      </c>
      <c r="AD20">
        <f>IF($F20="s-curve",$D20+($E20-$D20)*$I$2/(1+EXP($I$3*(COUNT($H$7:AD$7)+$I$4))),TREND($D20:$E20,$D$7:$E$7,AD$7))</f>
        <v>9.5125400293469345E-2</v>
      </c>
      <c r="AE20">
        <f>IF($F20="s-curve",$D20+($E20-$D20)*$I$2/(1+EXP($I$3*(COUNT($H$7:AE$7)+$I$4))),TREND($D20:$E20,$D$7:$E$7,AE$7))</f>
        <v>9.8743143171467609E-2</v>
      </c>
      <c r="AF20">
        <f>IF($F20="s-curve",$D20+($E20-$D20)*$I$2/(1+EXP($I$3*(COUNT($H$7:AF$7)+$I$4))),TREND($D20:$E20,$D$7:$E$7,AF$7))</f>
        <v>0.10160649176082677</v>
      </c>
      <c r="AG20">
        <f>IF($F20="s-curve",$D20+($E20-$D20)*$I$2/(1+EXP($I$3*(COUNT($H$7:AG$7)+$I$4))),TREND($D20:$E20,$D$7:$E$7,AG$7))</f>
        <v>0.10383753152057171</v>
      </c>
      <c r="AH20">
        <f>IF($F20="s-curve",$D20+($E20-$D20)*$I$2/(1+EXP($I$3*(COUNT($H$7:AH$7)+$I$4))),TREND($D20:$E20,$D$7:$E$7,AH$7))</f>
        <v>0.10555476840641333</v>
      </c>
      <c r="AI20">
        <f>IF($F20="s-curve",$D20+($E20-$D20)*$I$2/(1+EXP($I$3*(COUNT($H$7:AI$7)+$I$4))),TREND($D20:$E20,$D$7:$E$7,AI$7))</f>
        <v>0.10686413151228777</v>
      </c>
      <c r="AJ20">
        <f>IF($F20="s-curve",$D20+($E20-$D20)*$I$2/(1+EXP($I$3*(COUNT($H$7:AJ$7)+$I$4))),TREND($D20:$E20,$D$7:$E$7,AJ$7))</f>
        <v>0.10785534147142059</v>
      </c>
      <c r="AK20">
        <f>IF($F20="s-curve",$D20+($E20-$D20)*$I$2/(1+EXP($I$3*(COUNT($H$7:AK$7)+$I$4))),TREND($D20:$E20,$D$7:$E$7,AK$7))</f>
        <v>0.10860162520620477</v>
      </c>
      <c r="AL20">
        <f>IF($F20="s-curve",$D20+($E20-$D20)*$I$2/(1+EXP($I$3*(COUNT($H$7:AL$7)+$I$4))),TREND($D20:$E20,$D$7:$E$7,AL$7))</f>
        <v>0.10916120084453282</v>
      </c>
      <c r="AM20">
        <f>IF($F20="s-curve",$D20+($E20-$D20)*$I$2/(1+EXP($I$3*(COUNT($H$7:AM$7)+$I$4))),TREND($D20:$E20,$D$7:$E$7,AM$7))</f>
        <v>0.1095794890702755</v>
      </c>
      <c r="AN20">
        <f>IF($F20="s-curve",$D20+($E20-$D20)*$I$2/(1+EXP($I$3*(COUNT($H$7:AN$7)+$I$4))),TREND($D20:$E20,$D$7:$E$7,AN$7))</f>
        <v>0.10989144406118816</v>
      </c>
      <c r="AO20">
        <f>IF($F20="s-curve",$D20+($E20-$D20)*$I$2/(1+EXP($I$3*(COUNT($H$7:AO$7)+$I$4))),TREND($D20:$E20,$D$7:$E$7,AO$7))</f>
        <v>0.11012369732387314</v>
      </c>
      <c r="AP20">
        <f>IF($F20="s-curve",$D20+($E20-$D20)*$I$2/(1+EXP($I$3*(COUNT($H$7:AP$7)+$I$4))),TREND($D20:$E20,$D$7:$E$7,AP$7))</f>
        <v>0.11029639077800076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0.11099368239484962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5.9696750673914979E-2</v>
      </c>
      <c r="J21">
        <f>IF($F21="s-curve",$D21+($E21-$D21)*$I$2/(1+EXP($I$3*(COUNT($H$7:J$7)+$I$4))),TREND($D21:$E21,$D$7:$E$7,J$7))</f>
        <v>5.9893174823850981E-2</v>
      </c>
      <c r="K21">
        <f>IF($F21="s-curve",$D21+($E21-$D21)*$I$2/(1+EXP($I$3*(COUNT($H$7:K$7)+$I$4))),TREND($D21:$E21,$D$7:$E$7,K$7))</f>
        <v>6.0155946191341243E-2</v>
      </c>
      <c r="L21">
        <f>IF($F21="s-curve",$D21+($E21-$D21)*$I$2/(1+EXP($I$3*(COUNT($H$7:L$7)+$I$4))),TREND($D21:$E21,$D$7:$E$7,L$7))</f>
        <v>6.0506393895088523E-2</v>
      </c>
      <c r="M21">
        <f>IF($F21="s-curve",$D21+($E21-$D21)*$I$2/(1+EXP($I$3*(COUNT($H$7:M$7)+$I$4))),TREND($D21:$E21,$D$7:$E$7,M$7))</f>
        <v>6.0971856611102285E-2</v>
      </c>
      <c r="N21">
        <f>IF($F21="s-curve",$D21+($E21-$D21)*$I$2/(1+EXP($I$3*(COUNT($H$7:N$7)+$I$4))),TREND($D21:$E21,$D$7:$E$7,N$7))</f>
        <v>6.1586721001732216E-2</v>
      </c>
      <c r="O21">
        <f>IF($F21="s-curve",$D21+($E21-$D21)*$I$2/(1+EXP($I$3*(COUNT($H$7:O$7)+$I$4))),TREND($D21:$E21,$D$7:$E$7,O$7))</f>
        <v>6.2393119018174806E-2</v>
      </c>
      <c r="P21">
        <f>IF($F21="s-curve",$D21+($E21-$D21)*$I$2/(1+EXP($I$3*(COUNT($H$7:P$7)+$I$4))),TREND($D21:$E21,$D$7:$E$7,P$7))</f>
        <v>6.3440793949744362E-2</v>
      </c>
      <c r="Q21">
        <f>IF($F21="s-curve",$D21+($E21-$D21)*$I$2/(1+EXP($I$3*(COUNT($H$7:Q$7)+$I$4))),TREND($D21:$E21,$D$7:$E$7,Q$7))</f>
        <v>6.4785395059748632E-2</v>
      </c>
      <c r="R21">
        <f>IF($F21="s-curve",$D21+($E21-$D21)*$I$2/(1+EXP($I$3*(COUNT($H$7:R$7)+$I$4))),TREND($D21:$E21,$D$7:$E$7,R$7))</f>
        <v>6.648425251201405E-2</v>
      </c>
      <c r="S21">
        <f>IF($F21="s-curve",$D21+($E21-$D21)*$I$2/(1+EXP($I$3*(COUNT($H$7:S$7)+$I$4))),TREND($D21:$E21,$D$7:$E$7,S$7))</f>
        <v>6.8588719417278371E-2</v>
      </c>
      <c r="T21">
        <f>IF($F21="s-curve",$D21+($E21-$D21)*$I$2/(1+EXP($I$3*(COUNT($H$7:T$7)+$I$4))),TREND($D21:$E21,$D$7:$E$7,T$7))</f>
        <v>7.1132769486527636E-2</v>
      </c>
      <c r="U21">
        <f>IF($F21="s-curve",$D21+($E21-$D21)*$I$2/(1+EXP($I$3*(COUNT($H$7:U$7)+$I$4))),TREND($D21:$E21,$D$7:$E$7,U$7))</f>
        <v>7.4119014440323802E-2</v>
      </c>
      <c r="V21">
        <f>IF($F21="s-curve",$D21+($E21-$D21)*$I$2/(1+EXP($I$3*(COUNT($H$7:V$7)+$I$4))),TREND($D21:$E21,$D$7:$E$7,V$7))</f>
        <v>7.7505562891403312E-2</v>
      </c>
      <c r="W21">
        <f>IF($F21="s-curve",$D21+($E21-$D21)*$I$2/(1+EXP($I$3*(COUNT($H$7:W$7)+$I$4))),TREND($D21:$E21,$D$7:$E$7,W$7))</f>
        <v>8.1199193492077493E-2</v>
      </c>
      <c r="X21">
        <f>IF($F21="s-curve",$D21+($E21-$D21)*$I$2/(1+EXP($I$3*(COUNT($H$7:X$7)+$I$4))),TREND($D21:$E21,$D$7:$E$7,X$7))</f>
        <v>8.5060287815927144E-2</v>
      </c>
      <c r="Y21">
        <f>IF($F21="s-curve",$D21+($E21-$D21)*$I$2/(1+EXP($I$3*(COUNT($H$7:Y$7)+$I$4))),TREND($D21:$E21,$D$7:$E$7,Y$7))</f>
        <v>8.8921382139776795E-2</v>
      </c>
      <c r="Z21">
        <f>IF($F21="s-curve",$D21+($E21-$D21)*$I$2/(1+EXP($I$3*(COUNT($H$7:Z$7)+$I$4))),TREND($D21:$E21,$D$7:$E$7,Z$7))</f>
        <v>9.2615012740450975E-2</v>
      </c>
      <c r="AA21">
        <f>IF($F21="s-curve",$D21+($E21-$D21)*$I$2/(1+EXP($I$3*(COUNT($H$7:AA$7)+$I$4))),TREND($D21:$E21,$D$7:$E$7,AA$7))</f>
        <v>9.6001561191530485E-2</v>
      </c>
      <c r="AB21">
        <f>IF($F21="s-curve",$D21+($E21-$D21)*$I$2/(1+EXP($I$3*(COUNT($H$7:AB$7)+$I$4))),TREND($D21:$E21,$D$7:$E$7,AB$7))</f>
        <v>9.8987806145326651E-2</v>
      </c>
      <c r="AC21">
        <f>IF($F21="s-curve",$D21+($E21-$D21)*$I$2/(1+EXP($I$3*(COUNT($H$7:AC$7)+$I$4))),TREND($D21:$E21,$D$7:$E$7,AC$7))</f>
        <v>0.10153185621457592</v>
      </c>
      <c r="AD21">
        <f>IF($F21="s-curve",$D21+($E21-$D21)*$I$2/(1+EXP($I$3*(COUNT($H$7:AD$7)+$I$4))),TREND($D21:$E21,$D$7:$E$7,AD$7))</f>
        <v>0.10363632311984025</v>
      </c>
      <c r="AE21">
        <f>IF($F21="s-curve",$D21+($E21-$D21)*$I$2/(1+EXP($I$3*(COUNT($H$7:AE$7)+$I$4))),TREND($D21:$E21,$D$7:$E$7,AE$7))</f>
        <v>0.10533518057210565</v>
      </c>
      <c r="AF21">
        <f>IF($F21="s-curve",$D21+($E21-$D21)*$I$2/(1+EXP($I$3*(COUNT($H$7:AF$7)+$I$4))),TREND($D21:$E21,$D$7:$E$7,AF$7))</f>
        <v>0.10667978168210993</v>
      </c>
      <c r="AG21">
        <f>IF($F21="s-curve",$D21+($E21-$D21)*$I$2/(1+EXP($I$3*(COUNT($H$7:AG$7)+$I$4))),TREND($D21:$E21,$D$7:$E$7,AG$7))</f>
        <v>0.1077274566136795</v>
      </c>
      <c r="AH21">
        <f>IF($F21="s-curve",$D21+($E21-$D21)*$I$2/(1+EXP($I$3*(COUNT($H$7:AH$7)+$I$4))),TREND($D21:$E21,$D$7:$E$7,AH$7))</f>
        <v>0.10853385463012208</v>
      </c>
      <c r="AI21">
        <f>IF($F21="s-curve",$D21+($E21-$D21)*$I$2/(1+EXP($I$3*(COUNT($H$7:AI$7)+$I$4))),TREND($D21:$E21,$D$7:$E$7,AI$7))</f>
        <v>0.10914871902075202</v>
      </c>
      <c r="AJ21">
        <f>IF($F21="s-curve",$D21+($E21-$D21)*$I$2/(1+EXP($I$3*(COUNT($H$7:AJ$7)+$I$4))),TREND($D21:$E21,$D$7:$E$7,AJ$7))</f>
        <v>0.10961418173676576</v>
      </c>
      <c r="AK21">
        <f>IF($F21="s-curve",$D21+($E21-$D21)*$I$2/(1+EXP($I$3*(COUNT($H$7:AK$7)+$I$4))),TREND($D21:$E21,$D$7:$E$7,AK$7))</f>
        <v>0.10996462944051305</v>
      </c>
      <c r="AL21">
        <f>IF($F21="s-curve",$D21+($E21-$D21)*$I$2/(1+EXP($I$3*(COUNT($H$7:AL$7)+$I$4))),TREND($D21:$E21,$D$7:$E$7,AL$7))</f>
        <v>0.11022740080800331</v>
      </c>
      <c r="AM21">
        <f>IF($F21="s-curve",$D21+($E21-$D21)*$I$2/(1+EXP($I$3*(COUNT($H$7:AM$7)+$I$4))),TREND($D21:$E21,$D$7:$E$7,AM$7))</f>
        <v>0.11042382495793931</v>
      </c>
      <c r="AN21">
        <f>IF($F21="s-curve",$D21+($E21-$D21)*$I$2/(1+EXP($I$3*(COUNT($H$7:AN$7)+$I$4))),TREND($D21:$E21,$D$7:$E$7,AN$7))</f>
        <v>0.11057031603786277</v>
      </c>
      <c r="AO21">
        <f>IF($F21="s-curve",$D21+($E21-$D21)*$I$2/(1+EXP($I$3*(COUNT($H$7:AO$7)+$I$4))),TREND($D21:$E21,$D$7:$E$7,AO$7))</f>
        <v>0.11067937994854724</v>
      </c>
      <c r="AP21">
        <f>IF($F21="s-curve",$D21+($E21-$D21)*$I$2/(1+EXP($I$3*(COUNT($H$7:AP$7)+$I$4))),TREND($D21:$E21,$D$7:$E$7,AP$7))</f>
        <v>0.11076047514281501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5.2524106974080496E-3</v>
      </c>
      <c r="C5">
        <f>Data!I17</f>
        <v>6.6009090906820056E-3</v>
      </c>
      <c r="D5">
        <f>Data!J17</f>
        <v>7.9494074839563389E-3</v>
      </c>
      <c r="E5">
        <f>Data!K17</f>
        <v>9.2979058772302281E-3</v>
      </c>
      <c r="F5">
        <f>Data!L17</f>
        <v>1.0646404270504117E-2</v>
      </c>
      <c r="G5">
        <f>Data!M17</f>
        <v>1.1994902663778451E-2</v>
      </c>
      <c r="H5">
        <f>Data!N17</f>
        <v>1.334340105705234E-2</v>
      </c>
      <c r="I5">
        <f>Data!O17</f>
        <v>1.4691899450326229E-2</v>
      </c>
      <c r="J5">
        <f>Data!P17</f>
        <v>1.6040397843600562E-2</v>
      </c>
      <c r="K5">
        <f>Data!Q17</f>
        <v>1.7388896236874452E-2</v>
      </c>
      <c r="L5">
        <f>Data!R17</f>
        <v>1.8737394630148341E-2</v>
      </c>
      <c r="M5">
        <f>Data!S17</f>
        <v>2.0085893023422674E-2</v>
      </c>
      <c r="N5">
        <f>Data!T17</f>
        <v>2.1434391416696563E-2</v>
      </c>
      <c r="O5">
        <f>Data!U17</f>
        <v>2.2782889809970452E-2</v>
      </c>
      <c r="P5">
        <f>Data!V17</f>
        <v>2.4131388203244786E-2</v>
      </c>
      <c r="Q5">
        <f>Data!W17</f>
        <v>2.5479886596518675E-2</v>
      </c>
      <c r="R5">
        <f>Data!X17</f>
        <v>2.6828384989792564E-2</v>
      </c>
      <c r="S5">
        <f>Data!Y17</f>
        <v>2.8176883383066897E-2</v>
      </c>
      <c r="T5">
        <f>Data!Z17</f>
        <v>2.9525381776340787E-2</v>
      </c>
      <c r="U5">
        <f>Data!AA17</f>
        <v>3.087388016961512E-2</v>
      </c>
      <c r="V5">
        <f>Data!AB17</f>
        <v>3.2222378562889009E-2</v>
      </c>
      <c r="W5">
        <f>Data!AC17</f>
        <v>3.3570876956162898E-2</v>
      </c>
      <c r="X5">
        <f>Data!AD17</f>
        <v>3.4919375349437232E-2</v>
      </c>
      <c r="Y5">
        <f>Data!AE17</f>
        <v>3.6267873742711121E-2</v>
      </c>
      <c r="Z5">
        <f>Data!AF17</f>
        <v>3.761637213598501E-2</v>
      </c>
      <c r="AA5">
        <f>Data!AG17</f>
        <v>3.8964870529259343E-2</v>
      </c>
      <c r="AB5">
        <f>Data!AH17</f>
        <v>4.0313368922533233E-2</v>
      </c>
      <c r="AC5">
        <f>Data!AI17</f>
        <v>4.1661867315807122E-2</v>
      </c>
      <c r="AD5">
        <f>Data!AJ17</f>
        <v>4.3010365709081455E-2</v>
      </c>
      <c r="AE5">
        <f>Data!AK17</f>
        <v>4.4358864102355344E-2</v>
      </c>
      <c r="AF5">
        <f>Data!AL17</f>
        <v>4.5707362495629233E-2</v>
      </c>
      <c r="AG5">
        <f>Data!AM17</f>
        <v>4.7055860888903567E-2</v>
      </c>
      <c r="AH5">
        <f>Data!AN17</f>
        <v>4.8404359282177456E-2</v>
      </c>
      <c r="AI5">
        <f>Data!AO17</f>
        <v>4.9752857675451345E-2</v>
      </c>
      <c r="AJ5">
        <f>Data!AP17</f>
        <v>5.1101356068725678E-2</v>
      </c>
    </row>
    <row r="6" spans="1:36" x14ac:dyDescent="0.2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1.5554100235028632E-3</v>
      </c>
      <c r="D2">
        <f>Data!J20</f>
        <v>1.9736982492455368E-3</v>
      </c>
      <c r="E2">
        <f>Data!K20</f>
        <v>2.5332738875735849E-3</v>
      </c>
      <c r="F2">
        <f>Data!L20</f>
        <v>3.2795576223577589E-3</v>
      </c>
      <c r="G2">
        <f>Data!M20</f>
        <v>4.2707675814905883E-3</v>
      </c>
      <c r="H2">
        <f>Data!N20</f>
        <v>5.5801306873650303E-3</v>
      </c>
      <c r="I2">
        <f>Data!O20</f>
        <v>7.2973675732066513E-3</v>
      </c>
      <c r="J2">
        <f>Data!P20</f>
        <v>9.5284073329515821E-3</v>
      </c>
      <c r="K2">
        <f>Data!Q20</f>
        <v>1.2391755922310749E-2</v>
      </c>
      <c r="L2">
        <f>Data!R20</f>
        <v>1.6009498800309017E-2</v>
      </c>
      <c r="M2">
        <f>Data!S20</f>
        <v>2.0490993200177957E-2</v>
      </c>
      <c r="N2">
        <f>Data!T20</f>
        <v>2.5908586658077791E-2</v>
      </c>
      <c r="O2">
        <f>Data!U20</f>
        <v>3.2267840872813709E-2</v>
      </c>
      <c r="P2">
        <f>Data!V20</f>
        <v>3.9479547495727497E-2</v>
      </c>
      <c r="Q2">
        <f>Data!W20</f>
        <v>4.7345190243873639E-2</v>
      </c>
      <c r="R2">
        <f>Data!X20</f>
        <v>5.5567449546889178E-2</v>
      </c>
      <c r="S2">
        <f>Data!Y20</f>
        <v>6.3789708849904717E-2</v>
      </c>
      <c r="T2">
        <f>Data!Z20</f>
        <v>7.1655351598050851E-2</v>
      </c>
      <c r="U2">
        <f>Data!AA20</f>
        <v>7.8867058220964639E-2</v>
      </c>
      <c r="V2">
        <f>Data!AB20</f>
        <v>8.5226312435700557E-2</v>
      </c>
      <c r="W2">
        <f>Data!AC20</f>
        <v>9.0643905893600385E-2</v>
      </c>
      <c r="X2">
        <f>Data!AD20</f>
        <v>9.5125400293469345E-2</v>
      </c>
      <c r="Y2">
        <f>Data!AE20</f>
        <v>9.8743143171467609E-2</v>
      </c>
      <c r="Z2">
        <f>Data!AF20</f>
        <v>0.10160649176082677</v>
      </c>
      <c r="AA2">
        <f>Data!AG20</f>
        <v>0.10383753152057171</v>
      </c>
      <c r="AB2">
        <f>Data!AH20</f>
        <v>0.10555476840641333</v>
      </c>
      <c r="AC2">
        <f>Data!AI20</f>
        <v>0.10686413151228777</v>
      </c>
      <c r="AD2">
        <f>Data!AJ20</f>
        <v>0.10785534147142059</v>
      </c>
      <c r="AE2">
        <f>Data!AK20</f>
        <v>0.10860162520620477</v>
      </c>
      <c r="AF2">
        <f>Data!AL20</f>
        <v>0.10916120084453282</v>
      </c>
      <c r="AG2">
        <f>Data!AM20</f>
        <v>0.1095794890702755</v>
      </c>
      <c r="AH2">
        <f>Data!AN20</f>
        <v>0.10989144406118816</v>
      </c>
      <c r="AI2">
        <f>Data!AO20</f>
        <v>0.11012369732387314</v>
      </c>
      <c r="AJ2">
        <f>Data!AP20</f>
        <v>0.11029639077800076</v>
      </c>
    </row>
    <row r="3" spans="1:36" x14ac:dyDescent="0.25">
      <c r="A3" t="s">
        <v>3</v>
      </c>
      <c r="B3">
        <f>Data!H21</f>
        <v>5.9126893237004666E-2</v>
      </c>
      <c r="C3">
        <f>Data!I21</f>
        <v>5.9696750673914979E-2</v>
      </c>
      <c r="D3">
        <f>Data!J21</f>
        <v>5.9893174823850981E-2</v>
      </c>
      <c r="E3">
        <f>Data!K21</f>
        <v>6.0155946191341243E-2</v>
      </c>
      <c r="F3">
        <f>Data!L21</f>
        <v>6.0506393895088523E-2</v>
      </c>
      <c r="G3">
        <f>Data!M21</f>
        <v>6.0971856611102285E-2</v>
      </c>
      <c r="H3">
        <f>Data!N21</f>
        <v>6.1586721001732216E-2</v>
      </c>
      <c r="I3">
        <f>Data!O21</f>
        <v>6.2393119018174806E-2</v>
      </c>
      <c r="J3">
        <f>Data!P21</f>
        <v>6.3440793949744362E-2</v>
      </c>
      <c r="K3">
        <f>Data!Q21</f>
        <v>6.4785395059748632E-2</v>
      </c>
      <c r="L3">
        <f>Data!R21</f>
        <v>6.648425251201405E-2</v>
      </c>
      <c r="M3">
        <f>Data!S21</f>
        <v>6.8588719417278371E-2</v>
      </c>
      <c r="N3">
        <f>Data!T21</f>
        <v>7.1132769486527636E-2</v>
      </c>
      <c r="O3">
        <f>Data!U21</f>
        <v>7.4119014440323802E-2</v>
      </c>
      <c r="P3">
        <f>Data!V21</f>
        <v>7.7505562891403312E-2</v>
      </c>
      <c r="Q3">
        <f>Data!W21</f>
        <v>8.1199193492077493E-2</v>
      </c>
      <c r="R3">
        <f>Data!X21</f>
        <v>8.5060287815927144E-2</v>
      </c>
      <c r="S3">
        <f>Data!Y21</f>
        <v>8.8921382139776795E-2</v>
      </c>
      <c r="T3">
        <f>Data!Z21</f>
        <v>9.2615012740450975E-2</v>
      </c>
      <c r="U3">
        <f>Data!AA21</f>
        <v>9.6001561191530485E-2</v>
      </c>
      <c r="V3">
        <f>Data!AB21</f>
        <v>9.8987806145326651E-2</v>
      </c>
      <c r="W3">
        <f>Data!AC21</f>
        <v>0.10153185621457592</v>
      </c>
      <c r="X3">
        <f>Data!AD21</f>
        <v>0.10363632311984025</v>
      </c>
      <c r="Y3">
        <f>Data!AE21</f>
        <v>0.10533518057210565</v>
      </c>
      <c r="Z3">
        <f>Data!AF21</f>
        <v>0.10667978168210993</v>
      </c>
      <c r="AA3">
        <f>Data!AG21</f>
        <v>0.1077274566136795</v>
      </c>
      <c r="AB3">
        <f>Data!AH21</f>
        <v>0.10853385463012208</v>
      </c>
      <c r="AC3">
        <f>Data!AI21</f>
        <v>0.10914871902075202</v>
      </c>
      <c r="AD3">
        <f>Data!AJ21</f>
        <v>0.10961418173676576</v>
      </c>
      <c r="AE3">
        <f>Data!AK21</f>
        <v>0.10996462944051305</v>
      </c>
      <c r="AF3">
        <f>Data!AL21</f>
        <v>0.11022740080800331</v>
      </c>
      <c r="AG3">
        <f>Data!AM21</f>
        <v>0.11042382495793931</v>
      </c>
      <c r="AH3">
        <f>Data!AN21</f>
        <v>0.11057031603786277</v>
      </c>
      <c r="AI3">
        <f>Data!AO21</f>
        <v>0.11067937994854724</v>
      </c>
      <c r="AJ3">
        <f>Data!AP21</f>
        <v>0.11076047514281501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2017-09-09T06:51:20Z</dcterms:modified>
</cp:coreProperties>
</file>