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D05E8A0A-477A-45BB-AAAD-D1BE18679AFA}" xr6:coauthVersionLast="45" xr6:coauthVersionMax="45"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0" i="8" l="1"/>
  <c r="F74" i="8"/>
  <c r="F73" i="8"/>
  <c r="F72" i="8"/>
  <c r="F71" i="8"/>
  <c r="F69" i="8"/>
  <c r="F68" i="8"/>
  <c r="F66" i="8"/>
  <c r="B10" i="18"/>
  <c r="F130" i="8"/>
  <c r="F129" i="8"/>
  <c r="R444" i="1"/>
  <c r="Q444" i="1"/>
  <c r="O439" i="1"/>
  <c r="O444" i="1"/>
  <c r="N444" i="1"/>
  <c r="M444" i="1"/>
  <c r="L444" i="1"/>
  <c r="F50" i="8"/>
  <c r="B11" i="18"/>
  <c r="F48" i="8"/>
  <c r="F52" i="8"/>
  <c r="B12" i="18"/>
  <c r="B9" i="18"/>
  <c r="F47" i="8"/>
  <c r="F53" i="8"/>
  <c r="B19" i="10" a="1"/>
  <c r="B19" i="10"/>
  <c r="B18" i="10" a="1"/>
  <c r="B18" i="10"/>
  <c r="B25" i="18"/>
  <c r="F114" i="8"/>
  <c r="B6" i="18"/>
  <c r="F31" i="8"/>
  <c r="B4" i="18"/>
  <c r="F7" i="8"/>
  <c r="B44" i="18"/>
  <c r="O298" i="1"/>
  <c r="B43" i="18"/>
  <c r="B39" i="18"/>
  <c r="F152" i="8"/>
  <c r="B38" i="18"/>
  <c r="F151" i="8"/>
  <c r="B37" i="18"/>
  <c r="F148" i="8"/>
  <c r="B36" i="18"/>
  <c r="F147" i="8"/>
  <c r="B35" i="18"/>
  <c r="F146" i="8"/>
  <c r="B34" i="18"/>
  <c r="F144" i="8"/>
  <c r="B33" i="18"/>
  <c r="F142" i="8"/>
  <c r="B32" i="18"/>
  <c r="F140" i="8"/>
  <c r="B31" i="18"/>
  <c r="F143" i="8"/>
  <c r="B30" i="18"/>
  <c r="F131" i="8"/>
  <c r="B29" i="18"/>
  <c r="F122" i="8"/>
  <c r="B28" i="18"/>
  <c r="F120" i="8"/>
  <c r="B27" i="18"/>
  <c r="F118" i="8"/>
  <c r="B26" i="18"/>
  <c r="F121" i="8"/>
  <c r="B24" i="18"/>
  <c r="F136" i="8"/>
  <c r="B23" i="18"/>
  <c r="F90" i="8"/>
  <c r="B22" i="18"/>
  <c r="F91" i="8"/>
  <c r="B21" i="18"/>
  <c r="F85" i="8"/>
  <c r="B20" i="18"/>
  <c r="F84" i="8"/>
  <c r="B19" i="18"/>
  <c r="F98" i="8"/>
  <c r="B18" i="18"/>
  <c r="F97" i="8"/>
  <c r="B17" i="18"/>
  <c r="F83" i="8"/>
  <c r="B16" i="18"/>
  <c r="F137" i="8"/>
  <c r="B15" i="18"/>
  <c r="F78" i="8"/>
  <c r="B14" i="18"/>
  <c r="F79" i="8"/>
  <c r="B13" i="18"/>
  <c r="B8" i="18"/>
  <c r="F44" i="8"/>
  <c r="B7" i="18"/>
  <c r="F39" i="8"/>
  <c r="B5" i="18"/>
  <c r="F22" i="8"/>
  <c r="B3" i="18"/>
  <c r="F108" i="8"/>
  <c r="F2" i="8"/>
  <c r="F11" i="8"/>
  <c r="F19" i="8"/>
  <c r="F24" i="8"/>
  <c r="F32" i="8"/>
  <c r="F92" i="8"/>
  <c r="F105" i="8"/>
  <c r="F115" i="8"/>
  <c r="F124" i="8"/>
  <c r="F64" i="8"/>
  <c r="F54" i="8"/>
  <c r="F55" i="8"/>
  <c r="F51" i="8"/>
  <c r="F49" i="8"/>
  <c r="F3" i="8"/>
  <c r="F12" i="8"/>
  <c r="F20" i="8"/>
  <c r="F25" i="8"/>
  <c r="F33" i="8"/>
  <c r="F57" i="8"/>
  <c r="F76" i="8"/>
  <c r="F86" i="8"/>
  <c r="F93" i="8"/>
  <c r="F106" i="8"/>
  <c r="F126" i="8"/>
  <c r="F149" i="8"/>
  <c r="F6" i="8"/>
  <c r="F15" i="8"/>
  <c r="F21" i="8"/>
  <c r="F27" i="8"/>
  <c r="F36" i="8"/>
  <c r="F61" i="8"/>
  <c r="F80" i="8"/>
  <c r="F87" i="8"/>
  <c r="F95" i="8"/>
  <c r="F109" i="8"/>
  <c r="F132" i="8"/>
  <c r="F8" i="8"/>
  <c r="F16" i="8"/>
  <c r="F23" i="8"/>
  <c r="F28" i="8"/>
  <c r="F37" i="8"/>
  <c r="F65" i="8"/>
  <c r="F81" i="8"/>
  <c r="F101" i="8"/>
  <c r="F113" i="8"/>
  <c r="F123" i="8"/>
  <c r="F138" i="8"/>
  <c r="F40" i="8"/>
  <c r="F41" i="8"/>
  <c r="F45" i="8"/>
  <c r="F58" i="8"/>
  <c r="F62" i="8"/>
  <c r="F77" i="8"/>
  <c r="F96" i="8"/>
  <c r="F102" i="8"/>
  <c r="F110" i="8"/>
  <c r="F119" i="8"/>
  <c r="F127" i="8"/>
  <c r="F133" i="8"/>
  <c r="F141" i="8"/>
  <c r="F145" i="8"/>
  <c r="F4" i="8"/>
  <c r="F9" i="8"/>
  <c r="F13" i="8"/>
  <c r="F17" i="8"/>
  <c r="F29" i="8"/>
  <c r="F34" i="8"/>
  <c r="F38" i="8"/>
  <c r="F42" i="8"/>
  <c r="F46" i="8"/>
  <c r="F59" i="8"/>
  <c r="F63" i="8"/>
  <c r="F67" i="8"/>
  <c r="F82" i="8"/>
  <c r="F88" i="8"/>
  <c r="F99" i="8"/>
  <c r="F103" i="8"/>
  <c r="F107" i="8"/>
  <c r="F111" i="8"/>
  <c r="F116" i="8"/>
  <c r="F128" i="8"/>
  <c r="F134" i="8"/>
  <c r="F150" i="8"/>
  <c r="F5" i="8"/>
  <c r="F10" i="8"/>
  <c r="F14" i="8"/>
  <c r="F18" i="8"/>
  <c r="F26" i="8"/>
  <c r="F30" i="8"/>
  <c r="F35" i="8"/>
  <c r="F43" i="8"/>
  <c r="F56" i="8"/>
  <c r="F60" i="8"/>
  <c r="F75" i="8"/>
  <c r="F89" i="8"/>
  <c r="F94" i="8"/>
  <c r="F100" i="8"/>
  <c r="F104" i="8"/>
  <c r="F112" i="8"/>
  <c r="F117" i="8"/>
  <c r="F125" i="8"/>
  <c r="F135" i="8"/>
  <c r="F13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<sst xmlns="http://schemas.openxmlformats.org/spreadsheetml/2006/main" count="11967" uniqueCount="3529">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</sst>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3323</v>
      </c>
    </row>
    <row r="11" spans="1:2">
      <c r="A11" s="50"/>
    </row>
    <row r="12" spans="1:2">
      <c r="A12" s="10" t="s">
        <v>118</v>
      </c>
    </row>
    <row r="13" spans="1:2">
      <c r="A13" s="10" t="s">
        <v>119</v>
      </c>
    </row>
    <row r="14" spans="1:2">
      <c r="A14" s="10" t="s">
        <v>120</v>
      </c>
    </row>
    <row r="16" spans="1:2">
      <c r="A16" s="51" t="s">
        <v>3451</v>
      </c>
      <c r="B16" s="433"/>
    </row>
    <row r="17" spans="1:2">
      <c r="A17" s="436" t="s">
        <v>3430</v>
      </c>
      <c r="B17" s="369">
        <f>MAX(PolicyLevers!H:H)</f>
        <v>545</v>
      </c>
    </row>
    <row r="18" spans="1:2">
      <c r="A18" s="437" t="s">
        <v>3449</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3450</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3441</v>
      </c>
      <c r="B21" s="433"/>
    </row>
    <row r="22" spans="1:2">
      <c r="A22" s="10" t="s">
        <v>3442</v>
      </c>
    </row>
    <row r="23" spans="1:2">
      <c r="A23" s="10" t="s">
        <v>3426</v>
      </c>
    </row>
    <row r="24" spans="1:2">
      <c r="A24" s="10" t="s">
        <v>3427</v>
      </c>
    </row>
    <row r="25" spans="1:2">
      <c r="A25" s="10" t="s">
        <v>3428</v>
      </c>
    </row>
    <row r="26" spans="1:2">
      <c r="A26" s="10" t="s">
        <v>3429</v>
      </c>
    </row>
    <row r="28" spans="1:2">
      <c r="A28" s="10" t="s">
        <v>3443</v>
      </c>
    </row>
    <row r="29" spans="1:2">
      <c r="A29" s="10" t="s">
        <v>3424</v>
      </c>
    </row>
    <row r="30" spans="1:2">
      <c r="A30" s="10" t="s">
        <v>3425</v>
      </c>
    </row>
    <row r="32" spans="1:2">
      <c r="A32" s="10" t="s">
        <v>3444</v>
      </c>
    </row>
    <row r="33" spans="1:2">
      <c r="A33" s="10" t="s">
        <v>3431</v>
      </c>
    </row>
    <row r="34" spans="1:2">
      <c r="A34" s="10" t="s">
        <v>3432</v>
      </c>
    </row>
    <row r="36" spans="1:2">
      <c r="A36" s="10" t="s">
        <v>3445</v>
      </c>
    </row>
    <row r="37" spans="1:2">
      <c r="A37" s="10" t="s">
        <v>3433</v>
      </c>
    </row>
    <row r="38" spans="1:2">
      <c r="A38" s="10" t="s">
        <v>3434</v>
      </c>
    </row>
    <row r="40" spans="1:2">
      <c r="A40" s="51" t="s">
        <v>3435</v>
      </c>
      <c r="B40" s="433"/>
    </row>
    <row r="41" spans="1:2">
      <c r="A41" s="10" t="s">
        <v>3436</v>
      </c>
    </row>
    <row r="42" spans="1:2">
      <c r="A42" s="10" t="s">
        <v>3437</v>
      </c>
    </row>
    <row r="44" spans="1:2">
      <c r="A44" s="10" t="s">
        <v>3438</v>
      </c>
    </row>
    <row r="45" spans="1:2">
      <c r="A45" s="10" t="s">
        <v>3446</v>
      </c>
    </row>
    <row r="46" spans="1:2">
      <c r="A46" s="10" t="s">
        <v>3439</v>
      </c>
    </row>
    <row r="47" spans="1:2">
      <c r="A47" s="10" t="s">
        <v>3440</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498" activePane="bottomLeft" state="frozen"/>
      <selection pane="bottomLeft" activeCell="A503" sqref="A503"/>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2752</v>
      </c>
      <c r="H2" s="350">
        <v>300</v>
      </c>
      <c r="I2" s="56" t="s">
        <v>49</v>
      </c>
      <c r="J2" s="3" t="s">
        <v>2664</v>
      </c>
      <c r="K2" s="3" t="s">
        <v>2666</v>
      </c>
      <c r="L2" s="351">
        <v>0</v>
      </c>
      <c r="M2" s="351">
        <v>1</v>
      </c>
      <c r="N2" s="351">
        <v>0.02</v>
      </c>
      <c r="O2" s="3" t="s">
        <v>2667</v>
      </c>
      <c r="P2" s="56" t="s">
        <v>2753</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2758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2752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2768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2752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2752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2752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2778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2752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2788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2855</v>
      </c>
      <c r="C62" s="348" t="s">
        <v>2856</v>
      </c>
      <c r="H62" s="350">
        <v>360</v>
      </c>
      <c r="I62" s="11" t="s">
        <v>49</v>
      </c>
      <c r="J62" s="3" t="s">
        <v>2856</v>
      </c>
      <c r="K62" s="3" t="s">
        <v>2857</v>
      </c>
      <c r="L62" s="362">
        <v>0</v>
      </c>
      <c r="M62" s="362">
        <v>300</v>
      </c>
      <c r="N62" s="362">
        <v>5</v>
      </c>
      <c r="O62" s="3" t="s">
        <v>2858</v>
      </c>
      <c r="P62" s="11" t="s">
        <v>2862</v>
      </c>
      <c r="R62" s="407" t="s">
        <v>3186</v>
      </c>
      <c r="S62" s="358" t="s">
        <v>2859</v>
      </c>
    </row>
    <row r="63" spans="1:20" s="3" customFormat="1" ht="105">
      <c r="A63" s="347" t="s">
        <v>4</v>
      </c>
      <c r="B63" s="347" t="s">
        <v>2851</v>
      </c>
      <c r="C63" s="347" t="s">
        <v>2852</v>
      </c>
      <c r="D63" s="56"/>
      <c r="E63" s="56"/>
      <c r="F63" s="56"/>
      <c r="G63" s="56"/>
      <c r="H63" s="350">
        <v>361</v>
      </c>
      <c r="I63" s="56" t="s">
        <v>49</v>
      </c>
      <c r="J63" s="347" t="s">
        <v>2861</v>
      </c>
      <c r="K63" s="346" t="s">
        <v>2853</v>
      </c>
      <c r="L63" s="65">
        <v>0</v>
      </c>
      <c r="M63" s="65">
        <v>1</v>
      </c>
      <c r="N63" s="65">
        <v>0.02</v>
      </c>
      <c r="O63" s="56" t="s">
        <v>2854</v>
      </c>
      <c r="P63" s="56" t="s">
        <v>2863</v>
      </c>
      <c r="Q63" s="76"/>
      <c r="R63" s="409" t="s">
        <v>3187</v>
      </c>
      <c r="S63" s="76" t="s">
        <v>2860</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2699</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3230</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3231</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3232</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3233</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3235</v>
      </c>
      <c r="Q72" s="64" t="str">
        <f t="shared" si="9"/>
        <v>transportation-sector-main.html#ev-mandate</v>
      </c>
      <c r="R72" s="410" t="str">
        <f t="shared" si="9"/>
        <v>ev-mandate.html</v>
      </c>
      <c r="S72" s="8" t="s">
        <v>3234</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3236</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2830</v>
      </c>
      <c r="Q89" s="56" t="s">
        <v>219</v>
      </c>
      <c r="R89" s="412" t="s">
        <v>220</v>
      </c>
      <c r="S89" s="402" t="s">
        <v>2719</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2829</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2848</v>
      </c>
      <c r="Q91" s="77" t="str">
        <f t="shared" si="18"/>
        <v>transportation-sector-main.html#fuel-econ-std</v>
      </c>
      <c r="R91" s="400" t="str">
        <f t="shared" si="18"/>
        <v>fuel-economy-standard.html</v>
      </c>
      <c r="S91" s="402" t="s">
        <v>2720</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2849</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2726</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2725</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2722</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2721</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2912</v>
      </c>
      <c r="C101" s="347" t="s">
        <v>2913</v>
      </c>
      <c r="D101" s="56" t="s">
        <v>51</v>
      </c>
      <c r="E101" s="56" t="s">
        <v>43</v>
      </c>
      <c r="F101" s="56" t="s">
        <v>92</v>
      </c>
      <c r="G101" s="56" t="s">
        <v>43</v>
      </c>
      <c r="H101" s="59">
        <v>460</v>
      </c>
      <c r="I101" s="56" t="s">
        <v>49</v>
      </c>
      <c r="J101" s="347" t="s">
        <v>2914</v>
      </c>
      <c r="K101" s="346" t="s">
        <v>2915</v>
      </c>
      <c r="L101" s="65">
        <v>0</v>
      </c>
      <c r="M101" s="65">
        <v>1</v>
      </c>
      <c r="N101" s="65">
        <v>0.01</v>
      </c>
      <c r="O101" s="56" t="s">
        <v>537</v>
      </c>
      <c r="P101" s="56" t="s">
        <v>2917</v>
      </c>
      <c r="Q101" s="76"/>
      <c r="R101" s="409" t="s">
        <v>3188</v>
      </c>
      <c r="S101" s="404" t="s">
        <v>2916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2918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2919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3239</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3240</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3237</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3238</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3241</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3242</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2903</v>
      </c>
      <c r="D116" s="56" t="s">
        <v>125</v>
      </c>
      <c r="E116" s="56" t="s">
        <v>312</v>
      </c>
      <c r="F116" s="56" t="s">
        <v>316</v>
      </c>
      <c r="G116" s="56" t="s">
        <v>131</v>
      </c>
      <c r="H116" s="57">
        <v>435</v>
      </c>
      <c r="I116" s="56" t="s">
        <v>49</v>
      </c>
      <c r="J116" s="79" t="s">
        <v>16</v>
      </c>
      <c r="K116" s="79" t="s">
        <v>2902</v>
      </c>
      <c r="L116" s="62">
        <v>0</v>
      </c>
      <c r="M116" s="62">
        <v>1</v>
      </c>
      <c r="N116" s="62">
        <v>0.01</v>
      </c>
      <c r="O116" s="56" t="s">
        <v>124</v>
      </c>
      <c r="P116" s="56" t="s">
        <v>2871</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2872</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2873</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2874</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2875</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2873</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2876</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2877</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2878</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2869</v>
      </c>
      <c r="C153" s="346" t="s">
        <v>2868</v>
      </c>
      <c r="D153" s="56" t="s">
        <v>312</v>
      </c>
      <c r="E153" s="56"/>
      <c r="F153" s="56" t="s">
        <v>316</v>
      </c>
      <c r="G153" s="56"/>
      <c r="H153" s="57">
        <v>378</v>
      </c>
      <c r="I153" s="56" t="s">
        <v>49</v>
      </c>
      <c r="J153" s="79" t="s">
        <v>17</v>
      </c>
      <c r="K153" s="79" t="s">
        <v>2446</v>
      </c>
      <c r="L153" s="62">
        <v>0</v>
      </c>
      <c r="M153" s="62">
        <v>0.5</v>
      </c>
      <c r="N153" s="62">
        <v>0.01</v>
      </c>
      <c r="O153" s="56" t="s">
        <v>2870</v>
      </c>
      <c r="P153" s="56" t="s">
        <v>3316</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3317</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3318</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2751</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3292</v>
      </c>
      <c r="E175" s="56"/>
      <c r="F175" s="11" t="s">
        <v>2885</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3293</v>
      </c>
      <c r="E176" s="56"/>
      <c r="F176" s="11" t="s">
        <v>3043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3294</v>
      </c>
      <c r="E177" s="56"/>
      <c r="F177" s="11" t="s">
        <v>2887</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3275</v>
      </c>
      <c r="C178" s="346" t="s">
        <v>3277</v>
      </c>
      <c r="D178" s="56"/>
      <c r="E178" s="56"/>
      <c r="F178" s="56"/>
      <c r="G178" s="56"/>
      <c r="H178" s="57">
        <v>508</v>
      </c>
      <c r="I178" s="56" t="s">
        <v>49</v>
      </c>
      <c r="J178" s="56" t="s">
        <v>3275</v>
      </c>
      <c r="K178" s="79" t="s">
        <v>2433</v>
      </c>
      <c r="L178" s="62">
        <v>0</v>
      </c>
      <c r="M178" s="63">
        <v>1</v>
      </c>
      <c r="N178" s="63">
        <v>0.01</v>
      </c>
      <c r="O178" s="56" t="s">
        <v>39</v>
      </c>
      <c r="P178" s="56" t="s">
        <v>3276</v>
      </c>
      <c r="Q178" s="56" t="s">
        <v>2827</v>
      </c>
      <c r="R178" s="412" t="s">
        <v>2828</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2751</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3292</v>
      </c>
      <c r="E193" s="56"/>
      <c r="F193" s="11" t="s">
        <v>2885</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3293</v>
      </c>
      <c r="E194" s="56"/>
      <c r="F194" s="11" t="s">
        <v>3043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3294</v>
      </c>
      <c r="E195" s="56"/>
      <c r="F195" s="11" t="s">
        <v>2887</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2831</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2832</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2751</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3292</v>
      </c>
      <c r="E211" s="56"/>
      <c r="F211" s="11" t="s">
        <v>2885</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3293</v>
      </c>
      <c r="E212" s="56"/>
      <c r="F212" s="11" t="s">
        <v>3043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3294</v>
      </c>
      <c r="E213" s="56"/>
      <c r="F213" s="11" t="s">
        <v>2887</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2833</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2751</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3292</v>
      </c>
      <c r="E229" s="56"/>
      <c r="F229" s="11" t="s">
        <v>2885</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3293</v>
      </c>
      <c r="E230" s="56"/>
      <c r="F230" s="11" t="s">
        <v>3043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3294</v>
      </c>
      <c r="E231" s="56"/>
      <c r="F231" s="11" t="s">
        <v>2887</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3393</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2834</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2835</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2836</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3292</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3292</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3292</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3293</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3293</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3293</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3294</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3294</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3294</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3347</v>
      </c>
      <c r="C283" s="347" t="s">
        <v>3349</v>
      </c>
      <c r="D283" s="56" t="s">
        <v>516</v>
      </c>
      <c r="E283" s="56"/>
      <c r="F283" s="11" t="s">
        <v>515</v>
      </c>
      <c r="G283" s="11"/>
      <c r="H283" s="59"/>
      <c r="I283" s="11" t="s">
        <v>50</v>
      </c>
      <c r="J283" s="346" t="s">
        <v>3347</v>
      </c>
      <c r="K283" s="346" t="s">
        <v>3350</v>
      </c>
      <c r="L283" s="66">
        <v>0</v>
      </c>
      <c r="M283" s="66">
        <v>1</v>
      </c>
      <c r="N283" s="66">
        <v>0.01</v>
      </c>
      <c r="O283" s="11" t="s">
        <v>3351</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3357</v>
      </c>
      <c r="Q285" s="339" t="str">
        <f t="shared" si="74"/>
        <v>electricity-sector-main.html#subsidies</v>
      </c>
      <c r="R285" s="412"/>
      <c r="S285" s="401" t="s">
        <v>3356</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3352</v>
      </c>
      <c r="Q287" s="339" t="str">
        <f t="shared" si="74"/>
        <v>electricity-sector-main.html#subsidies</v>
      </c>
      <c r="R287" s="412"/>
      <c r="S287" s="401" t="s">
        <v>3355</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3353</v>
      </c>
      <c r="Q288" s="339" t="str">
        <f t="shared" si="74"/>
        <v>electricity-sector-main.html#subsidies</v>
      </c>
      <c r="R288" s="412"/>
      <c r="S288" s="401" t="s">
        <v>3355</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3353</v>
      </c>
      <c r="Q289" s="339" t="str">
        <f t="shared" si="74"/>
        <v>electricity-sector-main.html#subsidies</v>
      </c>
      <c r="R289" s="412"/>
      <c r="S289" s="401" t="s">
        <v>3355</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3358</v>
      </c>
      <c r="Q290" s="339" t="str">
        <f t="shared" si="74"/>
        <v>electricity-sector-main.html#subsidies</v>
      </c>
      <c r="R290" s="412"/>
      <c r="S290" s="401" t="s">
        <v>3354</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3352</v>
      </c>
      <c r="Q292" s="339" t="str">
        <f t="shared" si="74"/>
        <v>electricity-sector-main.html#subsidies</v>
      </c>
      <c r="R292" s="412"/>
      <c r="S292" s="401" t="s">
        <v>3355</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3292</v>
      </c>
      <c r="E293" s="56"/>
      <c r="F293" s="11" t="s">
        <v>2885</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3293</v>
      </c>
      <c r="E294" s="56"/>
      <c r="F294" s="11" t="s">
        <v>3043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3294</v>
      </c>
      <c r="E295" s="56"/>
      <c r="F295" s="11" t="s">
        <v>2887</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3348</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2838</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2839</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2840</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2841</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2842</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2843</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3292</v>
      </c>
      <c r="E306" s="56"/>
      <c r="F306" s="11" t="s">
        <v>2885</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3293</v>
      </c>
      <c r="E307" s="56"/>
      <c r="F307" s="11" t="s">
        <v>3043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3294</v>
      </c>
      <c r="E308" s="56"/>
      <c r="F308" s="11" t="s">
        <v>2887</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3329</v>
      </c>
      <c r="D309" s="56"/>
      <c r="E309" s="56"/>
      <c r="F309" s="56"/>
      <c r="G309" s="56"/>
      <c r="H309" s="57">
        <v>43</v>
      </c>
      <c r="I309" s="56" t="s">
        <v>49</v>
      </c>
      <c r="J309" s="79" t="s">
        <v>22</v>
      </c>
      <c r="K309" s="79" t="s">
        <v>3330</v>
      </c>
      <c r="L309" s="62">
        <v>0</v>
      </c>
      <c r="M309" s="63">
        <v>1</v>
      </c>
      <c r="N309" s="63">
        <v>0.01</v>
      </c>
      <c r="O309" s="56" t="s">
        <v>38</v>
      </c>
      <c r="P309" s="56" t="s">
        <v>2688</v>
      </c>
      <c r="Q309" s="56" t="s">
        <v>246</v>
      </c>
      <c r="R309" s="412" t="s">
        <v>247</v>
      </c>
      <c r="S309" s="56" t="s">
        <v>2689</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2715</v>
      </c>
      <c r="G312" s="56"/>
      <c r="H312" s="57">
        <v>46</v>
      </c>
      <c r="I312" s="56" t="s">
        <v>49</v>
      </c>
      <c r="J312" s="79" t="s">
        <v>111</v>
      </c>
      <c r="K312" s="79" t="s">
        <v>2430</v>
      </c>
      <c r="L312" s="63">
        <v>0</v>
      </c>
      <c r="M312" s="63">
        <f>ROUND(MaxBoundCalculations!B189,2)</f>
        <v>0.33</v>
      </c>
      <c r="N312" s="63">
        <v>0.01</v>
      </c>
      <c r="O312" s="56" t="s">
        <v>35</v>
      </c>
      <c r="P312" s="56" t="s">
        <v>2837</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2837</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2837</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2837</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2804</v>
      </c>
      <c r="E316" s="56"/>
      <c r="F316" s="11" t="s">
        <v>3322</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2837</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2837</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2837</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2837</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3162</v>
      </c>
      <c r="C321" s="346" t="s">
        <v>2700</v>
      </c>
      <c r="D321" s="56" t="s">
        <v>145</v>
      </c>
      <c r="E321" s="56" t="s">
        <v>2701</v>
      </c>
      <c r="F321" s="11" t="s">
        <v>2715</v>
      </c>
      <c r="G321" s="56" t="s">
        <v>2707</v>
      </c>
      <c r="H321" s="57">
        <v>381</v>
      </c>
      <c r="I321" s="56" t="s">
        <v>50</v>
      </c>
      <c r="J321" s="346" t="s">
        <v>3162</v>
      </c>
      <c r="K321" s="79" t="s">
        <v>2714</v>
      </c>
      <c r="L321" s="62">
        <v>0</v>
      </c>
      <c r="M321" s="62">
        <v>1</v>
      </c>
      <c r="N321" s="63">
        <v>0.01</v>
      </c>
      <c r="O321" s="56" t="s">
        <v>2713</v>
      </c>
      <c r="Q321" s="56" t="s">
        <v>256</v>
      </c>
      <c r="R321" s="412" t="s">
        <v>3204</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2702</v>
      </c>
      <c r="F322" s="11" t="s">
        <v>2715</v>
      </c>
      <c r="G322" s="56" t="s">
        <v>2710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3179</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2703</v>
      </c>
      <c r="F323" s="11" t="s">
        <v>2715</v>
      </c>
      <c r="G323" s="56" t="s">
        <v>2711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3164</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2704</v>
      </c>
      <c r="F324" s="11" t="s">
        <v>2715</v>
      </c>
      <c r="G324" s="56" t="s">
        <v>2708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3311</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2705</v>
      </c>
      <c r="F325" s="11" t="s">
        <v>2715</v>
      </c>
      <c r="G325" s="56" t="s">
        <v>2709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3165</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2706</v>
      </c>
      <c r="F326" s="11" t="s">
        <v>2715</v>
      </c>
      <c r="G326" s="56" t="s">
        <v>2712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3208</v>
      </c>
      <c r="F327" s="11" t="s">
        <v>2715</v>
      </c>
      <c r="G327" s="56" t="s">
        <v>3211</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3209</v>
      </c>
      <c r="F328" s="11" t="s">
        <v>2715</v>
      </c>
      <c r="G328" s="56" t="s">
        <v>3213</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3218</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3210</v>
      </c>
      <c r="F329" s="11" t="s">
        <v>2715</v>
      </c>
      <c r="G329" s="56" t="s">
        <v>3214</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3219</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3207</v>
      </c>
      <c r="F330" s="11" t="s">
        <v>2715</v>
      </c>
      <c r="G330" s="56" t="s">
        <v>3212</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2701</v>
      </c>
      <c r="F331" s="11" t="s">
        <v>2716</v>
      </c>
      <c r="G331" s="56" t="s">
        <v>2707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2702</v>
      </c>
      <c r="F332" s="11" t="s">
        <v>2716</v>
      </c>
      <c r="G332" s="56" t="s">
        <v>2710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3166</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2703</v>
      </c>
      <c r="F333" s="11" t="s">
        <v>2716</v>
      </c>
      <c r="G333" s="56" t="s">
        <v>2711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3167</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2704</v>
      </c>
      <c r="F334" s="11" t="s">
        <v>2716</v>
      </c>
      <c r="G334" s="56" t="s">
        <v>2708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3215</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2705</v>
      </c>
      <c r="F335" s="11" t="s">
        <v>2716</v>
      </c>
      <c r="G335" s="56" t="s">
        <v>2709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2706</v>
      </c>
      <c r="F336" s="11" t="s">
        <v>2716</v>
      </c>
      <c r="G336" s="56" t="s">
        <v>2712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3208</v>
      </c>
      <c r="F337" s="11" t="s">
        <v>2716</v>
      </c>
      <c r="G337" s="56" t="s">
        <v>3211</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3220</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3209</v>
      </c>
      <c r="F338" s="11" t="s">
        <v>2716</v>
      </c>
      <c r="G338" s="56" t="s">
        <v>3213</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3210</v>
      </c>
      <c r="F339" s="11" t="s">
        <v>2716</v>
      </c>
      <c r="G339" s="56" t="s">
        <v>3214</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3207</v>
      </c>
      <c r="F340" s="11" t="s">
        <v>2716</v>
      </c>
      <c r="G340" s="56" t="s">
        <v>3212</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2701</v>
      </c>
      <c r="F341" s="11" t="s">
        <v>2717</v>
      </c>
      <c r="G341" s="56" t="s">
        <v>2707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2702</v>
      </c>
      <c r="F342" s="11" t="s">
        <v>2717</v>
      </c>
      <c r="G342" s="56" t="s">
        <v>2710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3168</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2703</v>
      </c>
      <c r="F343" s="11" t="s">
        <v>2717</v>
      </c>
      <c r="G343" s="56" t="s">
        <v>2711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3169</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2704</v>
      </c>
      <c r="F344" s="11" t="s">
        <v>2717</v>
      </c>
      <c r="G344" s="56" t="s">
        <v>2708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2705</v>
      </c>
      <c r="F345" s="11" t="s">
        <v>2717</v>
      </c>
      <c r="G345" s="56" t="s">
        <v>2709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3170</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2706</v>
      </c>
      <c r="F346" s="11" t="s">
        <v>2717</v>
      </c>
      <c r="G346" s="56" t="s">
        <v>2712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3208</v>
      </c>
      <c r="F347" s="11" t="s">
        <v>2717</v>
      </c>
      <c r="G347" s="56" t="s">
        <v>3211</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3209</v>
      </c>
      <c r="F348" s="11" t="s">
        <v>2717</v>
      </c>
      <c r="G348" s="56" t="s">
        <v>3213</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3221</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3210</v>
      </c>
      <c r="F349" s="11" t="s">
        <v>2717</v>
      </c>
      <c r="G349" s="56" t="s">
        <v>3214</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3222</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3207</v>
      </c>
      <c r="F350" s="11" t="s">
        <v>2717</v>
      </c>
      <c r="G350" s="56" t="s">
        <v>3212</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2701</v>
      </c>
      <c r="F351" s="11" t="s">
        <v>2718</v>
      </c>
      <c r="G351" s="56" t="s">
        <v>2707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2702</v>
      </c>
      <c r="F352" s="11" t="s">
        <v>2718</v>
      </c>
      <c r="G352" s="56" t="s">
        <v>2710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3171</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2703</v>
      </c>
      <c r="F353" s="11" t="s">
        <v>2718</v>
      </c>
      <c r="G353" s="56" t="s">
        <v>2711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3172</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2704</v>
      </c>
      <c r="F354" s="11" t="s">
        <v>2718</v>
      </c>
      <c r="G354" s="56" t="s">
        <v>2708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2705</v>
      </c>
      <c r="F355" s="11" t="s">
        <v>2718</v>
      </c>
      <c r="G355" s="56" t="s">
        <v>2709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3173</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2706</v>
      </c>
      <c r="F356" s="11" t="s">
        <v>2718</v>
      </c>
      <c r="G356" s="56" t="s">
        <v>2712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3208</v>
      </c>
      <c r="F357" s="11" t="s">
        <v>2718</v>
      </c>
      <c r="G357" s="56" t="s">
        <v>3211</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3209</v>
      </c>
      <c r="F358" s="11" t="s">
        <v>2718</v>
      </c>
      <c r="G358" s="56" t="s">
        <v>3213</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3223</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3210</v>
      </c>
      <c r="F359" s="11" t="s">
        <v>2718</v>
      </c>
      <c r="G359" s="56" t="s">
        <v>3214</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3224</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3207</v>
      </c>
      <c r="F360" s="11" t="s">
        <v>2718</v>
      </c>
      <c r="G360" s="56" t="s">
        <v>3212</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2804</v>
      </c>
      <c r="E361" s="56" t="s">
        <v>2701</v>
      </c>
      <c r="F361" s="56" t="s">
        <v>3322</v>
      </c>
      <c r="G361" s="56" t="s">
        <v>2707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2804</v>
      </c>
      <c r="E362" s="56" t="s">
        <v>2702</v>
      </c>
      <c r="F362" s="56" t="s">
        <v>3322</v>
      </c>
      <c r="G362" s="56" t="s">
        <v>2710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3174</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2804</v>
      </c>
      <c r="E363" s="56" t="s">
        <v>2703</v>
      </c>
      <c r="F363" s="56" t="s">
        <v>3322</v>
      </c>
      <c r="G363" s="56" t="s">
        <v>2711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3175</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2804</v>
      </c>
      <c r="E364" s="56" t="s">
        <v>2704</v>
      </c>
      <c r="F364" s="56" t="s">
        <v>3322</v>
      </c>
      <c r="G364" s="56" t="s">
        <v>2708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2804</v>
      </c>
      <c r="E365" s="56" t="s">
        <v>2705</v>
      </c>
      <c r="F365" s="56" t="s">
        <v>3322</v>
      </c>
      <c r="G365" s="56" t="s">
        <v>2709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3176</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2804</v>
      </c>
      <c r="E366" s="56" t="s">
        <v>2706</v>
      </c>
      <c r="F366" s="56" t="s">
        <v>3322</v>
      </c>
      <c r="G366" s="56" t="s">
        <v>2712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2804</v>
      </c>
      <c r="E367" s="56" t="s">
        <v>3208</v>
      </c>
      <c r="F367" s="56" t="s">
        <v>3322</v>
      </c>
      <c r="G367" s="56" t="s">
        <v>3211</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2804</v>
      </c>
      <c r="E368" s="56" t="s">
        <v>3209</v>
      </c>
      <c r="F368" s="56" t="s">
        <v>3322</v>
      </c>
      <c r="G368" s="56" t="s">
        <v>3213</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3225</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2804</v>
      </c>
      <c r="E369" s="56" t="s">
        <v>3210</v>
      </c>
      <c r="F369" s="56" t="s">
        <v>3322</v>
      </c>
      <c r="G369" s="56" t="s">
        <v>3214</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2804</v>
      </c>
      <c r="E370" s="56" t="s">
        <v>3207</v>
      </c>
      <c r="F370" s="56" t="s">
        <v>3322</v>
      </c>
      <c r="G370" s="56" t="s">
        <v>3212</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2701</v>
      </c>
      <c r="F371" s="11" t="s">
        <v>2803</v>
      </c>
      <c r="G371" s="56" t="s">
        <v>2707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2702</v>
      </c>
      <c r="F372" s="11" t="s">
        <v>2803</v>
      </c>
      <c r="G372" s="56" t="s">
        <v>2710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2703</v>
      </c>
      <c r="F373" s="11" t="s">
        <v>2803</v>
      </c>
      <c r="G373" s="56" t="s">
        <v>2711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2704</v>
      </c>
      <c r="F374" s="11" t="s">
        <v>2803</v>
      </c>
      <c r="G374" s="56" t="s">
        <v>2708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2705</v>
      </c>
      <c r="F375" s="11" t="s">
        <v>2803</v>
      </c>
      <c r="G375" s="56" t="s">
        <v>2709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2706</v>
      </c>
      <c r="F376" s="11" t="s">
        <v>2803</v>
      </c>
      <c r="G376" s="56" t="s">
        <v>2712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3208</v>
      </c>
      <c r="F377" s="11" t="s">
        <v>2803</v>
      </c>
      <c r="G377" s="56" t="s">
        <v>3211</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3209</v>
      </c>
      <c r="F378" s="11" t="s">
        <v>2803</v>
      </c>
      <c r="G378" s="56" t="s">
        <v>3213</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3210</v>
      </c>
      <c r="F379" s="11" t="s">
        <v>2803</v>
      </c>
      <c r="G379" s="56" t="s">
        <v>3214</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3207</v>
      </c>
      <c r="F380" s="11" t="s">
        <v>2803</v>
      </c>
      <c r="G380" s="56" t="s">
        <v>3212</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2701</v>
      </c>
      <c r="F381" s="11" t="s">
        <v>152</v>
      </c>
      <c r="G381" s="56" t="s">
        <v>2707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2702</v>
      </c>
      <c r="F382" s="11" t="s">
        <v>152</v>
      </c>
      <c r="G382" s="56" t="s">
        <v>2710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2703</v>
      </c>
      <c r="F383" s="11" t="s">
        <v>152</v>
      </c>
      <c r="G383" s="56" t="s">
        <v>2711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3217</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2704</v>
      </c>
      <c r="F384" s="11" t="s">
        <v>152</v>
      </c>
      <c r="G384" s="56" t="s">
        <v>2708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2705</v>
      </c>
      <c r="F385" s="11" t="s">
        <v>152</v>
      </c>
      <c r="G385" s="56" t="s">
        <v>2709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3216</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2706</v>
      </c>
      <c r="F386" s="11" t="s">
        <v>152</v>
      </c>
      <c r="G386" s="56" t="s">
        <v>2712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3208</v>
      </c>
      <c r="F387" s="11" t="s">
        <v>152</v>
      </c>
      <c r="G387" s="56" t="s">
        <v>3211</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3209</v>
      </c>
      <c r="F388" s="11" t="s">
        <v>152</v>
      </c>
      <c r="G388" s="56" t="s">
        <v>3213</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3226</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3210</v>
      </c>
      <c r="F389" s="11" t="s">
        <v>152</v>
      </c>
      <c r="G389" s="56" t="s">
        <v>3214</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3227</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3207</v>
      </c>
      <c r="F390" s="11" t="s">
        <v>152</v>
      </c>
      <c r="G390" s="56" t="s">
        <v>3212</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2701</v>
      </c>
      <c r="F391" s="11" t="s">
        <v>153</v>
      </c>
      <c r="G391" s="56" t="s">
        <v>2707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2702</v>
      </c>
      <c r="F392" s="11" t="s">
        <v>153</v>
      </c>
      <c r="G392" s="56" t="s">
        <v>2710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3177</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2703</v>
      </c>
      <c r="F393" s="11" t="s">
        <v>153</v>
      </c>
      <c r="G393" s="56" t="s">
        <v>2711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3178</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2704</v>
      </c>
      <c r="F394" s="11" t="s">
        <v>153</v>
      </c>
      <c r="G394" s="56" t="s">
        <v>2708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2705</v>
      </c>
      <c r="F395" s="11" t="s">
        <v>153</v>
      </c>
      <c r="G395" s="56" t="s">
        <v>2709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3163</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2706</v>
      </c>
      <c r="F396" s="11" t="s">
        <v>153</v>
      </c>
      <c r="G396" s="56" t="s">
        <v>2712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3208</v>
      </c>
      <c r="F397" s="11" t="s">
        <v>153</v>
      </c>
      <c r="G397" s="56" t="s">
        <v>3211</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3209</v>
      </c>
      <c r="F398" s="11" t="s">
        <v>153</v>
      </c>
      <c r="G398" s="56" t="s">
        <v>3213</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3228</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3210</v>
      </c>
      <c r="F399" s="11" t="s">
        <v>153</v>
      </c>
      <c r="G399" s="56" t="s">
        <v>3214</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3229</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3207</v>
      </c>
      <c r="F400" s="11" t="s">
        <v>153</v>
      </c>
      <c r="G400" s="56" t="s">
        <v>3212</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3334</v>
      </c>
      <c r="C401" s="347" t="s">
        <v>3337</v>
      </c>
      <c r="D401" s="11"/>
      <c r="E401" s="11"/>
      <c r="F401" s="11"/>
      <c r="G401" s="11"/>
      <c r="H401" s="59">
        <v>58</v>
      </c>
      <c r="I401" s="11" t="s">
        <v>49</v>
      </c>
      <c r="J401" s="347" t="s">
        <v>3341</v>
      </c>
      <c r="K401" s="347" t="s">
        <v>3342</v>
      </c>
      <c r="L401" s="65">
        <v>0</v>
      </c>
      <c r="M401" s="66">
        <v>1</v>
      </c>
      <c r="N401" s="66">
        <v>0.01</v>
      </c>
      <c r="O401" s="11" t="s">
        <v>38</v>
      </c>
      <c r="P401" s="11" t="s">
        <v>3383</v>
      </c>
      <c r="Q401" s="11" t="s">
        <v>2398</v>
      </c>
      <c r="R401" s="412" t="s">
        <v>2399</v>
      </c>
      <c r="S401" s="11" t="s">
        <v>176</v>
      </c>
      <c r="T401" s="11"/>
    </row>
    <row r="402" spans="1:20" s="3" customFormat="1" ht="45">
      <c r="A402" s="347" t="s">
        <v>9</v>
      </c>
      <c r="B402" s="347" t="s">
        <v>3335</v>
      </c>
      <c r="C402" s="347" t="s">
        <v>3338</v>
      </c>
      <c r="D402" s="11"/>
      <c r="E402" s="11"/>
      <c r="F402" s="11"/>
      <c r="G402" s="11"/>
      <c r="H402" s="59">
        <v>510</v>
      </c>
      <c r="I402" s="11" t="s">
        <v>49</v>
      </c>
      <c r="J402" s="347" t="s">
        <v>3341</v>
      </c>
      <c r="K402" s="347" t="s">
        <v>3343</v>
      </c>
      <c r="L402" s="65">
        <v>0</v>
      </c>
      <c r="M402" s="66">
        <v>1</v>
      </c>
      <c r="N402" s="66">
        <v>0.01</v>
      </c>
      <c r="O402" s="11" t="s">
        <v>38</v>
      </c>
      <c r="P402" s="11" t="s">
        <v>3384</v>
      </c>
      <c r="Q402" s="11" t="s">
        <v>2398</v>
      </c>
      <c r="R402" s="412" t="s">
        <v>2399</v>
      </c>
      <c r="S402" s="11"/>
      <c r="T402" s="11"/>
    </row>
    <row r="403" spans="1:20" s="3" customFormat="1" ht="45">
      <c r="A403" s="347" t="s">
        <v>9</v>
      </c>
      <c r="B403" s="347" t="s">
        <v>3336</v>
      </c>
      <c r="C403" s="347" t="s">
        <v>3339</v>
      </c>
      <c r="D403" s="11"/>
      <c r="E403" s="11"/>
      <c r="F403" s="11"/>
      <c r="G403" s="11"/>
      <c r="H403" s="59">
        <v>511</v>
      </c>
      <c r="I403" s="11" t="s">
        <v>49</v>
      </c>
      <c r="J403" s="347" t="s">
        <v>3341</v>
      </c>
      <c r="K403" s="347" t="s">
        <v>3344</v>
      </c>
      <c r="L403" s="65">
        <v>0</v>
      </c>
      <c r="M403" s="66">
        <v>1</v>
      </c>
      <c r="N403" s="66">
        <v>0.01</v>
      </c>
      <c r="O403" s="11" t="s">
        <v>38</v>
      </c>
      <c r="P403" s="11" t="s">
        <v>3385</v>
      </c>
      <c r="Q403" s="11" t="s">
        <v>2398</v>
      </c>
      <c r="R403" s="412" t="s">
        <v>2399</v>
      </c>
      <c r="S403" s="11"/>
      <c r="T403" s="11"/>
    </row>
    <row r="404" spans="1:20" s="3" customFormat="1" ht="45">
      <c r="A404" s="347" t="s">
        <v>9</v>
      </c>
      <c r="B404" s="347" t="s">
        <v>3346</v>
      </c>
      <c r="C404" s="347" t="s">
        <v>3340</v>
      </c>
      <c r="D404" s="11"/>
      <c r="E404" s="11"/>
      <c r="F404" s="11"/>
      <c r="G404" s="11"/>
      <c r="H404" s="59">
        <v>512</v>
      </c>
      <c r="I404" s="11" t="s">
        <v>49</v>
      </c>
      <c r="J404" s="347" t="s">
        <v>3341</v>
      </c>
      <c r="K404" s="347" t="s">
        <v>3345</v>
      </c>
      <c r="L404" s="65">
        <v>0</v>
      </c>
      <c r="M404" s="66">
        <v>1</v>
      </c>
      <c r="N404" s="66">
        <v>0.01</v>
      </c>
      <c r="O404" s="11" t="s">
        <v>38</v>
      </c>
      <c r="P404" s="11" t="s">
        <v>3386</v>
      </c>
      <c r="Q404" s="11" t="s">
        <v>2398</v>
      </c>
      <c r="R404" s="412" t="s">
        <v>2399</v>
      </c>
      <c r="S404" s="11"/>
      <c r="T404" s="11"/>
    </row>
    <row r="405" spans="1:20" s="6" customFormat="1" ht="105">
      <c r="A405" s="346" t="s">
        <v>9</v>
      </c>
      <c r="B405" s="346" t="s">
        <v>2802</v>
      </c>
      <c r="C405" s="346" t="s">
        <v>2801</v>
      </c>
      <c r="D405" s="56" t="s">
        <v>145</v>
      </c>
      <c r="E405" s="56"/>
      <c r="F405" s="11" t="s">
        <v>2715</v>
      </c>
      <c r="G405" s="56"/>
      <c r="H405" s="57">
        <v>429</v>
      </c>
      <c r="I405" s="56" t="s">
        <v>49</v>
      </c>
      <c r="J405" s="346" t="s">
        <v>2802</v>
      </c>
      <c r="K405" s="346" t="s">
        <v>2805</v>
      </c>
      <c r="L405" s="62">
        <v>0</v>
      </c>
      <c r="M405" s="63">
        <v>1</v>
      </c>
      <c r="N405" s="63">
        <v>0.01</v>
      </c>
      <c r="O405" s="56" t="s">
        <v>2806</v>
      </c>
      <c r="P405" s="56" t="s">
        <v>2810</v>
      </c>
      <c r="Q405" s="56"/>
      <c r="R405" s="412" t="s">
        <v>3189</v>
      </c>
      <c r="S405" s="56" t="s">
        <v>2807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2809</v>
      </c>
      <c r="Q406" s="56"/>
      <c r="R406" s="400" t="str">
        <f t="shared" ref="R406:R409" si="94">R$405</f>
        <v>material-efficiency-longevity-reuse.html</v>
      </c>
      <c r="S406" s="56" t="s">
        <v>2808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2814</v>
      </c>
      <c r="Q408" s="56"/>
      <c r="R408" s="412" t="s">
        <v>3190</v>
      </c>
      <c r="S408" s="56" t="s">
        <v>2815</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2812</v>
      </c>
      <c r="Q409" s="56"/>
      <c r="R409" s="400" t="str">
        <f t="shared" si="94"/>
        <v>material-efficiency-longevity-reuse.html</v>
      </c>
      <c r="S409" s="56" t="s">
        <v>2808</v>
      </c>
      <c r="T409" s="58"/>
    </row>
    <row r="410" spans="1:20" ht="60">
      <c r="A410" s="346" t="s">
        <v>9</v>
      </c>
      <c r="B410" s="346" t="s">
        <v>23</v>
      </c>
      <c r="C410" s="346" t="s">
        <v>322</v>
      </c>
      <c r="D410" s="56" t="s">
        <v>146</v>
      </c>
      <c r="E410" s="56"/>
      <c r="F410" s="11" t="s">
        <v>2716</v>
      </c>
      <c r="G410" s="56"/>
      <c r="H410" s="57">
        <v>56</v>
      </c>
      <c r="I410" s="56" t="s">
        <v>49</v>
      </c>
      <c r="J410" s="57" t="s">
        <v>408</v>
      </c>
      <c r="K410" s="79" t="s">
        <v>2428</v>
      </c>
      <c r="L410" s="62">
        <v>0</v>
      </c>
      <c r="M410" s="63">
        <v>1</v>
      </c>
      <c r="N410" s="63">
        <v>0.01</v>
      </c>
      <c r="O410" s="56" t="s">
        <v>38</v>
      </c>
      <c r="P410" s="56" t="s">
        <v>3359</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2804</v>
      </c>
      <c r="E411" s="56"/>
      <c r="F411" s="56" t="s">
        <v>3322</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3360</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3361</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2716</v>
      </c>
      <c r="G413" s="56"/>
      <c r="H413" s="57">
        <v>57</v>
      </c>
      <c r="I413" s="56" t="s">
        <v>49</v>
      </c>
      <c r="J413" s="57" t="s">
        <v>408</v>
      </c>
      <c r="K413" s="79" t="s">
        <v>2427</v>
      </c>
      <c r="L413" s="62">
        <v>0</v>
      </c>
      <c r="M413" s="63">
        <v>1</v>
      </c>
      <c r="N413" s="63">
        <v>0.01</v>
      </c>
      <c r="O413" s="56" t="s">
        <v>38</v>
      </c>
      <c r="P413" s="56" t="s">
        <v>3362</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2804</v>
      </c>
      <c r="E414" s="56"/>
      <c r="F414" s="56" t="s">
        <v>3322</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3363</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3364</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2908</v>
      </c>
      <c r="C416" s="346" t="s">
        <v>2909</v>
      </c>
      <c r="D416" s="11" t="s">
        <v>518</v>
      </c>
      <c r="E416" s="56"/>
      <c r="F416" s="11" t="s">
        <v>515</v>
      </c>
      <c r="G416" s="56"/>
      <c r="H416" s="57">
        <v>451</v>
      </c>
      <c r="I416" s="56" t="s">
        <v>49</v>
      </c>
      <c r="J416" s="346" t="s">
        <v>2909</v>
      </c>
      <c r="K416" s="346" t="s">
        <v>2910</v>
      </c>
      <c r="L416" s="62">
        <v>0</v>
      </c>
      <c r="M416" s="63">
        <v>1</v>
      </c>
      <c r="N416" s="63">
        <v>0.01</v>
      </c>
      <c r="O416" s="56" t="s">
        <v>2911</v>
      </c>
      <c r="P416" s="56" t="s">
        <v>3192</v>
      </c>
      <c r="Q416" s="56"/>
      <c r="R416" s="412" t="s">
        <v>3191</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3193</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3194</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3195</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2889</v>
      </c>
      <c r="E420" s="56"/>
      <c r="F420" s="11" t="s">
        <v>2890</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3196</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2881</v>
      </c>
      <c r="E422" s="56"/>
      <c r="F422" s="11" t="s">
        <v>2885</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3197</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2891</v>
      </c>
      <c r="E423" s="56"/>
      <c r="F423" s="11" t="s">
        <v>2892</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3198</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2882</v>
      </c>
      <c r="E424" s="56"/>
      <c r="F424" s="11" t="s">
        <v>2886</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3199</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3205</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3331</v>
      </c>
      <c r="C429" s="346" t="s">
        <v>3332</v>
      </c>
      <c r="D429" s="56"/>
      <c r="E429" s="56"/>
      <c r="F429" s="56"/>
      <c r="G429" s="56"/>
      <c r="H429" s="57">
        <v>62</v>
      </c>
      <c r="I429" s="56" t="s">
        <v>49</v>
      </c>
      <c r="J429" s="346" t="s">
        <v>3331</v>
      </c>
      <c r="K429" s="79" t="s">
        <v>3333</v>
      </c>
      <c r="L429" s="62">
        <v>0</v>
      </c>
      <c r="M429" s="63">
        <v>1</v>
      </c>
      <c r="N429" s="63">
        <v>0.01</v>
      </c>
      <c r="O429" s="56" t="s">
        <v>38</v>
      </c>
      <c r="P429" s="56" t="s">
        <v>3365</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3387</v>
      </c>
      <c r="D431" s="56"/>
      <c r="E431" s="56"/>
      <c r="F431" s="56"/>
      <c r="G431" s="56"/>
      <c r="H431" s="57">
        <v>64</v>
      </c>
      <c r="I431" s="56" t="s">
        <v>49</v>
      </c>
      <c r="J431" s="79" t="s">
        <v>155</v>
      </c>
      <c r="K431" s="79" t="s">
        <v>2421</v>
      </c>
      <c r="L431" s="62">
        <v>0</v>
      </c>
      <c r="M431" s="63">
        <v>1</v>
      </c>
      <c r="N431" s="63">
        <v>0.01</v>
      </c>
      <c r="O431" s="56" t="s">
        <v>38</v>
      </c>
      <c r="P431" s="56" t="s">
        <v>3366</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3206</v>
      </c>
      <c r="S432" s="56"/>
      <c r="T432" s="56"/>
    </row>
    <row r="433" spans="1:20" ht="120">
      <c r="A433" s="346" t="s">
        <v>154</v>
      </c>
      <c r="B433" s="346" t="s">
        <v>2816</v>
      </c>
      <c r="C433" s="346" t="s">
        <v>2817</v>
      </c>
      <c r="D433" s="56"/>
      <c r="E433" s="56"/>
      <c r="F433" s="56"/>
      <c r="G433" s="56"/>
      <c r="H433" s="57">
        <v>434</v>
      </c>
      <c r="I433" s="56" t="s">
        <v>49</v>
      </c>
      <c r="J433" s="346" t="s">
        <v>2816</v>
      </c>
      <c r="K433" s="346" t="s">
        <v>2818</v>
      </c>
      <c r="L433" s="62">
        <v>0</v>
      </c>
      <c r="M433" s="63">
        <v>1</v>
      </c>
      <c r="N433" s="63">
        <v>0.01</v>
      </c>
      <c r="O433" s="56" t="s">
        <v>2819</v>
      </c>
      <c r="P433" s="56" t="s">
        <v>3201</v>
      </c>
      <c r="Q433" s="56"/>
      <c r="R433" s="412" t="s">
        <v>3200</v>
      </c>
      <c r="S433" s="8" t="s">
        <v>2820</v>
      </c>
      <c r="T433" s="56"/>
    </row>
    <row r="434" spans="1:20" s="3" customFormat="1" ht="75">
      <c r="A434" s="347" t="s">
        <v>2893</v>
      </c>
      <c r="B434" s="347" t="s">
        <v>2897</v>
      </c>
      <c r="C434" s="347" t="s">
        <v>324</v>
      </c>
      <c r="D434" s="11"/>
      <c r="E434" s="11"/>
      <c r="F434" s="11"/>
      <c r="G434" s="11"/>
      <c r="H434" s="57">
        <v>68</v>
      </c>
      <c r="I434" s="11" t="s">
        <v>49</v>
      </c>
      <c r="J434" s="78" t="s">
        <v>2896</v>
      </c>
      <c r="K434" s="79" t="s">
        <v>2419</v>
      </c>
      <c r="L434" s="66">
        <v>0</v>
      </c>
      <c r="M434" s="66">
        <v>1</v>
      </c>
      <c r="N434" s="66">
        <v>0.01</v>
      </c>
      <c r="O434" s="11" t="s">
        <v>64</v>
      </c>
      <c r="P434" s="11" t="s">
        <v>2496</v>
      </c>
      <c r="Q434" s="11" t="s">
        <v>275</v>
      </c>
      <c r="R434" s="412" t="s">
        <v>276</v>
      </c>
      <c r="S434" s="56" t="s">
        <v>176</v>
      </c>
      <c r="T434" s="11"/>
    </row>
    <row r="435" spans="1:20" s="3" customFormat="1" ht="75">
      <c r="A435" s="347" t="s">
        <v>2893</v>
      </c>
      <c r="B435" s="347" t="s">
        <v>3273</v>
      </c>
      <c r="C435" s="347" t="s">
        <v>3272</v>
      </c>
      <c r="D435" s="11"/>
      <c r="E435" s="11"/>
      <c r="F435" s="11"/>
      <c r="G435" s="11"/>
      <c r="H435" s="57">
        <v>176</v>
      </c>
      <c r="I435" s="11" t="s">
        <v>49</v>
      </c>
      <c r="J435" s="78" t="s">
        <v>409</v>
      </c>
      <c r="K435" s="79" t="s">
        <v>3270</v>
      </c>
      <c r="L435" s="66">
        <v>0</v>
      </c>
      <c r="M435" s="66">
        <v>1</v>
      </c>
      <c r="N435" s="66">
        <v>0.01</v>
      </c>
      <c r="O435" s="56" t="s">
        <v>3271</v>
      </c>
      <c r="P435" s="11" t="s">
        <v>3274</v>
      </c>
      <c r="Q435" s="11" t="s">
        <v>402</v>
      </c>
      <c r="R435" s="412" t="s">
        <v>3202</v>
      </c>
      <c r="S435" s="56" t="s">
        <v>176</v>
      </c>
      <c r="T435" s="11"/>
    </row>
    <row r="436" spans="1:20" s="3" customFormat="1" ht="60">
      <c r="A436" s="347" t="s">
        <v>2893</v>
      </c>
      <c r="B436" s="347" t="s">
        <v>2894</v>
      </c>
      <c r="C436" s="347" t="s">
        <v>2895</v>
      </c>
      <c r="D436" s="11"/>
      <c r="E436" s="11"/>
      <c r="F436" s="11"/>
      <c r="G436" s="11"/>
      <c r="H436" s="57">
        <v>450</v>
      </c>
      <c r="I436" s="11" t="s">
        <v>49</v>
      </c>
      <c r="J436" s="347" t="s">
        <v>2898</v>
      </c>
      <c r="K436" s="346" t="s">
        <v>2899</v>
      </c>
      <c r="L436" s="66">
        <v>0</v>
      </c>
      <c r="M436" s="66">
        <v>1</v>
      </c>
      <c r="N436" s="66">
        <v>0.01</v>
      </c>
      <c r="O436" s="56" t="s">
        <v>2900</v>
      </c>
      <c r="P436" s="11" t="s">
        <v>2901</v>
      </c>
      <c r="Q436" s="11"/>
      <c r="R436" s="412" t="s">
        <v>3203</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3400</v>
      </c>
      <c r="P437" s="56" t="s">
        <v>3401</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3402</v>
      </c>
      <c r="Q438" s="58" t="str">
        <f>Q$437</f>
        <v>ccs.html#ccs</v>
      </c>
      <c r="R438" s="413" t="str">
        <f>R$437</f>
        <v>carbon-capture-and-sequestration.html</v>
      </c>
      <c r="S438" s="56"/>
      <c r="T438" s="56"/>
    </row>
    <row r="439" spans="1:20" s="6" customFormat="1" ht="60">
      <c r="A439" s="346" t="s">
        <v>10</v>
      </c>
      <c r="B439" s="346" t="s">
        <v>28</v>
      </c>
      <c r="C439" s="346" t="s">
        <v>2730</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2680</v>
      </c>
      <c r="Q439" s="56" t="s">
        <v>273</v>
      </c>
      <c r="R439" s="412" t="s">
        <v>274</v>
      </c>
      <c r="S439" s="11" t="s">
        <v>2678</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2681</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2682</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2683</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3310</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2921</v>
      </c>
      <c r="E444" s="56"/>
      <c r="F444" s="56" t="s">
        <v>3491</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3490</v>
      </c>
      <c r="Q444" s="58" t="str">
        <f t="shared" si="113"/>
        <v>fuels.html#carbon-tax</v>
      </c>
      <c r="R444" s="413" t="str">
        <f t="shared" si="113"/>
        <v>carbon-tax.html</v>
      </c>
      <c r="S444" s="11"/>
      <c r="T444" s="58"/>
    </row>
    <row r="445" spans="1:20" s="3" customFormat="1" ht="75">
      <c r="A445" s="347" t="s">
        <v>10</v>
      </c>
      <c r="B445" s="347" t="s">
        <v>3309</v>
      </c>
      <c r="C445" s="347" t="s">
        <v>2822</v>
      </c>
      <c r="D445" s="11"/>
      <c r="E445" s="11"/>
      <c r="F445" s="11"/>
      <c r="G445" s="11"/>
      <c r="H445" s="59">
        <v>509</v>
      </c>
      <c r="I445" s="11" t="s">
        <v>49</v>
      </c>
      <c r="J445" s="347" t="s">
        <v>3014</v>
      </c>
      <c r="K445" s="347" t="s">
        <v>2825</v>
      </c>
      <c r="L445" s="68">
        <v>0</v>
      </c>
      <c r="M445" s="68">
        <v>1</v>
      </c>
      <c r="N445" s="68">
        <v>1</v>
      </c>
      <c r="O445" s="56" t="s">
        <v>33</v>
      </c>
      <c r="P445" s="56" t="s">
        <v>3308</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2844</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2845</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2846</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2697</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2698</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2847</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2889</v>
      </c>
      <c r="E458" s="56"/>
      <c r="F458" s="11" t="s">
        <v>2890</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2881</v>
      </c>
      <c r="E462" s="56"/>
      <c r="F462" s="11" t="s">
        <v>2885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2891</v>
      </c>
      <c r="E463" s="56"/>
      <c r="F463" s="11" t="s">
        <v>2892</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2882</v>
      </c>
      <c r="E464" s="56"/>
      <c r="F464" s="11" t="s">
        <v>2886</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2883</v>
      </c>
      <c r="E465" s="56"/>
      <c r="F465" s="11" t="s">
        <v>2887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2884</v>
      </c>
      <c r="E466" s="56"/>
      <c r="F466" s="11" t="s">
        <v>2888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2821</v>
      </c>
      <c r="C467" s="347" t="s">
        <v>2823</v>
      </c>
      <c r="D467" s="11"/>
      <c r="E467" s="11"/>
      <c r="F467" s="11"/>
      <c r="G467" s="11"/>
      <c r="H467" s="59"/>
      <c r="I467" s="11" t="s">
        <v>50</v>
      </c>
      <c r="J467" s="347" t="s">
        <v>2824</v>
      </c>
      <c r="K467" s="347" t="s">
        <v>2826</v>
      </c>
      <c r="L467" s="65"/>
      <c r="M467" s="65"/>
      <c r="N467" s="65"/>
      <c r="O467" s="11"/>
      <c r="P467" s="11"/>
      <c r="Q467" s="11"/>
      <c r="R467" s="412"/>
      <c r="S467" s="11"/>
      <c r="T467" s="11"/>
    </row>
    <row r="468" spans="1:20" s="3" customFormat="1" ht="60">
      <c r="A468" s="347" t="s">
        <v>10</v>
      </c>
      <c r="B468" s="347" t="s">
        <v>3246</v>
      </c>
      <c r="C468" s="347" t="s">
        <v>3245</v>
      </c>
      <c r="D468" s="11" t="s">
        <v>58</v>
      </c>
      <c r="E468" s="11"/>
      <c r="F468" s="11" t="s">
        <v>103</v>
      </c>
      <c r="G468" s="11"/>
      <c r="H468" s="57"/>
      <c r="I468" s="11" t="s">
        <v>50</v>
      </c>
      <c r="J468" s="78" t="s">
        <v>3246</v>
      </c>
      <c r="K468" s="346" t="s">
        <v>3247</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3246</v>
      </c>
      <c r="K469" s="346" t="s">
        <v>3247</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2884</v>
      </c>
      <c r="E470" s="11"/>
      <c r="F470" s="11" t="s">
        <v>2888</v>
      </c>
      <c r="G470" s="11"/>
      <c r="H470" s="57"/>
      <c r="I470" s="11" t="s">
        <v>50</v>
      </c>
      <c r="J470" s="347" t="s">
        <v>3246</v>
      </c>
      <c r="K470" s="346" t="s">
        <v>3247</v>
      </c>
      <c r="L470" s="68"/>
      <c r="M470" s="68"/>
      <c r="N470" s="68"/>
      <c r="O470" s="11"/>
      <c r="P470" s="11"/>
      <c r="Q470" s="11"/>
      <c r="R470" s="412"/>
      <c r="S470" s="56"/>
      <c r="T470" s="11"/>
    </row>
    <row r="471" spans="1:20" s="3" customFormat="1" ht="45">
      <c r="A471" s="347" t="s">
        <v>10</v>
      </c>
      <c r="B471" s="347" t="s">
        <v>3304</v>
      </c>
      <c r="C471" s="347" t="s">
        <v>3304</v>
      </c>
      <c r="D471" s="11" t="s">
        <v>518</v>
      </c>
      <c r="E471" s="56"/>
      <c r="F471" s="11" t="s">
        <v>515</v>
      </c>
      <c r="G471" s="11"/>
      <c r="H471" s="57"/>
      <c r="I471" s="11" t="s">
        <v>50</v>
      </c>
      <c r="J471" s="347" t="s">
        <v>3304</v>
      </c>
      <c r="K471" s="347" t="s">
        <v>3305</v>
      </c>
      <c r="L471" s="66">
        <v>0</v>
      </c>
      <c r="M471" s="66">
        <v>1</v>
      </c>
      <c r="N471" s="66">
        <v>0.01</v>
      </c>
      <c r="O471" s="56" t="s">
        <v>3306</v>
      </c>
      <c r="P471" s="11" t="s">
        <v>3307</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2889</v>
      </c>
      <c r="E479" s="56"/>
      <c r="F479" s="11" t="s">
        <v>2890</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2881</v>
      </c>
      <c r="E481" s="56"/>
      <c r="F481" s="11" t="s">
        <v>2885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2891</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2882</v>
      </c>
      <c r="E483" s="56"/>
      <c r="F483" s="11" t="s">
        <v>2886</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2883</v>
      </c>
      <c r="E484" s="56"/>
      <c r="F484" s="11" t="s">
        <v>2887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2884</v>
      </c>
      <c r="E485" s="56"/>
      <c r="F485" s="11" t="s">
        <v>2888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2889</v>
      </c>
      <c r="E495" s="11"/>
      <c r="F495" s="11" t="s">
        <v>2890</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2881</v>
      </c>
      <c r="E498" s="11"/>
      <c r="F498" s="11" t="s">
        <v>2885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2891</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2882</v>
      </c>
      <c r="E500" s="11"/>
      <c r="F500" s="11" t="s">
        <v>2886</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2883</v>
      </c>
      <c r="E501" s="11"/>
      <c r="F501" s="11" t="s">
        <v>2887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2884</v>
      </c>
      <c r="E502" s="11"/>
      <c r="F502" s="11" t="s">
        <v>2888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3507</v>
      </c>
      <c r="C503" s="347" t="s">
        <v>3508</v>
      </c>
      <c r="D503" s="11"/>
      <c r="E503" s="11"/>
      <c r="F503" s="11"/>
      <c r="G503" s="11"/>
      <c r="H503" s="57">
        <v>545</v>
      </c>
      <c r="I503" s="11" t="s">
        <v>49</v>
      </c>
      <c r="J503" s="347" t="s">
        <v>3507</v>
      </c>
      <c r="K503" s="346" t="s">
        <v>3509</v>
      </c>
      <c r="L503" s="63">
        <v>0</v>
      </c>
      <c r="M503" s="63">
        <v>1</v>
      </c>
      <c r="N503" s="63">
        <v>0.01</v>
      </c>
      <c r="O503" s="11" t="s">
        <v>3510</v>
      </c>
      <c r="P503" s="56" t="s">
        <v>3511</v>
      </c>
      <c r="Q503" s="11"/>
      <c r="R503" s="412"/>
      <c r="S503" s="56"/>
      <c r="T503" s="11"/>
    </row>
    <row r="504" spans="1:20" ht="105">
      <c r="A504" s="346" t="s">
        <v>3132</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3132</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3132</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2804</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3132</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2957</v>
      </c>
      <c r="E535" s="56"/>
      <c r="F535" s="56" t="s">
        <v>3367</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3369</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2956</v>
      </c>
      <c r="E536" s="56"/>
      <c r="F536" s="56" t="s">
        <v>3368</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3370</v>
      </c>
      <c r="Q536" s="56" t="s">
        <v>281</v>
      </c>
      <c r="R536" s="412" t="s">
        <v>282</v>
      </c>
      <c r="S536" s="56" t="s">
        <v>81</v>
      </c>
      <c r="T536" s="56"/>
    </row>
    <row r="537" spans="1:20" s="3" customFormat="1" ht="135">
      <c r="A537" s="347" t="s">
        <v>3132</v>
      </c>
      <c r="B537" s="347" t="s">
        <v>3381</v>
      </c>
      <c r="C537" s="347" t="s">
        <v>3382</v>
      </c>
      <c r="D537" s="11"/>
      <c r="E537" s="11"/>
      <c r="F537" s="11"/>
      <c r="G537" s="11"/>
      <c r="H537" s="59">
        <v>525</v>
      </c>
      <c r="I537" s="11" t="s">
        <v>49</v>
      </c>
      <c r="J537" s="347" t="s">
        <v>3381</v>
      </c>
      <c r="K537" s="65" t="s">
        <v>3388</v>
      </c>
      <c r="L537" s="63">
        <v>0</v>
      </c>
      <c r="M537" s="63">
        <v>1</v>
      </c>
      <c r="N537" s="62">
        <v>0.01</v>
      </c>
      <c r="O537" s="56" t="s">
        <v>38</v>
      </c>
      <c r="P537" s="56" t="s">
        <v>3390</v>
      </c>
      <c r="Q537" s="11" t="s">
        <v>3392</v>
      </c>
      <c r="R537" s="11" t="s">
        <v>3391</v>
      </c>
      <c r="S537" s="11" t="s">
        <v>3389</v>
      </c>
      <c r="T537" s="11"/>
    </row>
    <row r="538" spans="1:20" ht="105">
      <c r="A538" s="346" t="s">
        <v>3132</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3132</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3132</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3132</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2804</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3132</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2957</v>
      </c>
      <c r="E569" s="56"/>
      <c r="F569" s="56" t="s">
        <v>3367</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3371</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2956</v>
      </c>
      <c r="E570" s="56"/>
      <c r="F570" s="56" t="s">
        <v>3368</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3372</v>
      </c>
      <c r="Q570" s="56" t="s">
        <v>281</v>
      </c>
      <c r="R570" s="412" t="s">
        <v>282</v>
      </c>
      <c r="S570" s="56" t="s">
        <v>81</v>
      </c>
      <c r="T570" s="56"/>
    </row>
    <row r="571" spans="1:20" ht="75">
      <c r="A571" s="5" t="s">
        <v>3414</v>
      </c>
      <c r="B571" s="5" t="s">
        <v>3415</v>
      </c>
      <c r="C571" s="5" t="s">
        <v>3419</v>
      </c>
      <c r="H571" s="432">
        <v>543</v>
      </c>
      <c r="I571" s="5" t="s">
        <v>49</v>
      </c>
      <c r="J571" s="338"/>
      <c r="K571" s="5" t="s">
        <v>3416</v>
      </c>
      <c r="L571" s="429">
        <v>-7.0000000000000007E-2</v>
      </c>
      <c r="M571" s="429">
        <v>0.02</v>
      </c>
      <c r="N571" s="434">
        <v>1E-3</v>
      </c>
      <c r="O571" s="5" t="s">
        <v>3423</v>
      </c>
      <c r="P571" s="5" t="s">
        <v>3448</v>
      </c>
      <c r="R571" s="416"/>
      <c r="S571" s="431" t="s">
        <v>3417</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3403</v>
      </c>
      <c r="B1" s="441"/>
    </row>
    <row r="2" spans="1:2">
      <c r="A2" s="420" t="s">
        <v>3404</v>
      </c>
      <c r="B2" s="420" t="s">
        <v>3405</v>
      </c>
    </row>
    <row r="3" spans="1:2">
      <c r="A3" s="421" t="s">
        <v>412</v>
      </c>
      <c r="B3" s="345" t="str">
        <f>A3</f>
        <v>million metric tons / year</v>
      </c>
    </row>
    <row r="4" spans="1:2">
      <c r="A4" s="421" t="s">
        <v>3412</v>
      </c>
      <c r="B4" s="345" t="str">
        <f>A4</f>
        <v>g CO2e / 2018 dollar</v>
      </c>
    </row>
    <row r="5" spans="1:2">
      <c r="A5" s="422" t="s">
        <v>2582</v>
      </c>
      <c r="B5" s="345" t="str">
        <f t="shared" ref="B5:B39" si="0">A5</f>
        <v>thousand metric tons / year</v>
      </c>
    </row>
    <row r="6" spans="1:2">
      <c r="A6" s="422" t="s">
        <v>3413</v>
      </c>
      <c r="B6" s="345" t="str">
        <f>A6</f>
        <v>g CO2 / 2018 dollar</v>
      </c>
    </row>
    <row r="7" spans="1:2">
      <c r="A7" s="422" t="s">
        <v>2671</v>
      </c>
      <c r="B7" s="345" t="str">
        <f t="shared" si="0"/>
        <v>2018 dollars / ton CO2e abated, Annual average abatement potential (MtCO2e)</v>
      </c>
    </row>
    <row r="8" spans="1:2">
      <c r="A8" s="422" t="s">
        <v>2672</v>
      </c>
      <c r="B8" s="345" t="str">
        <f t="shared" si="0"/>
        <v>billion 2018 dollars / year</v>
      </c>
    </row>
    <row r="9" spans="1:2">
      <c r="A9" s="422" t="s">
        <v>3459</v>
      </c>
      <c r="B9" s="345" t="str">
        <f t="shared" si="0"/>
        <v>jobs</v>
      </c>
    </row>
    <row r="10" spans="1:2">
      <c r="A10" s="422" t="s">
        <v>3519</v>
      </c>
      <c r="B10" s="345" t="str">
        <f t="shared" si="0"/>
        <v>incidents / year</v>
      </c>
    </row>
    <row r="11" spans="1:2">
      <c r="A11" s="422" t="s">
        <v>3488</v>
      </c>
      <c r="B11" s="345" t="str">
        <f t="shared" si="0"/>
        <v>% change</v>
      </c>
    </row>
    <row r="12" spans="1:2">
      <c r="A12" s="422" t="s">
        <v>3475</v>
      </c>
      <c r="B12" s="345" t="str">
        <f t="shared" si="0"/>
        <v>2018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2673</v>
      </c>
      <c r="B16" s="345" t="str">
        <f t="shared" si="0"/>
        <v>2018 dollars / megawatt-hour (MWh)</v>
      </c>
    </row>
    <row r="17" spans="1:2">
      <c r="A17" s="422" t="s">
        <v>2867</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2679</v>
      </c>
      <c r="B23" s="345" t="str">
        <f t="shared" si="0"/>
        <v>thousand vehicles</v>
      </c>
    </row>
    <row r="24" spans="1:2">
      <c r="A24" s="422" t="s">
        <v>526</v>
      </c>
      <c r="B24" s="345" t="str">
        <f t="shared" si="0"/>
        <v>quads / year</v>
      </c>
    </row>
    <row r="25" spans="1:2">
      <c r="A25" s="422" t="s">
        <v>3411</v>
      </c>
      <c r="B25" s="345" t="str">
        <f>A25</f>
        <v>thousand BTU / 2018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3093</v>
      </c>
      <c r="B29" s="345" t="str">
        <f t="shared" si="0"/>
        <v>million gallons / year</v>
      </c>
    </row>
    <row r="30" spans="1:2">
      <c r="A30" s="422" t="s">
        <v>2750</v>
      </c>
      <c r="B30" s="345" t="str">
        <f t="shared" si="0"/>
        <v>trillion BTU / year</v>
      </c>
    </row>
    <row r="31" spans="1:2">
      <c r="A31" s="422" t="s">
        <v>2674</v>
      </c>
      <c r="B31" s="345" t="str">
        <f t="shared" si="0"/>
        <v>2018 dollars / short ton</v>
      </c>
    </row>
    <row r="32" spans="1:2">
      <c r="A32" s="422" t="s">
        <v>2675</v>
      </c>
      <c r="B32" s="345" t="str">
        <f t="shared" si="0"/>
        <v>2018 dollars / thousand cubic feet</v>
      </c>
    </row>
    <row r="33" spans="1:2">
      <c r="A33" s="422" t="s">
        <v>2676</v>
      </c>
      <c r="B33" s="345" t="str">
        <f t="shared" si="0"/>
        <v>2018 dollars / gallon</v>
      </c>
    </row>
    <row r="34" spans="1:2">
      <c r="A34" s="422" t="s">
        <v>3126</v>
      </c>
      <c r="B34" s="345" t="str">
        <f t="shared" si="0"/>
        <v>2018 dollars / barrel</v>
      </c>
    </row>
    <row r="35" spans="1:2">
      <c r="A35" s="422" t="s">
        <v>3127</v>
      </c>
      <c r="B35" s="345" t="str">
        <f t="shared" si="0"/>
        <v>2018 dollars / kg</v>
      </c>
    </row>
    <row r="36" spans="1:2">
      <c r="A36" s="422" t="s">
        <v>2677</v>
      </c>
      <c r="B36" s="345" t="str">
        <f t="shared" si="0"/>
        <v>2018 dollars / kilowatt-hour (kWh)</v>
      </c>
    </row>
    <row r="37" spans="1:2">
      <c r="A37" s="422" t="s">
        <v>2687</v>
      </c>
      <c r="B37" s="345" t="str">
        <f t="shared" si="0"/>
        <v>cost of eqpt. to capture 1 metric ton CO2e/yr (2018 dollars)</v>
      </c>
    </row>
    <row r="38" spans="1:2">
      <c r="A38" s="422" t="s">
        <v>2728</v>
      </c>
      <c r="B38" s="345" t="str">
        <f t="shared" si="0"/>
        <v>million 2018 dollars / megawatt (MW)</v>
      </c>
    </row>
    <row r="39" spans="1:2">
      <c r="A39" s="422" t="s">
        <v>2906</v>
      </c>
      <c r="B39" s="345" t="str">
        <f t="shared" si="0"/>
        <v>cost of eqpt. to produce 1 kg H2/yr (2018 dollars)</v>
      </c>
    </row>
    <row r="41" spans="1:2">
      <c r="A41" s="441" t="s">
        <v>3407</v>
      </c>
      <c r="B41" s="441"/>
    </row>
    <row r="42" spans="1:2">
      <c r="A42" s="420" t="s">
        <v>3404</v>
      </c>
      <c r="B42" s="420" t="s">
        <v>3405</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2"/>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3406</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3375</v>
      </c>
      <c r="H4" s="346" t="s">
        <v>3376</v>
      </c>
      <c r="I4" s="346" t="s">
        <v>3377</v>
      </c>
    </row>
    <row r="5" spans="1:9" ht="30">
      <c r="A5" s="348" t="s">
        <v>2603</v>
      </c>
      <c r="B5" s="347" t="s">
        <v>2607</v>
      </c>
      <c r="C5" s="418">
        <v>1</v>
      </c>
      <c r="D5" s="346" t="s">
        <v>72</v>
      </c>
      <c r="E5" s="346" t="s">
        <v>73</v>
      </c>
      <c r="F5" s="5" t="str">
        <f>UnitControlCenter!$B$3</f>
        <v>million metric tons / year</v>
      </c>
      <c r="G5" s="346" t="s">
        <v>3378</v>
      </c>
      <c r="H5" s="346" t="s">
        <v>3379</v>
      </c>
      <c r="I5" s="346" t="s">
        <v>3380</v>
      </c>
    </row>
    <row r="6" spans="1:9" ht="30">
      <c r="A6" s="348" t="s">
        <v>2603</v>
      </c>
      <c r="B6" s="347" t="s">
        <v>2608</v>
      </c>
      <c r="C6" s="418">
        <v>1</v>
      </c>
      <c r="D6" s="346" t="s">
        <v>72</v>
      </c>
      <c r="E6" s="346" t="s">
        <v>73</v>
      </c>
      <c r="F6" s="5" t="str">
        <f>UnitControlCenter!$B$3</f>
        <v>million metric tons / year</v>
      </c>
      <c r="G6" s="346" t="s">
        <v>3061</v>
      </c>
      <c r="H6" s="81" t="s">
        <v>3062</v>
      </c>
      <c r="I6" s="346" t="s">
        <v>3063</v>
      </c>
    </row>
    <row r="7" spans="1:9">
      <c r="A7" s="348" t="s">
        <v>2603</v>
      </c>
      <c r="B7" s="347" t="s">
        <v>3473</v>
      </c>
      <c r="C7" s="419">
        <v>0</v>
      </c>
      <c r="D7" s="346" t="s">
        <v>70</v>
      </c>
      <c r="E7" s="346" t="s">
        <v>71</v>
      </c>
      <c r="F7" s="2" t="str">
        <f>UnitControlCenter!$B$4</f>
        <v>g CO2e / 2018 dollar</v>
      </c>
      <c r="G7" s="346" t="s">
        <v>3409</v>
      </c>
      <c r="I7" s="346"/>
    </row>
    <row r="8" spans="1:9">
      <c r="A8" s="348" t="s">
        <v>2603</v>
      </c>
      <c r="B8" s="347" t="s">
        <v>152</v>
      </c>
      <c r="C8" s="418">
        <v>1</v>
      </c>
      <c r="D8" s="346" t="s">
        <v>70</v>
      </c>
      <c r="E8" s="346" t="s">
        <v>71</v>
      </c>
      <c r="F8" s="5" t="str">
        <f>UnitControlCenter!$B$3</f>
        <v>million metric tons / year</v>
      </c>
      <c r="G8" s="346" t="s">
        <v>2795</v>
      </c>
      <c r="I8" s="346"/>
    </row>
    <row r="9" spans="1:9">
      <c r="A9" s="348" t="s">
        <v>2603</v>
      </c>
      <c r="B9" s="347" t="s">
        <v>2793</v>
      </c>
      <c r="C9" s="418">
        <v>1</v>
      </c>
      <c r="D9" s="346" t="s">
        <v>70</v>
      </c>
      <c r="E9" s="346" t="s">
        <v>71</v>
      </c>
      <c r="F9" s="5" t="str">
        <f>UnitControlCenter!$B$3</f>
        <v>million metric tons / year</v>
      </c>
      <c r="G9" s="346" t="s">
        <v>2796</v>
      </c>
      <c r="I9" s="346"/>
    </row>
    <row r="10" spans="1:9">
      <c r="A10" s="348" t="s">
        <v>2603</v>
      </c>
      <c r="B10" s="347" t="s">
        <v>2904</v>
      </c>
      <c r="C10" s="418">
        <v>1</v>
      </c>
      <c r="D10" s="346" t="s">
        <v>70</v>
      </c>
      <c r="E10" s="346" t="s">
        <v>71</v>
      </c>
      <c r="F10" s="5" t="str">
        <f>UnitControlCenter!$B$3</f>
        <v>million metric tons / year</v>
      </c>
      <c r="G10" s="346" t="s">
        <v>2922</v>
      </c>
      <c r="I10" s="346"/>
    </row>
    <row r="11" spans="1:9">
      <c r="A11" s="348" t="s">
        <v>2603</v>
      </c>
      <c r="B11" s="347" t="s">
        <v>103</v>
      </c>
      <c r="C11" s="418">
        <v>1</v>
      </c>
      <c r="D11" s="346" t="s">
        <v>70</v>
      </c>
      <c r="E11" s="346" t="s">
        <v>71</v>
      </c>
      <c r="F11" s="5" t="str">
        <f>UnitControlCenter!$B$3</f>
        <v>million metric tons / year</v>
      </c>
      <c r="G11" s="346" t="s">
        <v>2797</v>
      </c>
      <c r="I11" s="346"/>
    </row>
    <row r="12" spans="1:9">
      <c r="A12" s="348" t="s">
        <v>2603</v>
      </c>
      <c r="B12" s="347" t="s">
        <v>9</v>
      </c>
      <c r="C12" s="418">
        <v>1</v>
      </c>
      <c r="D12" s="346" t="s">
        <v>70</v>
      </c>
      <c r="E12" s="346" t="s">
        <v>71</v>
      </c>
      <c r="F12" s="5" t="str">
        <f>UnitControlCenter!$B$3</f>
        <v>million metric tons / year</v>
      </c>
      <c r="G12" s="346" t="s">
        <v>2850</v>
      </c>
      <c r="I12" s="346"/>
    </row>
    <row r="13" spans="1:9">
      <c r="A13" s="348" t="s">
        <v>2603</v>
      </c>
      <c r="B13" s="347" t="s">
        <v>2794</v>
      </c>
      <c r="C13" s="418">
        <v>1</v>
      </c>
      <c r="D13" s="346" t="s">
        <v>70</v>
      </c>
      <c r="E13" s="346" t="s">
        <v>71</v>
      </c>
      <c r="F13" s="5" t="str">
        <f>UnitControlCenter!$B$3</f>
        <v>million metric tons / year</v>
      </c>
      <c r="G13" s="346" t="s">
        <v>2798</v>
      </c>
      <c r="I13" s="346"/>
    </row>
    <row r="14" spans="1:9">
      <c r="A14" s="348" t="s">
        <v>2603</v>
      </c>
      <c r="B14" s="347" t="s">
        <v>4</v>
      </c>
      <c r="C14" s="418">
        <v>1</v>
      </c>
      <c r="D14" s="346" t="s">
        <v>70</v>
      </c>
      <c r="E14" s="346" t="s">
        <v>71</v>
      </c>
      <c r="F14" s="5" t="str">
        <f>UnitControlCenter!$B$3</f>
        <v>million metric tons / year</v>
      </c>
      <c r="G14" s="346" t="s">
        <v>2799</v>
      </c>
      <c r="I14" s="346"/>
    </row>
    <row r="15" spans="1:9" ht="15.75" thickBot="1">
      <c r="A15" s="399" t="s">
        <v>2603</v>
      </c>
      <c r="B15" s="393" t="s">
        <v>2803</v>
      </c>
      <c r="C15" s="425">
        <v>1</v>
      </c>
      <c r="D15" s="394" t="s">
        <v>70</v>
      </c>
      <c r="E15" s="394" t="s">
        <v>71</v>
      </c>
      <c r="F15" s="397" t="str">
        <f>UnitControlCenter!$B$3</f>
        <v>million metric tons / year</v>
      </c>
      <c r="G15" s="394" t="s">
        <v>2800</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3492</v>
      </c>
      <c r="H28" s="81" t="s">
        <v>3493</v>
      </c>
      <c r="I28" s="346" t="s">
        <v>3494</v>
      </c>
    </row>
    <row r="29" spans="1:9" ht="105">
      <c r="A29" s="347" t="s">
        <v>2610</v>
      </c>
      <c r="B29" s="347" t="s">
        <v>2923</v>
      </c>
      <c r="C29" s="418">
        <v>1</v>
      </c>
      <c r="D29" s="346" t="s">
        <v>72</v>
      </c>
      <c r="E29" s="346" t="s">
        <v>73</v>
      </c>
      <c r="F29" s="5" t="str">
        <f>UnitControlCenter!$B$3</f>
        <v>million metric tons / year</v>
      </c>
      <c r="G29" s="346" t="s">
        <v>3495</v>
      </c>
      <c r="H29" s="81" t="s">
        <v>3496</v>
      </c>
      <c r="I29" s="346" t="s">
        <v>3497</v>
      </c>
    </row>
    <row r="30" spans="1:9" ht="60">
      <c r="A30" s="347" t="s">
        <v>2610</v>
      </c>
      <c r="B30" s="347" t="s">
        <v>2611</v>
      </c>
      <c r="C30" s="426">
        <v>1</v>
      </c>
      <c r="D30" s="346" t="s">
        <v>72</v>
      </c>
      <c r="E30" s="346" t="s">
        <v>73</v>
      </c>
      <c r="F30" s="8" t="str">
        <f>UnitControlCenter!$B$3</f>
        <v>million metric tons / year</v>
      </c>
      <c r="G30" s="417" t="s">
        <v>3498</v>
      </c>
      <c r="H30" s="417" t="s">
        <v>3499</v>
      </c>
      <c r="I30" s="346" t="s">
        <v>3500</v>
      </c>
    </row>
    <row r="31" spans="1:9" ht="15.75" thickBot="1">
      <c r="A31" s="393" t="s">
        <v>2610</v>
      </c>
      <c r="B31" s="393" t="s">
        <v>3473</v>
      </c>
      <c r="C31" s="425">
        <v>0</v>
      </c>
      <c r="D31" s="394" t="s">
        <v>70</v>
      </c>
      <c r="E31" s="394" t="s">
        <v>71</v>
      </c>
      <c r="F31" s="428" t="str">
        <f>UnitControlCenter!$B$6</f>
        <v>g CO2 / 2018 dollar</v>
      </c>
      <c r="G31" s="395" t="s">
        <v>3408</v>
      </c>
      <c r="H31" s="395"/>
      <c r="I31" s="394"/>
    </row>
    <row r="32" spans="1:9">
      <c r="A32" s="347" t="s">
        <v>3260</v>
      </c>
      <c r="B32" s="347" t="s">
        <v>3016</v>
      </c>
      <c r="C32" s="418">
        <v>1</v>
      </c>
      <c r="D32" s="346" t="s">
        <v>70</v>
      </c>
      <c r="E32" s="346" t="s">
        <v>504</v>
      </c>
      <c r="F32" s="5" t="str">
        <f>UnitControlCenter!$B$3</f>
        <v>million metric tons / year</v>
      </c>
      <c r="G32" s="81" t="s">
        <v>201</v>
      </c>
      <c r="I32" s="346"/>
    </row>
    <row r="33" spans="1:9">
      <c r="A33" s="347" t="s">
        <v>3260</v>
      </c>
      <c r="B33" s="347" t="s">
        <v>152</v>
      </c>
      <c r="C33" s="418">
        <v>1</v>
      </c>
      <c r="D33" s="346" t="s">
        <v>70</v>
      </c>
      <c r="E33" s="346" t="s">
        <v>504</v>
      </c>
      <c r="F33" s="5" t="str">
        <f>UnitControlCenter!$B$3</f>
        <v>million metric tons / year</v>
      </c>
      <c r="G33" s="346" t="s">
        <v>2795</v>
      </c>
      <c r="I33" s="346"/>
    </row>
    <row r="34" spans="1:9">
      <c r="A34" s="347" t="s">
        <v>3260</v>
      </c>
      <c r="B34" s="347" t="s">
        <v>2793</v>
      </c>
      <c r="C34" s="418">
        <v>1</v>
      </c>
      <c r="D34" s="346" t="s">
        <v>70</v>
      </c>
      <c r="E34" s="346" t="s">
        <v>504</v>
      </c>
      <c r="F34" s="5" t="str">
        <f>UnitControlCenter!$B$3</f>
        <v>million metric tons / year</v>
      </c>
      <c r="G34" s="346" t="s">
        <v>2796</v>
      </c>
      <c r="I34" s="346"/>
    </row>
    <row r="35" spans="1:9">
      <c r="A35" s="347" t="s">
        <v>3260</v>
      </c>
      <c r="B35" s="347" t="s">
        <v>2904</v>
      </c>
      <c r="C35" s="418">
        <v>1</v>
      </c>
      <c r="D35" s="346" t="s">
        <v>70</v>
      </c>
      <c r="E35" s="346" t="s">
        <v>504</v>
      </c>
      <c r="F35" s="5" t="str">
        <f>UnitControlCenter!$B$3</f>
        <v>million metric tons / year</v>
      </c>
      <c r="G35" s="346" t="s">
        <v>2922</v>
      </c>
      <c r="I35" s="346"/>
    </row>
    <row r="36" spans="1:9">
      <c r="A36" s="347" t="s">
        <v>3260</v>
      </c>
      <c r="B36" s="347" t="s">
        <v>103</v>
      </c>
      <c r="C36" s="418">
        <v>1</v>
      </c>
      <c r="D36" s="346" t="s">
        <v>70</v>
      </c>
      <c r="E36" s="346" t="s">
        <v>504</v>
      </c>
      <c r="F36" s="5" t="str">
        <f>UnitControlCenter!$B$3</f>
        <v>million metric tons / year</v>
      </c>
      <c r="G36" s="346" t="s">
        <v>2797</v>
      </c>
      <c r="I36" s="346"/>
    </row>
    <row r="37" spans="1:9">
      <c r="A37" s="347" t="s">
        <v>3260</v>
      </c>
      <c r="B37" s="347" t="s">
        <v>9</v>
      </c>
      <c r="C37" s="418">
        <v>1</v>
      </c>
      <c r="D37" s="346" t="s">
        <v>70</v>
      </c>
      <c r="E37" s="346" t="s">
        <v>504</v>
      </c>
      <c r="F37" s="5" t="str">
        <f>UnitControlCenter!$B$3</f>
        <v>million metric tons / year</v>
      </c>
      <c r="G37" s="346" t="s">
        <v>2850</v>
      </c>
      <c r="I37" s="346"/>
    </row>
    <row r="38" spans="1:9" ht="15.75" thickBot="1">
      <c r="A38" s="393" t="s">
        <v>3260</v>
      </c>
      <c r="B38" s="393" t="s">
        <v>4</v>
      </c>
      <c r="C38" s="425">
        <v>1</v>
      </c>
      <c r="D38" s="394" t="s">
        <v>70</v>
      </c>
      <c r="E38" s="394" t="s">
        <v>504</v>
      </c>
      <c r="F38" s="397" t="str">
        <f>UnitControlCenter!$B$3</f>
        <v>million metric tons / year</v>
      </c>
      <c r="G38" s="394" t="s">
        <v>2799</v>
      </c>
      <c r="H38" s="395"/>
      <c r="I38" s="394"/>
    </row>
    <row r="39" spans="1:9" ht="45">
      <c r="A39" s="347" t="s">
        <v>416</v>
      </c>
      <c r="B39" s="347" t="s">
        <v>2731</v>
      </c>
      <c r="C39" s="418">
        <v>1</v>
      </c>
      <c r="D39" s="346" t="s">
        <v>72</v>
      </c>
      <c r="E39" s="346" t="s">
        <v>505</v>
      </c>
      <c r="F39" s="5" t="str">
        <f>UnitControlCenter!$B$7</f>
        <v>2018 dollars / ton CO2e abated, Annual average abatement potential (MtCO2e)</v>
      </c>
      <c r="G39" s="81" t="s">
        <v>2733</v>
      </c>
      <c r="I39" s="346"/>
    </row>
    <row r="40" spans="1:9" ht="45">
      <c r="A40" s="347" t="s">
        <v>416</v>
      </c>
      <c r="B40" s="347" t="s">
        <v>2732</v>
      </c>
      <c r="C40" s="418">
        <v>1</v>
      </c>
      <c r="D40" s="346" t="s">
        <v>72</v>
      </c>
      <c r="E40" s="346" t="s">
        <v>505</v>
      </c>
      <c r="F40" s="5" t="str">
        <f>UnitControlCenter!$B$7</f>
        <v>2018 dollars / ton CO2e abated, Annual average abatement potential (MtCO2e)</v>
      </c>
      <c r="G40" s="81" t="s">
        <v>2733</v>
      </c>
      <c r="I40" s="346"/>
    </row>
    <row r="41" spans="1:9" ht="45">
      <c r="A41" s="347" t="s">
        <v>416</v>
      </c>
      <c r="B41" s="347" t="s">
        <v>2684</v>
      </c>
      <c r="C41" s="418">
        <v>1</v>
      </c>
      <c r="D41" s="346" t="s">
        <v>72</v>
      </c>
      <c r="E41" s="346" t="s">
        <v>505</v>
      </c>
      <c r="F41" s="5" t="str">
        <f>UnitControlCenter!$B$7</f>
        <v>2018 dollars / ton CO2e abated, Annual average abatement potential (MtCO2e)</v>
      </c>
      <c r="G41" s="81" t="s">
        <v>2729</v>
      </c>
      <c r="I41" s="346"/>
    </row>
    <row r="42" spans="1:9" ht="45.75" thickBot="1">
      <c r="A42" s="393" t="s">
        <v>416</v>
      </c>
      <c r="B42" s="393" t="s">
        <v>2685</v>
      </c>
      <c r="C42" s="425">
        <v>1</v>
      </c>
      <c r="D42" s="394" t="s">
        <v>72</v>
      </c>
      <c r="E42" s="394" t="s">
        <v>505</v>
      </c>
      <c r="F42" s="397" t="str">
        <f>UnitControlCenter!$B$7</f>
        <v>2018 dollars / ton CO2e abated, Annual average abatement potential (MtCO2e)</v>
      </c>
      <c r="G42" s="395" t="s">
        <v>2729</v>
      </c>
      <c r="H42" s="395"/>
      <c r="I42" s="394"/>
    </row>
    <row r="43" spans="1:9" ht="45">
      <c r="A43" s="347" t="s">
        <v>2612</v>
      </c>
      <c r="B43" s="347" t="s">
        <v>2734</v>
      </c>
      <c r="C43" s="418">
        <v>1</v>
      </c>
      <c r="D43" s="346" t="s">
        <v>72</v>
      </c>
      <c r="E43" s="346" t="s">
        <v>71</v>
      </c>
      <c r="F43" s="5" t="str">
        <f>UnitControlCenter!$B$8</f>
        <v>billion 2018 dollars / year</v>
      </c>
      <c r="G43" s="81" t="s">
        <v>2736</v>
      </c>
      <c r="H43" s="81" t="s">
        <v>2735</v>
      </c>
      <c r="I43" s="346" t="s">
        <v>2695</v>
      </c>
    </row>
    <row r="44" spans="1:9">
      <c r="A44" s="347" t="s">
        <v>2612</v>
      </c>
      <c r="B44" s="392" t="s">
        <v>3291</v>
      </c>
      <c r="C44" s="418">
        <v>1</v>
      </c>
      <c r="D44" s="346" t="s">
        <v>70</v>
      </c>
      <c r="E44" s="346" t="s">
        <v>71</v>
      </c>
      <c r="F44" s="5" t="str">
        <f>UnitControlCenter!$B$8</f>
        <v>billion 2018 dollars / year</v>
      </c>
      <c r="G44" s="81" t="s">
        <v>3278</v>
      </c>
      <c r="I44" s="346"/>
    </row>
    <row r="45" spans="1:9" ht="30">
      <c r="A45" s="347" t="s">
        <v>2612</v>
      </c>
      <c r="B45" s="347" t="s">
        <v>2686</v>
      </c>
      <c r="C45" s="418">
        <v>1</v>
      </c>
      <c r="D45" s="346" t="s">
        <v>72</v>
      </c>
      <c r="E45" s="346" t="s">
        <v>71</v>
      </c>
      <c r="F45" s="5" t="str">
        <f>UnitControlCenter!$B$8</f>
        <v>billion 2018 dollars / year</v>
      </c>
      <c r="G45" s="81" t="s">
        <v>2737</v>
      </c>
      <c r="H45" s="81" t="s">
        <v>3303</v>
      </c>
      <c r="I45" s="346" t="s">
        <v>2696</v>
      </c>
    </row>
    <row r="46" spans="1:9" ht="15.75" thickBot="1">
      <c r="A46" s="393" t="s">
        <v>2612</v>
      </c>
      <c r="B46" s="398" t="s">
        <v>3291</v>
      </c>
      <c r="C46" s="425">
        <v>1</v>
      </c>
      <c r="D46" s="394" t="s">
        <v>70</v>
      </c>
      <c r="E46" s="394" t="s">
        <v>71</v>
      </c>
      <c r="F46" s="397" t="str">
        <f>UnitControlCenter!$B$8</f>
        <v>billion 2018 dollars / year</v>
      </c>
      <c r="G46" s="395" t="s">
        <v>3279</v>
      </c>
      <c r="H46" s="395"/>
      <c r="I46" s="394"/>
    </row>
    <row r="47" spans="1:9" ht="45">
      <c r="A47" s="347" t="s">
        <v>3455</v>
      </c>
      <c r="B47" s="392" t="s">
        <v>3478</v>
      </c>
      <c r="C47" s="435">
        <v>1</v>
      </c>
      <c r="D47" s="346" t="s">
        <v>72</v>
      </c>
      <c r="E47" s="346" t="s">
        <v>71</v>
      </c>
      <c r="F47" s="8" t="str">
        <f>UnitControlCenter!$B$9</f>
        <v>jobs</v>
      </c>
      <c r="G47" s="417" t="s">
        <v>3465</v>
      </c>
      <c r="H47" s="417" t="s">
        <v>3464</v>
      </c>
      <c r="I47" s="346" t="s">
        <v>2696</v>
      </c>
    </row>
    <row r="48" spans="1:9" ht="30">
      <c r="A48" s="347" t="s">
        <v>3455</v>
      </c>
      <c r="B48" s="392" t="s">
        <v>3481</v>
      </c>
      <c r="C48" s="439">
        <v>1</v>
      </c>
      <c r="D48" s="346" t="s">
        <v>72</v>
      </c>
      <c r="E48" s="346" t="s">
        <v>71</v>
      </c>
      <c r="F48" s="8" t="str">
        <f>UnitControlCenter!$B$9</f>
        <v>jobs</v>
      </c>
      <c r="G48" s="417" t="s">
        <v>3484</v>
      </c>
      <c r="H48" s="417" t="s">
        <v>3485</v>
      </c>
      <c r="I48" s="346" t="s">
        <v>3486</v>
      </c>
    </row>
    <row r="49" spans="1:9" ht="45">
      <c r="A49" s="347" t="s">
        <v>3455</v>
      </c>
      <c r="B49" s="392" t="s">
        <v>3457</v>
      </c>
      <c r="C49" s="435">
        <v>1</v>
      </c>
      <c r="D49" s="346" t="s">
        <v>72</v>
      </c>
      <c r="E49" s="346" t="s">
        <v>71</v>
      </c>
      <c r="F49" s="5" t="str">
        <f>UnitControlCenter!$B$8</f>
        <v>billion 2018 dollars / year</v>
      </c>
      <c r="G49" s="417" t="s">
        <v>3467</v>
      </c>
      <c r="H49" s="417" t="s">
        <v>3470</v>
      </c>
      <c r="I49" s="346" t="s">
        <v>2696</v>
      </c>
    </row>
    <row r="50" spans="1:9" ht="45">
      <c r="A50" s="347" t="s">
        <v>3455</v>
      </c>
      <c r="B50" s="392" t="s">
        <v>3487</v>
      </c>
      <c r="C50" s="440">
        <v>1</v>
      </c>
      <c r="D50" s="346" t="s">
        <v>72</v>
      </c>
      <c r="E50" s="346" t="s">
        <v>71</v>
      </c>
      <c r="F50" s="5" t="str">
        <f>UnitControlCenter!$B$11</f>
        <v>% change</v>
      </c>
      <c r="G50" s="417" t="s">
        <v>3489</v>
      </c>
      <c r="H50" s="417" t="s">
        <v>3470</v>
      </c>
      <c r="I50" s="346" t="s">
        <v>2696</v>
      </c>
    </row>
    <row r="51" spans="1:9" ht="45">
      <c r="A51" s="347" t="s">
        <v>3455</v>
      </c>
      <c r="B51" s="392" t="s">
        <v>3477</v>
      </c>
      <c r="C51" s="435">
        <v>1</v>
      </c>
      <c r="D51" s="346" t="s">
        <v>72</v>
      </c>
      <c r="E51" s="346" t="s">
        <v>71</v>
      </c>
      <c r="F51" s="5" t="str">
        <f>UnitControlCenter!$B$8</f>
        <v>billion 2018 dollars / year</v>
      </c>
      <c r="G51" s="417" t="s">
        <v>3471</v>
      </c>
      <c r="H51" s="417" t="s">
        <v>3469</v>
      </c>
      <c r="I51" s="346" t="s">
        <v>2696</v>
      </c>
    </row>
    <row r="52" spans="1:9" ht="30">
      <c r="A52" s="347" t="s">
        <v>3455</v>
      </c>
      <c r="B52" s="392" t="s">
        <v>3474</v>
      </c>
      <c r="C52" s="438">
        <v>1</v>
      </c>
      <c r="D52" s="346" t="s">
        <v>70</v>
      </c>
      <c r="E52" s="346" t="s">
        <v>71</v>
      </c>
      <c r="F52" s="5" t="str">
        <f>UnitControlCenter!$B$12</f>
        <v>2018 dollars / employee-year</v>
      </c>
      <c r="G52" s="417" t="s">
        <v>3476</v>
      </c>
      <c r="H52" s="417"/>
      <c r="I52" s="346"/>
    </row>
    <row r="53" spans="1:9" ht="45">
      <c r="A53" s="347" t="s">
        <v>3455</v>
      </c>
      <c r="B53" s="392" t="s">
        <v>3479</v>
      </c>
      <c r="C53" s="435">
        <v>0</v>
      </c>
      <c r="D53" s="346" t="s">
        <v>72</v>
      </c>
      <c r="E53" s="346" t="s">
        <v>71</v>
      </c>
      <c r="F53" s="8" t="str">
        <f>UnitControlCenter!$B$9</f>
        <v>jobs</v>
      </c>
      <c r="G53" s="417" t="s">
        <v>3466</v>
      </c>
      <c r="H53" s="417" t="s">
        <v>3464</v>
      </c>
      <c r="I53" s="346" t="s">
        <v>2696</v>
      </c>
    </row>
    <row r="54" spans="1:9" ht="45">
      <c r="A54" s="347" t="s">
        <v>3455</v>
      </c>
      <c r="B54" s="392" t="s">
        <v>3458</v>
      </c>
      <c r="C54" s="435">
        <v>0</v>
      </c>
      <c r="D54" s="346" t="s">
        <v>72</v>
      </c>
      <c r="E54" s="346" t="s">
        <v>71</v>
      </c>
      <c r="F54" s="5" t="str">
        <f>UnitControlCenter!$B$8</f>
        <v>billion 2018 dollars / year</v>
      </c>
      <c r="G54" s="417" t="s">
        <v>3468</v>
      </c>
      <c r="H54" s="417" t="s">
        <v>3470</v>
      </c>
      <c r="I54" s="346" t="s">
        <v>2696</v>
      </c>
    </row>
    <row r="55" spans="1:9" ht="45.75" thickBot="1">
      <c r="A55" s="393" t="s">
        <v>3455</v>
      </c>
      <c r="B55" s="398" t="s">
        <v>3480</v>
      </c>
      <c r="C55" s="425">
        <v>0</v>
      </c>
      <c r="D55" s="394" t="s">
        <v>72</v>
      </c>
      <c r="E55" s="394" t="s">
        <v>71</v>
      </c>
      <c r="F55" s="397" t="str">
        <f>UnitControlCenter!$B$8</f>
        <v>billion 2018 dollars / year</v>
      </c>
      <c r="G55" s="395" t="s">
        <v>3472</v>
      </c>
      <c r="H55" s="395" t="s">
        <v>3469</v>
      </c>
      <c r="I55" s="394" t="s">
        <v>2696</v>
      </c>
    </row>
    <row r="56" spans="1:9" ht="90">
      <c r="A56" s="347" t="s">
        <v>3456</v>
      </c>
      <c r="B56" s="347" t="s">
        <v>3133</v>
      </c>
      <c r="C56" s="418">
        <v>1</v>
      </c>
      <c r="D56" s="346" t="s">
        <v>72</v>
      </c>
      <c r="E56" s="346" t="s">
        <v>71</v>
      </c>
      <c r="F56" s="5" t="str">
        <f>UnitControlCenter!$B$8</f>
        <v>billion 2018 dollars / year</v>
      </c>
      <c r="G56" s="5" t="s">
        <v>3134</v>
      </c>
      <c r="H56" s="5" t="s">
        <v>3135</v>
      </c>
      <c r="I56" s="5" t="s">
        <v>3106</v>
      </c>
    </row>
    <row r="57" spans="1:9" ht="45">
      <c r="A57" s="347" t="s">
        <v>3456</v>
      </c>
      <c r="B57" s="347" t="s">
        <v>3137</v>
      </c>
      <c r="C57" s="418">
        <v>1</v>
      </c>
      <c r="D57" s="346" t="s">
        <v>72</v>
      </c>
      <c r="E57" s="346" t="s">
        <v>71</v>
      </c>
      <c r="F57" s="5" t="str">
        <f>UnitControlCenter!$B$8</f>
        <v>billion 2018 dollars / year</v>
      </c>
      <c r="G57" s="5" t="s">
        <v>3147</v>
      </c>
      <c r="H57" s="5" t="s">
        <v>3148</v>
      </c>
      <c r="I57" s="5" t="s">
        <v>3149</v>
      </c>
    </row>
    <row r="58" spans="1:9" ht="60">
      <c r="A58" s="347" t="s">
        <v>3456</v>
      </c>
      <c r="B58" s="347" t="s">
        <v>3138</v>
      </c>
      <c r="C58" s="418">
        <v>1</v>
      </c>
      <c r="D58" s="346" t="s">
        <v>72</v>
      </c>
      <c r="E58" s="346" t="s">
        <v>71</v>
      </c>
      <c r="F58" s="5" t="str">
        <f>UnitControlCenter!$B$8</f>
        <v>billion 2018 dollars / year</v>
      </c>
      <c r="G58" s="5" t="s">
        <v>3158</v>
      </c>
      <c r="H58" s="5" t="s">
        <v>3156</v>
      </c>
      <c r="I58" s="5" t="s">
        <v>3157</v>
      </c>
    </row>
    <row r="59" spans="1:9" ht="45">
      <c r="A59" s="347" t="s">
        <v>3456</v>
      </c>
      <c r="B59" s="347" t="s">
        <v>3139</v>
      </c>
      <c r="C59" s="418">
        <v>1</v>
      </c>
      <c r="D59" s="346" t="s">
        <v>72</v>
      </c>
      <c r="E59" s="346" t="s">
        <v>71</v>
      </c>
      <c r="F59" s="5" t="str">
        <f>UnitControlCenter!$B$8</f>
        <v>billion 2018 dollars / year</v>
      </c>
      <c r="G59" s="5" t="s">
        <v>3152</v>
      </c>
      <c r="H59" s="5" t="s">
        <v>3148</v>
      </c>
      <c r="I59" s="5" t="s">
        <v>3150</v>
      </c>
    </row>
    <row r="60" spans="1:9" ht="45">
      <c r="A60" s="347" t="s">
        <v>3456</v>
      </c>
      <c r="B60" s="347" t="s">
        <v>3140</v>
      </c>
      <c r="C60" s="418">
        <v>1</v>
      </c>
      <c r="D60" s="346" t="s">
        <v>72</v>
      </c>
      <c r="E60" s="346" t="s">
        <v>71</v>
      </c>
      <c r="F60" s="5" t="str">
        <f>UnitControlCenter!$B$8</f>
        <v>billion 2018 dollars / year</v>
      </c>
      <c r="G60" s="5" t="s">
        <v>3153</v>
      </c>
      <c r="H60" s="5" t="s">
        <v>3148</v>
      </c>
      <c r="I60" s="5" t="s">
        <v>3151</v>
      </c>
    </row>
    <row r="61" spans="1:9" ht="60">
      <c r="A61" s="347" t="s">
        <v>3456</v>
      </c>
      <c r="B61" s="347" t="s">
        <v>3141</v>
      </c>
      <c r="C61" s="418">
        <v>1</v>
      </c>
      <c r="D61" s="346" t="s">
        <v>72</v>
      </c>
      <c r="E61" s="346" t="s">
        <v>71</v>
      </c>
      <c r="F61" s="5" t="str">
        <f>UnitControlCenter!$B$8</f>
        <v>billion 2018 dollars / year</v>
      </c>
      <c r="G61" s="5" t="s">
        <v>3159</v>
      </c>
      <c r="H61" s="5" t="s">
        <v>3156</v>
      </c>
      <c r="I61" s="5" t="s">
        <v>3157</v>
      </c>
    </row>
    <row r="62" spans="1:9" ht="60">
      <c r="A62" s="347" t="s">
        <v>3456</v>
      </c>
      <c r="B62" s="347" t="s">
        <v>3142</v>
      </c>
      <c r="C62" s="418">
        <v>1</v>
      </c>
      <c r="D62" s="346" t="s">
        <v>72</v>
      </c>
      <c r="E62" s="346" t="s">
        <v>71</v>
      </c>
      <c r="F62" s="5" t="str">
        <f>UnitControlCenter!$B$8</f>
        <v>billion 2018 dollars / year</v>
      </c>
      <c r="G62" s="5" t="s">
        <v>3160</v>
      </c>
      <c r="H62" s="5" t="s">
        <v>3156</v>
      </c>
      <c r="I62" s="5" t="s">
        <v>3157</v>
      </c>
    </row>
    <row r="63" spans="1:9" ht="75">
      <c r="A63" s="347" t="s">
        <v>3456</v>
      </c>
      <c r="B63" s="347" t="s">
        <v>3143</v>
      </c>
      <c r="C63" s="418">
        <v>1</v>
      </c>
      <c r="D63" s="346" t="s">
        <v>72</v>
      </c>
      <c r="E63" s="346" t="s">
        <v>71</v>
      </c>
      <c r="F63" s="5" t="str">
        <f>UnitControlCenter!$B$8</f>
        <v>billion 2018 dollars / year</v>
      </c>
      <c r="G63" s="5" t="s">
        <v>3161</v>
      </c>
      <c r="H63" s="5" t="s">
        <v>3156</v>
      </c>
      <c r="I63" s="5" t="s">
        <v>3157</v>
      </c>
    </row>
    <row r="64" spans="1:9" ht="75">
      <c r="A64" s="347" t="s">
        <v>3456</v>
      </c>
      <c r="B64" s="347" t="s">
        <v>3184</v>
      </c>
      <c r="C64" s="418">
        <v>1</v>
      </c>
      <c r="D64" s="346" t="s">
        <v>72</v>
      </c>
      <c r="E64" s="346" t="s">
        <v>71</v>
      </c>
      <c r="F64" s="5" t="str">
        <f>UnitControlCenter!$B$8</f>
        <v>billion 2018 dollars / year</v>
      </c>
      <c r="G64" s="5" t="s">
        <v>3182</v>
      </c>
      <c r="H64" s="5" t="s">
        <v>3156</v>
      </c>
      <c r="I64" s="5" t="s">
        <v>3180</v>
      </c>
    </row>
    <row r="65" spans="1:9" ht="60.75" thickBot="1">
      <c r="A65" s="393" t="s">
        <v>3456</v>
      </c>
      <c r="B65" s="393" t="s">
        <v>3185</v>
      </c>
      <c r="C65" s="425">
        <v>1</v>
      </c>
      <c r="D65" s="394" t="s">
        <v>72</v>
      </c>
      <c r="E65" s="394" t="s">
        <v>71</v>
      </c>
      <c r="F65" s="397" t="str">
        <f>UnitControlCenter!$B$8</f>
        <v>billion 2018 dollars / year</v>
      </c>
      <c r="G65" s="397" t="s">
        <v>3183</v>
      </c>
      <c r="H65" s="397" t="s">
        <v>3156</v>
      </c>
      <c r="I65" s="397" t="s">
        <v>3181</v>
      </c>
    </row>
    <row r="66" spans="1:9">
      <c r="A66" s="347" t="s">
        <v>2613</v>
      </c>
      <c r="B66" s="347" t="s">
        <v>3512</v>
      </c>
      <c r="C66" s="418">
        <v>1</v>
      </c>
      <c r="D66" s="346" t="s">
        <v>70</v>
      </c>
      <c r="E66" s="346" t="s">
        <v>71</v>
      </c>
      <c r="F66" s="5" t="str">
        <f>UnitControlCenter!$B$10</f>
        <v>incidents / year</v>
      </c>
      <c r="G66" s="346" t="s">
        <v>3520</v>
      </c>
      <c r="I66" s="346"/>
    </row>
    <row r="67" spans="1:9" ht="30">
      <c r="A67" s="347" t="s">
        <v>2613</v>
      </c>
      <c r="B67" s="347" t="s">
        <v>2614</v>
      </c>
      <c r="C67" s="426">
        <v>1</v>
      </c>
      <c r="D67" s="346" t="s">
        <v>70</v>
      </c>
      <c r="E67" s="346" t="s">
        <v>71</v>
      </c>
      <c r="F67" s="8" t="str">
        <f>UnitControlCenter!$B$8</f>
        <v>billion 2018 dollars / year</v>
      </c>
      <c r="G67" s="346" t="s">
        <v>74</v>
      </c>
      <c r="H67" s="417"/>
      <c r="I67" s="346"/>
    </row>
    <row r="68" spans="1:9">
      <c r="A68" s="347" t="s">
        <v>2613</v>
      </c>
      <c r="B68" s="347" t="s">
        <v>3513</v>
      </c>
      <c r="C68" s="426">
        <v>1</v>
      </c>
      <c r="D68" s="346" t="s">
        <v>70</v>
      </c>
      <c r="E68" s="346" t="s">
        <v>71</v>
      </c>
      <c r="F68" s="5" t="str">
        <f>UnitControlCenter!$B$10</f>
        <v>incidents / year</v>
      </c>
      <c r="G68" s="346" t="s">
        <v>3521</v>
      </c>
      <c r="H68" s="417"/>
      <c r="I68" s="346"/>
    </row>
    <row r="69" spans="1:9" ht="30">
      <c r="A69" s="347" t="s">
        <v>2613</v>
      </c>
      <c r="B69" s="347" t="s">
        <v>3514</v>
      </c>
      <c r="C69" s="426">
        <v>1</v>
      </c>
      <c r="D69" s="346" t="s">
        <v>70</v>
      </c>
      <c r="E69" s="346" t="s">
        <v>71</v>
      </c>
      <c r="F69" s="5" t="str">
        <f>UnitControlCenter!$B$10</f>
        <v>incidents / year</v>
      </c>
      <c r="G69" s="346" t="s">
        <v>3522</v>
      </c>
      <c r="H69" s="417"/>
      <c r="I69" s="346"/>
    </row>
    <row r="70" spans="1:9">
      <c r="A70" s="347" t="s">
        <v>2613</v>
      </c>
      <c r="B70" s="347" t="s">
        <v>3527</v>
      </c>
      <c r="C70" s="426">
        <v>1</v>
      </c>
      <c r="D70" s="346" t="s">
        <v>70</v>
      </c>
      <c r="E70" s="346" t="s">
        <v>71</v>
      </c>
      <c r="F70" s="5" t="str">
        <f>UnitControlCenter!$B$10</f>
        <v>incidents / year</v>
      </c>
      <c r="G70" s="346" t="s">
        <v>3528</v>
      </c>
      <c r="H70" s="417"/>
      <c r="I70" s="346"/>
    </row>
    <row r="71" spans="1:9" ht="30">
      <c r="A71" s="347" t="s">
        <v>2613</v>
      </c>
      <c r="B71" s="347" t="s">
        <v>3515</v>
      </c>
      <c r="C71" s="426">
        <v>1</v>
      </c>
      <c r="D71" s="346" t="s">
        <v>70</v>
      </c>
      <c r="E71" s="346" t="s">
        <v>71</v>
      </c>
      <c r="F71" s="5" t="str">
        <f>UnitControlCenter!$B$10</f>
        <v>incidents / year</v>
      </c>
      <c r="G71" s="346" t="s">
        <v>3523</v>
      </c>
      <c r="H71" s="417"/>
      <c r="I71" s="346"/>
    </row>
    <row r="72" spans="1:9">
      <c r="A72" s="347" t="s">
        <v>2613</v>
      </c>
      <c r="B72" s="347" t="s">
        <v>3516</v>
      </c>
      <c r="C72" s="426">
        <v>1</v>
      </c>
      <c r="D72" s="346" t="s">
        <v>70</v>
      </c>
      <c r="E72" s="346" t="s">
        <v>71</v>
      </c>
      <c r="F72" s="5" t="str">
        <f>UnitControlCenter!$B$10</f>
        <v>incidents / year</v>
      </c>
      <c r="G72" s="346" t="s">
        <v>3524</v>
      </c>
      <c r="H72" s="417"/>
      <c r="I72" s="346"/>
    </row>
    <row r="73" spans="1:9">
      <c r="A73" s="347" t="s">
        <v>2613</v>
      </c>
      <c r="B73" s="347" t="s">
        <v>3517</v>
      </c>
      <c r="C73" s="426">
        <v>1</v>
      </c>
      <c r="D73" s="346" t="s">
        <v>70</v>
      </c>
      <c r="E73" s="346" t="s">
        <v>71</v>
      </c>
      <c r="F73" s="5" t="str">
        <f>UnitControlCenter!$B$10</f>
        <v>incidents / year</v>
      </c>
      <c r="G73" s="346" t="s">
        <v>3525</v>
      </c>
      <c r="H73" s="417"/>
      <c r="I73" s="346"/>
    </row>
    <row r="74" spans="1:9" ht="30.75" thickBot="1">
      <c r="A74" s="393" t="s">
        <v>2613</v>
      </c>
      <c r="B74" s="393" t="s">
        <v>3518</v>
      </c>
      <c r="C74" s="425">
        <v>1</v>
      </c>
      <c r="D74" s="394" t="s">
        <v>70</v>
      </c>
      <c r="E74" s="394" t="s">
        <v>71</v>
      </c>
      <c r="F74" s="397" t="str">
        <f>UnitControlCenter!$B$10</f>
        <v>incidents / year</v>
      </c>
      <c r="G74" s="394" t="s">
        <v>3526</v>
      </c>
      <c r="H74" s="395"/>
      <c r="I74" s="394"/>
    </row>
    <row r="75" spans="1:9" ht="135">
      <c r="A75" s="347" t="s">
        <v>2879</v>
      </c>
      <c r="B75" s="347" t="s">
        <v>2615</v>
      </c>
      <c r="C75" s="418">
        <v>1</v>
      </c>
      <c r="D75" s="346" t="s">
        <v>72</v>
      </c>
      <c r="E75" s="346" t="s">
        <v>73</v>
      </c>
      <c r="F75" s="5" t="str">
        <f>UnitControlCenter!$B$14</f>
        <v>terawatt-hours (TWh) / year</v>
      </c>
      <c r="G75" s="346" t="s">
        <v>2924</v>
      </c>
      <c r="H75" s="81" t="s">
        <v>2925</v>
      </c>
      <c r="I75" s="346" t="s">
        <v>2932</v>
      </c>
    </row>
    <row r="76" spans="1:9" ht="165">
      <c r="A76" s="347" t="s">
        <v>2879</v>
      </c>
      <c r="B76" s="347" t="s">
        <v>2616</v>
      </c>
      <c r="C76" s="418">
        <v>1</v>
      </c>
      <c r="D76" s="346" t="s">
        <v>72</v>
      </c>
      <c r="E76" s="346" t="s">
        <v>71</v>
      </c>
      <c r="F76" s="5" t="str">
        <f>UnitControlCenter!$B$14</f>
        <v>terawatt-hours (TWh) / year</v>
      </c>
      <c r="G76" s="346" t="s">
        <v>2926</v>
      </c>
      <c r="H76" s="81" t="s">
        <v>2927</v>
      </c>
      <c r="I76" s="346" t="s">
        <v>2933</v>
      </c>
    </row>
    <row r="77" spans="1:9" ht="135">
      <c r="A77" s="347" t="s">
        <v>2879</v>
      </c>
      <c r="B77" s="347" t="s">
        <v>2617</v>
      </c>
      <c r="C77" s="418">
        <v>1</v>
      </c>
      <c r="D77" s="346" t="s">
        <v>72</v>
      </c>
      <c r="E77" s="346" t="s">
        <v>73</v>
      </c>
      <c r="F77" s="5" t="str">
        <f>UnitControlCenter!$B$15</f>
        <v>gigawatts (GW) / year</v>
      </c>
      <c r="G77" s="346" t="s">
        <v>2928</v>
      </c>
      <c r="H77" s="81" t="s">
        <v>2929</v>
      </c>
      <c r="I77" s="346" t="s">
        <v>2934</v>
      </c>
    </row>
    <row r="78" spans="1:9" ht="150">
      <c r="A78" s="347" t="s">
        <v>2879</v>
      </c>
      <c r="B78" s="347" t="s">
        <v>2618</v>
      </c>
      <c r="C78" s="418">
        <v>1</v>
      </c>
      <c r="D78" s="346" t="s">
        <v>72</v>
      </c>
      <c r="E78" s="346" t="s">
        <v>71</v>
      </c>
      <c r="F78" s="5" t="str">
        <f>UnitControlCenter!$B$15</f>
        <v>gigawatts (GW) / year</v>
      </c>
      <c r="G78" s="346" t="s">
        <v>2930</v>
      </c>
      <c r="H78" s="81" t="s">
        <v>2931</v>
      </c>
      <c r="I78" s="346" t="s">
        <v>2935</v>
      </c>
    </row>
    <row r="79" spans="1:9" ht="45.75" thickBot="1">
      <c r="A79" s="393" t="s">
        <v>2879</v>
      </c>
      <c r="B79" s="393" t="s">
        <v>2880</v>
      </c>
      <c r="C79" s="425">
        <v>1</v>
      </c>
      <c r="D79" s="394" t="s">
        <v>72</v>
      </c>
      <c r="E79" s="394" t="s">
        <v>73</v>
      </c>
      <c r="F79" s="397" t="str">
        <f>UnitControlCenter!$B$14</f>
        <v>terawatt-hours (TWh) / year</v>
      </c>
      <c r="G79" s="394" t="s">
        <v>3420</v>
      </c>
      <c r="H79" s="394" t="s">
        <v>3421</v>
      </c>
      <c r="I79" s="394" t="s">
        <v>2936</v>
      </c>
    </row>
    <row r="80" spans="1:9" ht="120">
      <c r="A80" s="347" t="s">
        <v>2864</v>
      </c>
      <c r="B80" s="347" t="s">
        <v>2619</v>
      </c>
      <c r="C80" s="418">
        <v>1</v>
      </c>
      <c r="D80" s="346" t="s">
        <v>72</v>
      </c>
      <c r="E80" s="346" t="s">
        <v>2637</v>
      </c>
      <c r="F80" s="5" t="str">
        <f>UnitControlCenter!$B$16</f>
        <v>2018 dollars / megawatt-hour (MWh)</v>
      </c>
      <c r="G80" s="346" t="s">
        <v>2937</v>
      </c>
      <c r="H80" s="81" t="s">
        <v>2938</v>
      </c>
      <c r="I80" s="346" t="s">
        <v>2939</v>
      </c>
    </row>
    <row r="81" spans="1:9" ht="30">
      <c r="A81" s="347" t="s">
        <v>2864</v>
      </c>
      <c r="B81" s="347" t="s">
        <v>2620</v>
      </c>
      <c r="C81" s="418">
        <v>1</v>
      </c>
      <c r="D81" s="346" t="s">
        <v>72</v>
      </c>
      <c r="E81" s="346" t="s">
        <v>73</v>
      </c>
      <c r="F81" s="5" t="str">
        <f>UnitControlCenter!$B$14</f>
        <v>terawatt-hours (TWh) / year</v>
      </c>
      <c r="G81" s="346" t="s">
        <v>3326</v>
      </c>
      <c r="H81" s="81" t="s">
        <v>3327</v>
      </c>
      <c r="I81" s="346" t="s">
        <v>3328</v>
      </c>
    </row>
    <row r="82" spans="1:9" ht="105">
      <c r="A82" s="347" t="s">
        <v>2864</v>
      </c>
      <c r="B82" s="347" t="s">
        <v>2865</v>
      </c>
      <c r="C82" s="418">
        <v>1</v>
      </c>
      <c r="D82" s="346" t="s">
        <v>72</v>
      </c>
      <c r="E82" s="346" t="s">
        <v>73</v>
      </c>
      <c r="F82" s="5" t="str">
        <f>UnitControlCenter!$B$17</f>
        <v>cubic km / yr</v>
      </c>
      <c r="G82" s="346" t="s">
        <v>2940</v>
      </c>
      <c r="H82" s="81" t="s">
        <v>2941</v>
      </c>
      <c r="I82" s="346" t="s">
        <v>2942</v>
      </c>
    </row>
    <row r="83" spans="1:9" ht="120.75" thickBot="1">
      <c r="A83" s="393" t="s">
        <v>2864</v>
      </c>
      <c r="B83" s="393" t="s">
        <v>2866</v>
      </c>
      <c r="C83" s="425">
        <v>1</v>
      </c>
      <c r="D83" s="394" t="s">
        <v>72</v>
      </c>
      <c r="E83" s="394" t="s">
        <v>73</v>
      </c>
      <c r="F83" s="397" t="str">
        <f>UnitControlCenter!$B$17</f>
        <v>cubic km / yr</v>
      </c>
      <c r="G83" s="394" t="s">
        <v>2943</v>
      </c>
      <c r="H83" s="395" t="s">
        <v>2944</v>
      </c>
      <c r="I83" s="394" t="s">
        <v>2945</v>
      </c>
    </row>
    <row r="84" spans="1:9" ht="90">
      <c r="A84" s="347" t="s">
        <v>3280</v>
      </c>
      <c r="B84" s="347" t="s">
        <v>3281</v>
      </c>
      <c r="C84" s="418">
        <v>1</v>
      </c>
      <c r="D84" s="346" t="s">
        <v>72</v>
      </c>
      <c r="E84" s="346" t="s">
        <v>73</v>
      </c>
      <c r="F84" s="5" t="str">
        <f>UnitControlCenter!$B$20</f>
        <v>million vehicles / year</v>
      </c>
      <c r="G84" s="346" t="s">
        <v>3066</v>
      </c>
      <c r="H84" s="346" t="s">
        <v>3067</v>
      </c>
      <c r="I84" s="346" t="s">
        <v>3068</v>
      </c>
    </row>
    <row r="85" spans="1:9" ht="90">
      <c r="A85" s="347" t="s">
        <v>3280</v>
      </c>
      <c r="B85" s="347" t="s">
        <v>3282</v>
      </c>
      <c r="C85" s="418">
        <v>1</v>
      </c>
      <c r="D85" s="346" t="s">
        <v>72</v>
      </c>
      <c r="E85" s="346" t="s">
        <v>73</v>
      </c>
      <c r="F85" s="5" t="str">
        <f>UnitControlCenter!$B$21</f>
        <v>thousand vehicles / year</v>
      </c>
      <c r="G85" s="346" t="s">
        <v>3069</v>
      </c>
      <c r="H85" s="346" t="s">
        <v>3070</v>
      </c>
      <c r="I85" s="346" t="s">
        <v>3071</v>
      </c>
    </row>
    <row r="86" spans="1:9" ht="90">
      <c r="A86" s="347" t="s">
        <v>3280</v>
      </c>
      <c r="B86" s="347" t="s">
        <v>3283</v>
      </c>
      <c r="C86" s="418">
        <v>1</v>
      </c>
      <c r="D86" s="346" t="s">
        <v>72</v>
      </c>
      <c r="E86" s="346" t="s">
        <v>73</v>
      </c>
      <c r="F86" s="5" t="str">
        <f>UnitControlCenter!$B$21</f>
        <v>thousand vehicles / year</v>
      </c>
      <c r="G86" s="346" t="s">
        <v>3072</v>
      </c>
      <c r="H86" s="346" t="s">
        <v>3067</v>
      </c>
      <c r="I86" s="346" t="s">
        <v>3068</v>
      </c>
    </row>
    <row r="87" spans="1:9" ht="90">
      <c r="A87" s="347" t="s">
        <v>3280</v>
      </c>
      <c r="B87" s="347" t="s">
        <v>3284</v>
      </c>
      <c r="C87" s="418">
        <v>1</v>
      </c>
      <c r="D87" s="346" t="s">
        <v>72</v>
      </c>
      <c r="E87" s="346" t="s">
        <v>73</v>
      </c>
      <c r="F87" s="5" t="str">
        <f>UnitControlCenter!$B$21</f>
        <v>thousand vehicles / year</v>
      </c>
      <c r="G87" s="346" t="s">
        <v>3073</v>
      </c>
      <c r="H87" s="346" t="s">
        <v>3070</v>
      </c>
      <c r="I87" s="346" t="s">
        <v>3071</v>
      </c>
    </row>
    <row r="88" spans="1:9" ht="30">
      <c r="A88" s="347" t="s">
        <v>3280</v>
      </c>
      <c r="B88" s="347" t="s">
        <v>3285</v>
      </c>
      <c r="C88" s="418">
        <v>1</v>
      </c>
      <c r="D88" s="346" t="s">
        <v>72</v>
      </c>
      <c r="E88" s="346" t="s">
        <v>73</v>
      </c>
      <c r="F88" s="5" t="str">
        <f>UnitControlCenter!$B$21</f>
        <v>thousand vehicles / year</v>
      </c>
      <c r="G88" s="346" t="s">
        <v>2946</v>
      </c>
      <c r="H88" s="346" t="s">
        <v>2947</v>
      </c>
      <c r="I88" s="346" t="s">
        <v>3050</v>
      </c>
    </row>
    <row r="89" spans="1:9" ht="75">
      <c r="A89" s="347" t="s">
        <v>3280</v>
      </c>
      <c r="B89" s="347" t="s">
        <v>3286</v>
      </c>
      <c r="C89" s="418">
        <v>1</v>
      </c>
      <c r="D89" s="346" t="s">
        <v>72</v>
      </c>
      <c r="E89" s="346" t="s">
        <v>73</v>
      </c>
      <c r="F89" s="5" t="str">
        <f>UnitControlCenter!$B$22</f>
        <v>million vehicles</v>
      </c>
      <c r="G89" s="346" t="s">
        <v>3074</v>
      </c>
      <c r="H89" s="346" t="s">
        <v>3067</v>
      </c>
      <c r="I89" s="346" t="s">
        <v>3068</v>
      </c>
    </row>
    <row r="90" spans="1:9" ht="90">
      <c r="A90" s="347" t="s">
        <v>3280</v>
      </c>
      <c r="B90" s="347" t="s">
        <v>3287</v>
      </c>
      <c r="C90" s="418">
        <v>1</v>
      </c>
      <c r="D90" s="346" t="s">
        <v>72</v>
      </c>
      <c r="E90" s="346" t="s">
        <v>73</v>
      </c>
      <c r="F90" s="5" t="str">
        <f>UnitControlCenter!$B$23</f>
        <v>thousand vehicles</v>
      </c>
      <c r="G90" s="346" t="s">
        <v>3418</v>
      </c>
      <c r="H90" s="346" t="s">
        <v>3070</v>
      </c>
      <c r="I90" s="346" t="s">
        <v>3071</v>
      </c>
    </row>
    <row r="91" spans="1:9" ht="75">
      <c r="A91" s="347" t="s">
        <v>3280</v>
      </c>
      <c r="B91" s="347" t="s">
        <v>3288</v>
      </c>
      <c r="C91" s="418">
        <v>1</v>
      </c>
      <c r="D91" s="346" t="s">
        <v>72</v>
      </c>
      <c r="E91" s="346" t="s">
        <v>73</v>
      </c>
      <c r="F91" s="5" t="str">
        <f>UnitControlCenter!$B$22</f>
        <v>million vehicles</v>
      </c>
      <c r="G91" s="346" t="s">
        <v>3075</v>
      </c>
      <c r="H91" s="346" t="s">
        <v>3067</v>
      </c>
      <c r="I91" s="346" t="s">
        <v>3068</v>
      </c>
    </row>
    <row r="92" spans="1:9" ht="75">
      <c r="A92" s="347" t="s">
        <v>3280</v>
      </c>
      <c r="B92" s="347" t="s">
        <v>3289</v>
      </c>
      <c r="C92" s="418">
        <v>1</v>
      </c>
      <c r="D92" s="346" t="s">
        <v>72</v>
      </c>
      <c r="E92" s="346" t="s">
        <v>73</v>
      </c>
      <c r="F92" s="5" t="str">
        <f>UnitControlCenter!$B$22</f>
        <v>million vehicles</v>
      </c>
      <c r="G92" s="346" t="s">
        <v>3076</v>
      </c>
      <c r="H92" s="346" t="s">
        <v>3070</v>
      </c>
      <c r="I92" s="346" t="s">
        <v>3071</v>
      </c>
    </row>
    <row r="93" spans="1:9" ht="30.75" thickBot="1">
      <c r="A93" s="393" t="s">
        <v>3280</v>
      </c>
      <c r="B93" s="393" t="s">
        <v>3290</v>
      </c>
      <c r="C93" s="425">
        <v>1</v>
      </c>
      <c r="D93" s="394" t="s">
        <v>72</v>
      </c>
      <c r="E93" s="394" t="s">
        <v>73</v>
      </c>
      <c r="F93" s="397" t="str">
        <f>UnitControlCenter!$B$22</f>
        <v>million vehicles</v>
      </c>
      <c r="G93" s="394" t="s">
        <v>3051</v>
      </c>
      <c r="H93" s="394" t="s">
        <v>2947</v>
      </c>
      <c r="I93" s="394" t="s">
        <v>3050</v>
      </c>
    </row>
    <row r="94" spans="1:9" ht="150">
      <c r="A94" s="347" t="s">
        <v>3452</v>
      </c>
      <c r="B94" s="347" t="s">
        <v>2623</v>
      </c>
      <c r="C94" s="418">
        <v>1</v>
      </c>
      <c r="D94" s="346" t="s">
        <v>72</v>
      </c>
      <c r="E94" s="346" t="s">
        <v>73</v>
      </c>
      <c r="F94" s="5" t="str">
        <f>UnitControlCenter!$B$3</f>
        <v>million metric tons / year</v>
      </c>
      <c r="G94" s="346" t="s">
        <v>3052</v>
      </c>
      <c r="H94" s="346" t="s">
        <v>3325</v>
      </c>
      <c r="I94" s="346" t="s">
        <v>3053</v>
      </c>
    </row>
    <row r="95" spans="1:9" ht="105">
      <c r="A95" s="347" t="s">
        <v>3452</v>
      </c>
      <c r="B95" s="347" t="s">
        <v>2624</v>
      </c>
      <c r="C95" s="418">
        <v>1</v>
      </c>
      <c r="D95" s="346" t="s">
        <v>72</v>
      </c>
      <c r="E95" s="346" t="s">
        <v>73</v>
      </c>
      <c r="F95" s="5" t="str">
        <f>UnitControlCenter!$B$24</f>
        <v>quads / year</v>
      </c>
      <c r="G95" s="346" t="s">
        <v>3324</v>
      </c>
      <c r="H95" s="346" t="s">
        <v>3077</v>
      </c>
      <c r="I95" s="346" t="s">
        <v>3078</v>
      </c>
    </row>
    <row r="96" spans="1:9" ht="135">
      <c r="A96" s="347" t="s">
        <v>3452</v>
      </c>
      <c r="B96" s="347" t="s">
        <v>2694</v>
      </c>
      <c r="C96" s="426">
        <v>1</v>
      </c>
      <c r="D96" s="346" t="s">
        <v>72</v>
      </c>
      <c r="E96" s="346" t="s">
        <v>73</v>
      </c>
      <c r="F96" s="8" t="str">
        <f>UnitControlCenter!$B$24</f>
        <v>quads / year</v>
      </c>
      <c r="G96" s="346" t="s">
        <v>3054</v>
      </c>
      <c r="H96" s="346" t="s">
        <v>3325</v>
      </c>
      <c r="I96" s="346" t="s">
        <v>3053</v>
      </c>
    </row>
    <row r="97" spans="1:9" ht="45">
      <c r="A97" s="347" t="s">
        <v>3452</v>
      </c>
      <c r="B97" s="347" t="s">
        <v>3453</v>
      </c>
      <c r="C97" s="426">
        <v>1</v>
      </c>
      <c r="D97" s="346" t="s">
        <v>72</v>
      </c>
      <c r="E97" s="346" t="s">
        <v>73</v>
      </c>
      <c r="F97" s="8" t="str">
        <f>UnitControlCenter!$B$18</f>
        <v>trillion passenger-miles / year</v>
      </c>
      <c r="G97" s="346" t="s">
        <v>2638</v>
      </c>
      <c r="H97" s="417" t="s">
        <v>3008</v>
      </c>
      <c r="I97" s="346" t="s">
        <v>3009</v>
      </c>
    </row>
    <row r="98" spans="1:9" ht="45.75" thickBot="1">
      <c r="A98" s="393" t="s">
        <v>3452</v>
      </c>
      <c r="B98" s="393" t="s">
        <v>3454</v>
      </c>
      <c r="C98" s="425">
        <v>1</v>
      </c>
      <c r="D98" s="394" t="s">
        <v>72</v>
      </c>
      <c r="E98" s="394" t="s">
        <v>73</v>
      </c>
      <c r="F98" s="397" t="str">
        <f>UnitControlCenter!$B$19</f>
        <v>trillion freight ton-miles / year</v>
      </c>
      <c r="G98" s="394" t="s">
        <v>3047</v>
      </c>
      <c r="H98" s="395" t="s">
        <v>3048</v>
      </c>
      <c r="I98" s="394" t="s">
        <v>3049</v>
      </c>
    </row>
    <row r="99" spans="1:9" ht="60">
      <c r="A99" s="349" t="s">
        <v>2625</v>
      </c>
      <c r="B99" s="347" t="s">
        <v>3264</v>
      </c>
      <c r="C99" s="418">
        <v>1</v>
      </c>
      <c r="D99" s="346" t="s">
        <v>72</v>
      </c>
      <c r="E99" s="346" t="s">
        <v>73</v>
      </c>
      <c r="F99" s="5" t="str">
        <f>UnitControlCenter!$B$24</f>
        <v>quads / year</v>
      </c>
      <c r="G99" s="346" t="s">
        <v>3059</v>
      </c>
      <c r="H99" s="81" t="s">
        <v>3056</v>
      </c>
      <c r="I99" s="346" t="s">
        <v>3057</v>
      </c>
    </row>
    <row r="100" spans="1:9" ht="90">
      <c r="A100" s="349" t="s">
        <v>2625</v>
      </c>
      <c r="B100" s="347" t="s">
        <v>3265</v>
      </c>
      <c r="C100" s="418">
        <v>1</v>
      </c>
      <c r="D100" s="346" t="s">
        <v>72</v>
      </c>
      <c r="E100" s="346" t="s">
        <v>73</v>
      </c>
      <c r="F100" s="5" t="str">
        <f>UnitControlCenter!$B$24</f>
        <v>quads / year</v>
      </c>
      <c r="G100" s="346" t="s">
        <v>3261</v>
      </c>
      <c r="H100" s="81" t="s">
        <v>3262</v>
      </c>
      <c r="I100" s="346" t="s">
        <v>3263</v>
      </c>
    </row>
    <row r="101" spans="1:9" ht="75">
      <c r="A101" s="349" t="s">
        <v>2625</v>
      </c>
      <c r="B101" s="347" t="s">
        <v>3266</v>
      </c>
      <c r="C101" s="418">
        <v>1</v>
      </c>
      <c r="D101" s="346" t="s">
        <v>72</v>
      </c>
      <c r="E101" s="346" t="s">
        <v>73</v>
      </c>
      <c r="F101" s="5" t="str">
        <f>UnitControlCenter!$B$24</f>
        <v>quads / year</v>
      </c>
      <c r="G101" s="346" t="s">
        <v>3268</v>
      </c>
      <c r="H101" s="81" t="s">
        <v>3056</v>
      </c>
      <c r="I101" s="346" t="s">
        <v>3057</v>
      </c>
    </row>
    <row r="102" spans="1:9" ht="120.75" thickBot="1">
      <c r="A102" s="396" t="s">
        <v>2625</v>
      </c>
      <c r="B102" s="393" t="s">
        <v>3267</v>
      </c>
      <c r="C102" s="425">
        <v>1</v>
      </c>
      <c r="D102" s="394" t="s">
        <v>72</v>
      </c>
      <c r="E102" s="394" t="s">
        <v>73</v>
      </c>
      <c r="F102" s="397" t="str">
        <f>UnitControlCenter!$B$24</f>
        <v>quads / year</v>
      </c>
      <c r="G102" s="394" t="s">
        <v>3269</v>
      </c>
      <c r="H102" s="395" t="s">
        <v>3262</v>
      </c>
      <c r="I102" s="394" t="s">
        <v>3263</v>
      </c>
    </row>
    <row r="103" spans="1:9" ht="75">
      <c r="A103" s="349" t="s">
        <v>3396</v>
      </c>
      <c r="B103" s="347" t="s">
        <v>2690</v>
      </c>
      <c r="C103" s="418">
        <v>1</v>
      </c>
      <c r="D103" s="346" t="s">
        <v>72</v>
      </c>
      <c r="E103" s="346" t="s">
        <v>73</v>
      </c>
      <c r="F103" s="5" t="str">
        <f>UnitControlCenter!$B$3</f>
        <v>million metric tons / year</v>
      </c>
      <c r="G103" s="346" t="s">
        <v>3055</v>
      </c>
      <c r="H103" s="81" t="s">
        <v>3056</v>
      </c>
      <c r="I103" s="346" t="s">
        <v>3057</v>
      </c>
    </row>
    <row r="104" spans="1:9" ht="45">
      <c r="A104" s="349" t="s">
        <v>3396</v>
      </c>
      <c r="B104" s="347" t="s">
        <v>2691</v>
      </c>
      <c r="C104" s="418">
        <v>1</v>
      </c>
      <c r="D104" s="346" t="s">
        <v>72</v>
      </c>
      <c r="E104" s="346" t="s">
        <v>73</v>
      </c>
      <c r="F104" s="5" t="str">
        <f>UnitControlCenter!$B$3</f>
        <v>million metric tons / year</v>
      </c>
      <c r="G104" s="346" t="s">
        <v>3064</v>
      </c>
      <c r="H104" s="81" t="s">
        <v>3062</v>
      </c>
      <c r="I104" s="346" t="s">
        <v>3063</v>
      </c>
    </row>
    <row r="105" spans="1:9" ht="75">
      <c r="A105" s="349" t="s">
        <v>3396</v>
      </c>
      <c r="B105" s="347" t="s">
        <v>2692</v>
      </c>
      <c r="C105" s="418">
        <v>1</v>
      </c>
      <c r="D105" s="346" t="s">
        <v>72</v>
      </c>
      <c r="E105" s="346" t="s">
        <v>73</v>
      </c>
      <c r="F105" s="5" t="str">
        <f>UnitControlCenter!$B$3</f>
        <v>million metric tons / year</v>
      </c>
      <c r="G105" s="346" t="s">
        <v>3058</v>
      </c>
      <c r="H105" s="81" t="s">
        <v>3056</v>
      </c>
      <c r="I105" s="346" t="s">
        <v>3057</v>
      </c>
    </row>
    <row r="106" spans="1:9" ht="45">
      <c r="A106" s="349" t="s">
        <v>3396</v>
      </c>
      <c r="B106" s="347" t="s">
        <v>2693</v>
      </c>
      <c r="C106" s="426">
        <v>1</v>
      </c>
      <c r="D106" s="346" t="s">
        <v>72</v>
      </c>
      <c r="E106" s="346" t="s">
        <v>73</v>
      </c>
      <c r="F106" s="8" t="str">
        <f>UnitControlCenter!$B$3</f>
        <v>million metric tons / year</v>
      </c>
      <c r="G106" s="346" t="s">
        <v>3065</v>
      </c>
      <c r="H106" s="417" t="s">
        <v>3062</v>
      </c>
      <c r="I106" s="346" t="s">
        <v>3063</v>
      </c>
    </row>
    <row r="107" spans="1:9" s="417" customFormat="1" ht="90">
      <c r="A107" s="349" t="s">
        <v>3396</v>
      </c>
      <c r="B107" s="347" t="s">
        <v>3394</v>
      </c>
      <c r="C107" s="426">
        <v>1</v>
      </c>
      <c r="D107" s="346" t="s">
        <v>72</v>
      </c>
      <c r="E107" s="346" t="s">
        <v>73</v>
      </c>
      <c r="F107" s="8" t="str">
        <f>UnitControlCenter!$B$3</f>
        <v>million metric tons / year</v>
      </c>
      <c r="G107" s="346" t="s">
        <v>3399</v>
      </c>
      <c r="H107" s="81" t="s">
        <v>3056</v>
      </c>
      <c r="I107" s="346" t="s">
        <v>3057</v>
      </c>
    </row>
    <row r="108" spans="1:9" ht="45.75" thickBot="1">
      <c r="A108" s="396" t="s">
        <v>3396</v>
      </c>
      <c r="B108" s="393" t="s">
        <v>3395</v>
      </c>
      <c r="C108" s="425">
        <v>1</v>
      </c>
      <c r="D108" s="394" t="s">
        <v>72</v>
      </c>
      <c r="E108" s="394" t="s">
        <v>73</v>
      </c>
      <c r="F108" s="397" t="str">
        <f>UnitControlCenter!$B$3</f>
        <v>million metric tons / year</v>
      </c>
      <c r="G108" s="394" t="s">
        <v>3447</v>
      </c>
      <c r="H108" s="395" t="s">
        <v>3397</v>
      </c>
      <c r="I108" s="394" t="s">
        <v>3398</v>
      </c>
    </row>
    <row r="109" spans="1:9" ht="60">
      <c r="A109" s="349" t="s">
        <v>2626</v>
      </c>
      <c r="B109" s="347" t="s">
        <v>2627</v>
      </c>
      <c r="C109" s="426">
        <v>1</v>
      </c>
      <c r="D109" s="346" t="s">
        <v>72</v>
      </c>
      <c r="E109" s="346" t="s">
        <v>73</v>
      </c>
      <c r="F109" s="5" t="str">
        <f>UnitControlCenter!$B$24</f>
        <v>quads / year</v>
      </c>
      <c r="G109" s="346" t="s">
        <v>2641</v>
      </c>
      <c r="H109" s="81" t="s">
        <v>2642</v>
      </c>
      <c r="I109" s="346" t="s">
        <v>3040</v>
      </c>
    </row>
    <row r="110" spans="1:9" ht="30">
      <c r="A110" s="349" t="s">
        <v>2626</v>
      </c>
      <c r="B110" s="347" t="s">
        <v>2628</v>
      </c>
      <c r="C110" s="426">
        <v>1</v>
      </c>
      <c r="D110" s="346" t="s">
        <v>72</v>
      </c>
      <c r="E110" s="346" t="s">
        <v>73</v>
      </c>
      <c r="F110" s="5" t="str">
        <f>UnitControlCenter!$B$24</f>
        <v>quads / year</v>
      </c>
      <c r="G110" s="346" t="s">
        <v>2659</v>
      </c>
      <c r="H110" s="81" t="s">
        <v>2643</v>
      </c>
      <c r="I110" s="346" t="s">
        <v>2644</v>
      </c>
    </row>
    <row r="111" spans="1:9" ht="90.75" thickBot="1">
      <c r="A111" s="396" t="s">
        <v>2626</v>
      </c>
      <c r="B111" s="393" t="s">
        <v>2629</v>
      </c>
      <c r="C111" s="425">
        <v>1</v>
      </c>
      <c r="D111" s="394" t="s">
        <v>72</v>
      </c>
      <c r="E111" s="394" t="s">
        <v>73</v>
      </c>
      <c r="F111" s="397" t="str">
        <f>UnitControlCenter!$B$24</f>
        <v>quads / year</v>
      </c>
      <c r="G111" s="394" t="s">
        <v>3087</v>
      </c>
      <c r="H111" s="395" t="s">
        <v>3089</v>
      </c>
      <c r="I111" s="394" t="s">
        <v>3088</v>
      </c>
    </row>
    <row r="112" spans="1:9" ht="105">
      <c r="A112" s="347" t="s">
        <v>2738</v>
      </c>
      <c r="B112" s="347" t="s">
        <v>2739</v>
      </c>
      <c r="C112" s="426">
        <v>1</v>
      </c>
      <c r="D112" s="346" t="s">
        <v>72</v>
      </c>
      <c r="E112" s="346" t="s">
        <v>73</v>
      </c>
      <c r="F112" s="5" t="str">
        <f>UnitControlCenter!$B$24</f>
        <v>quads / year</v>
      </c>
      <c r="G112" s="346" t="s">
        <v>3107</v>
      </c>
      <c r="H112" s="346" t="s">
        <v>3108</v>
      </c>
      <c r="I112" s="346" t="s">
        <v>3109</v>
      </c>
    </row>
    <row r="113" spans="1:9" ht="60">
      <c r="A113" s="347" t="s">
        <v>2738</v>
      </c>
      <c r="B113" s="347" t="s">
        <v>2740</v>
      </c>
      <c r="C113" s="426">
        <v>1</v>
      </c>
      <c r="D113" s="346" t="s">
        <v>72</v>
      </c>
      <c r="E113" s="346" t="s">
        <v>73</v>
      </c>
      <c r="F113" s="5" t="str">
        <f>UnitControlCenter!$B$24</f>
        <v>quads / year</v>
      </c>
      <c r="G113" s="346" t="s">
        <v>3319</v>
      </c>
      <c r="H113" s="346" t="s">
        <v>3320</v>
      </c>
      <c r="I113" s="346" t="s">
        <v>3321</v>
      </c>
    </row>
    <row r="114" spans="1:9">
      <c r="A114" s="347" t="s">
        <v>2738</v>
      </c>
      <c r="B114" s="347" t="s">
        <v>3473</v>
      </c>
      <c r="C114" s="426">
        <v>0</v>
      </c>
      <c r="D114" s="346" t="s">
        <v>70</v>
      </c>
      <c r="E114" s="346" t="s">
        <v>71</v>
      </c>
      <c r="F114" s="2" t="str">
        <f>UnitControlCenter!$B$25</f>
        <v>thousand BTU / 2018 dollar</v>
      </c>
      <c r="G114" s="346" t="s">
        <v>3410</v>
      </c>
      <c r="H114" s="346"/>
      <c r="I114" s="346"/>
    </row>
    <row r="115" spans="1:9">
      <c r="A115" s="347" t="s">
        <v>2738</v>
      </c>
      <c r="B115" s="347" t="s">
        <v>2741</v>
      </c>
      <c r="C115" s="426">
        <v>1</v>
      </c>
      <c r="D115" s="346" t="s">
        <v>70</v>
      </c>
      <c r="E115" s="346" t="s">
        <v>71</v>
      </c>
      <c r="F115" s="5" t="str">
        <f>UnitControlCenter!$B$14</f>
        <v>terawatt-hours (TWh) / year</v>
      </c>
      <c r="G115" s="346" t="s">
        <v>2579</v>
      </c>
      <c r="I115" s="346"/>
    </row>
    <row r="116" spans="1:9">
      <c r="A116" s="347" t="s">
        <v>2738</v>
      </c>
      <c r="B116" s="347" t="s">
        <v>2742</v>
      </c>
      <c r="C116" s="426">
        <v>1</v>
      </c>
      <c r="D116" s="346" t="s">
        <v>70</v>
      </c>
      <c r="E116" s="346" t="s">
        <v>71</v>
      </c>
      <c r="F116" s="5" t="str">
        <f>UnitControlCenter!$B$26</f>
        <v>millions of short tons / year</v>
      </c>
      <c r="G116" s="346" t="s">
        <v>2578</v>
      </c>
      <c r="I116" s="346"/>
    </row>
    <row r="117" spans="1:9">
      <c r="A117" s="347" t="s">
        <v>2738</v>
      </c>
      <c r="B117" s="347" t="s">
        <v>2743</v>
      </c>
      <c r="C117" s="426">
        <v>1</v>
      </c>
      <c r="D117" s="346" t="s">
        <v>70</v>
      </c>
      <c r="E117" s="346" t="s">
        <v>71</v>
      </c>
      <c r="F117" s="5" t="str">
        <f>UnitControlCenter!$B$26</f>
        <v>millions of short tons / year</v>
      </c>
      <c r="G117" s="346" t="s">
        <v>2577</v>
      </c>
      <c r="I117" s="346"/>
    </row>
    <row r="118" spans="1:9">
      <c r="A118" s="347" t="s">
        <v>2738</v>
      </c>
      <c r="B118" s="347" t="s">
        <v>2744</v>
      </c>
      <c r="C118" s="426">
        <v>1</v>
      </c>
      <c r="D118" s="346" t="s">
        <v>70</v>
      </c>
      <c r="E118" s="346" t="s">
        <v>71</v>
      </c>
      <c r="F118" s="5" t="str">
        <f>UnitControlCenter!$B$27</f>
        <v>trillion cubic feet / year</v>
      </c>
      <c r="G118" s="346" t="s">
        <v>2576</v>
      </c>
      <c r="I118" s="346"/>
    </row>
    <row r="119" spans="1:9" ht="30">
      <c r="A119" s="347" t="s">
        <v>2738</v>
      </c>
      <c r="B119" s="347" t="s">
        <v>2745</v>
      </c>
      <c r="C119" s="426">
        <v>1</v>
      </c>
      <c r="D119" s="346" t="s">
        <v>70</v>
      </c>
      <c r="E119" s="346" t="s">
        <v>71</v>
      </c>
      <c r="F119" s="5" t="str">
        <f>UnitControlCenter!$B$28</f>
        <v>million barrels / year</v>
      </c>
      <c r="G119" s="346" t="s">
        <v>2575</v>
      </c>
      <c r="I119" s="346"/>
    </row>
    <row r="120" spans="1:9">
      <c r="A120" s="347" t="s">
        <v>2738</v>
      </c>
      <c r="B120" s="347" t="s">
        <v>2746</v>
      </c>
      <c r="C120" s="426">
        <v>1</v>
      </c>
      <c r="D120" s="346" t="s">
        <v>70</v>
      </c>
      <c r="E120" s="346" t="s">
        <v>71</v>
      </c>
      <c r="F120" s="5" t="str">
        <f>UnitControlCenter!$B$28</f>
        <v>million barrels / year</v>
      </c>
      <c r="G120" s="346" t="s">
        <v>2647</v>
      </c>
      <c r="I120" s="346"/>
    </row>
    <row r="121" spans="1:9">
      <c r="A121" s="347" t="s">
        <v>2738</v>
      </c>
      <c r="B121" s="347" t="s">
        <v>2747</v>
      </c>
      <c r="C121" s="426">
        <v>1</v>
      </c>
      <c r="D121" s="346" t="s">
        <v>70</v>
      </c>
      <c r="E121" s="346" t="s">
        <v>71</v>
      </c>
      <c r="F121" s="5" t="str">
        <f>UnitControlCenter!$B$26</f>
        <v>millions of short tons / year</v>
      </c>
      <c r="G121" s="346" t="s">
        <v>2648</v>
      </c>
      <c r="I121" s="346"/>
    </row>
    <row r="122" spans="1:9" ht="30">
      <c r="A122" s="347" t="s">
        <v>2738</v>
      </c>
      <c r="B122" s="347" t="s">
        <v>3090</v>
      </c>
      <c r="C122" s="426">
        <v>1</v>
      </c>
      <c r="D122" s="346" t="s">
        <v>70</v>
      </c>
      <c r="E122" s="346" t="s">
        <v>71</v>
      </c>
      <c r="F122" s="5" t="str">
        <f>UnitControlCenter!$B$29</f>
        <v>million gallons / year</v>
      </c>
      <c r="G122" s="346" t="s">
        <v>3094</v>
      </c>
      <c r="I122" s="346"/>
    </row>
    <row r="123" spans="1:9" ht="30">
      <c r="A123" s="347" t="s">
        <v>2738</v>
      </c>
      <c r="B123" s="347" t="s">
        <v>3091</v>
      </c>
      <c r="C123" s="426">
        <v>1</v>
      </c>
      <c r="D123" s="346" t="s">
        <v>70</v>
      </c>
      <c r="E123" s="346" t="s">
        <v>71</v>
      </c>
      <c r="F123" s="5" t="str">
        <f>UnitControlCenter!$B$26</f>
        <v>millions of short tons / year</v>
      </c>
      <c r="G123" s="346" t="s">
        <v>3095</v>
      </c>
      <c r="I123" s="346"/>
    </row>
    <row r="124" spans="1:9" ht="15.75" thickBot="1">
      <c r="A124" s="393" t="s">
        <v>2738</v>
      </c>
      <c r="B124" s="393" t="s">
        <v>3092</v>
      </c>
      <c r="C124" s="425">
        <v>1</v>
      </c>
      <c r="D124" s="394" t="s">
        <v>70</v>
      </c>
      <c r="E124" s="394" t="s">
        <v>71</v>
      </c>
      <c r="F124" s="397" t="str">
        <f>UnitControlCenter!$B$5</f>
        <v>thousand metric tons / year</v>
      </c>
      <c r="G124" s="394" t="s">
        <v>3096</v>
      </c>
      <c r="H124" s="395"/>
      <c r="I124" s="394"/>
    </row>
    <row r="125" spans="1:9" ht="60">
      <c r="A125" s="347" t="s">
        <v>3296</v>
      </c>
      <c r="B125" s="347" t="s">
        <v>3102</v>
      </c>
      <c r="C125" s="426">
        <v>1</v>
      </c>
      <c r="D125" s="346" t="s">
        <v>72</v>
      </c>
      <c r="E125" s="346" t="s">
        <v>73</v>
      </c>
      <c r="F125" s="5" t="str">
        <f>UnitControlCenter!$B$30</f>
        <v>trillion BTU / year</v>
      </c>
      <c r="G125" s="346" t="s">
        <v>3110</v>
      </c>
      <c r="H125" s="81" t="s">
        <v>3111</v>
      </c>
      <c r="I125" s="346" t="s">
        <v>3112</v>
      </c>
    </row>
    <row r="126" spans="1:9" ht="60">
      <c r="A126" s="347" t="s">
        <v>3296</v>
      </c>
      <c r="B126" s="347" t="s">
        <v>2748</v>
      </c>
      <c r="C126" s="426">
        <v>1</v>
      </c>
      <c r="D126" s="346" t="s">
        <v>72</v>
      </c>
      <c r="E126" s="346" t="s">
        <v>71</v>
      </c>
      <c r="F126" s="5" t="str">
        <f>UnitControlCenter!$B$30</f>
        <v>trillion BTU / year</v>
      </c>
      <c r="G126" s="346" t="s">
        <v>3113</v>
      </c>
      <c r="H126" s="81" t="s">
        <v>3111</v>
      </c>
      <c r="I126" s="346" t="s">
        <v>3112</v>
      </c>
    </row>
    <row r="127" spans="1:9" ht="60">
      <c r="A127" s="347" t="s">
        <v>3296</v>
      </c>
      <c r="B127" s="347" t="s">
        <v>3103</v>
      </c>
      <c r="C127" s="426">
        <v>1</v>
      </c>
      <c r="D127" s="346" t="s">
        <v>72</v>
      </c>
      <c r="E127" s="346" t="s">
        <v>73</v>
      </c>
      <c r="F127" s="5" t="str">
        <f>UnitControlCenter!$B$8</f>
        <v>billion 2018 dollars / year</v>
      </c>
      <c r="G127" s="346" t="s">
        <v>3114</v>
      </c>
      <c r="H127" s="81" t="s">
        <v>3111</v>
      </c>
      <c r="I127" s="346" t="s">
        <v>3112</v>
      </c>
    </row>
    <row r="128" spans="1:9" ht="75">
      <c r="A128" s="347" t="s">
        <v>3296</v>
      </c>
      <c r="B128" s="347" t="s">
        <v>3100</v>
      </c>
      <c r="C128" s="426">
        <v>1</v>
      </c>
      <c r="D128" s="346" t="s">
        <v>72</v>
      </c>
      <c r="E128" s="346" t="s">
        <v>71</v>
      </c>
      <c r="F128" s="5" t="str">
        <f>UnitControlCenter!$B$8</f>
        <v>billion 2018 dollars / year</v>
      </c>
      <c r="G128" s="346" t="s">
        <v>3115</v>
      </c>
      <c r="H128" s="81" t="s">
        <v>3111</v>
      </c>
      <c r="I128" s="346" t="s">
        <v>3112</v>
      </c>
    </row>
    <row r="129" spans="1:9" ht="60">
      <c r="A129" s="347" t="s">
        <v>3296</v>
      </c>
      <c r="B129" s="347" t="s">
        <v>3501</v>
      </c>
      <c r="C129" s="426">
        <v>1</v>
      </c>
      <c r="D129" s="346" t="s">
        <v>72</v>
      </c>
      <c r="E129" s="346" t="s">
        <v>73</v>
      </c>
      <c r="F129" s="5" t="str">
        <f>UnitControlCenter!B3</f>
        <v>million metric tons / year</v>
      </c>
      <c r="G129" s="346" t="s">
        <v>3505</v>
      </c>
      <c r="H129" s="81" t="s">
        <v>3503</v>
      </c>
      <c r="I129" s="346" t="s">
        <v>3504</v>
      </c>
    </row>
    <row r="130" spans="1:9" ht="60">
      <c r="A130" s="347" t="s">
        <v>3296</v>
      </c>
      <c r="B130" s="347" t="s">
        <v>3502</v>
      </c>
      <c r="C130" s="426">
        <v>1</v>
      </c>
      <c r="D130" s="346" t="s">
        <v>72</v>
      </c>
      <c r="E130" s="346" t="s">
        <v>71</v>
      </c>
      <c r="F130" s="5" t="str">
        <f>UnitControlCenter!B3</f>
        <v>million metric tons / year</v>
      </c>
      <c r="G130" s="346" t="s">
        <v>3506</v>
      </c>
      <c r="H130" s="81" t="s">
        <v>3503</v>
      </c>
      <c r="I130" s="346" t="s">
        <v>3504</v>
      </c>
    </row>
    <row r="131" spans="1:9" ht="60">
      <c r="A131" s="347" t="s">
        <v>3296</v>
      </c>
      <c r="B131" s="347" t="s">
        <v>3104</v>
      </c>
      <c r="C131" s="426">
        <v>1</v>
      </c>
      <c r="D131" s="346" t="s">
        <v>72</v>
      </c>
      <c r="E131" s="346" t="s">
        <v>73</v>
      </c>
      <c r="F131" s="5" t="str">
        <f>UnitControlCenter!$B$30</f>
        <v>trillion BTU / year</v>
      </c>
      <c r="G131" s="346" t="s">
        <v>3256</v>
      </c>
      <c r="H131" s="81" t="s">
        <v>3251</v>
      </c>
      <c r="I131" s="346" t="s">
        <v>3252</v>
      </c>
    </row>
    <row r="132" spans="1:9" ht="75">
      <c r="A132" s="347" t="s">
        <v>3296</v>
      </c>
      <c r="B132" s="347" t="s">
        <v>2749</v>
      </c>
      <c r="C132" s="426">
        <v>1</v>
      </c>
      <c r="D132" s="346" t="s">
        <v>72</v>
      </c>
      <c r="E132" s="346" t="s">
        <v>71</v>
      </c>
      <c r="F132" s="5" t="str">
        <f>UnitControlCenter!$B$30</f>
        <v>trillion BTU / year</v>
      </c>
      <c r="G132" s="346" t="s">
        <v>3257</v>
      </c>
      <c r="H132" s="81" t="s">
        <v>3251</v>
      </c>
      <c r="I132" s="346" t="s">
        <v>3253</v>
      </c>
    </row>
    <row r="133" spans="1:9" ht="75">
      <c r="A133" s="347" t="s">
        <v>3296</v>
      </c>
      <c r="B133" s="347" t="s">
        <v>3105</v>
      </c>
      <c r="C133" s="426">
        <v>1</v>
      </c>
      <c r="D133" s="346" t="s">
        <v>72</v>
      </c>
      <c r="E133" s="346" t="s">
        <v>73</v>
      </c>
      <c r="F133" s="5" t="str">
        <f>UnitControlCenter!$B$8</f>
        <v>billion 2018 dollars / year</v>
      </c>
      <c r="G133" s="346" t="s">
        <v>3258</v>
      </c>
      <c r="H133" s="81" t="s">
        <v>3251</v>
      </c>
      <c r="I133" s="346" t="s">
        <v>3254</v>
      </c>
    </row>
    <row r="134" spans="1:9" ht="90">
      <c r="A134" s="347" t="s">
        <v>3296</v>
      </c>
      <c r="B134" s="347" t="s">
        <v>3101</v>
      </c>
      <c r="C134" s="426">
        <v>1</v>
      </c>
      <c r="D134" s="346" t="s">
        <v>72</v>
      </c>
      <c r="E134" s="346" t="s">
        <v>71</v>
      </c>
      <c r="F134" s="5" t="str">
        <f>UnitControlCenter!$B$8</f>
        <v>billion 2018 dollars / year</v>
      </c>
      <c r="G134" s="346" t="s">
        <v>3259</v>
      </c>
      <c r="H134" s="81" t="s">
        <v>3251</v>
      </c>
      <c r="I134" s="346" t="s">
        <v>3255</v>
      </c>
    </row>
    <row r="135" spans="1:9" ht="105">
      <c r="A135" s="347" t="s">
        <v>3296</v>
      </c>
      <c r="B135" s="347" t="s">
        <v>3297</v>
      </c>
      <c r="C135" s="426">
        <v>1</v>
      </c>
      <c r="D135" s="346" t="s">
        <v>72</v>
      </c>
      <c r="E135" s="346" t="s">
        <v>73</v>
      </c>
      <c r="F135" s="5" t="str">
        <f>UnitControlCenter!$B$24</f>
        <v>quads / year</v>
      </c>
      <c r="G135" s="346" t="s">
        <v>3299</v>
      </c>
      <c r="H135" s="81" t="s">
        <v>3301</v>
      </c>
      <c r="I135" s="346" t="s">
        <v>3302</v>
      </c>
    </row>
    <row r="136" spans="1:9" ht="120.75" thickBot="1">
      <c r="A136" s="393" t="s">
        <v>3296</v>
      </c>
      <c r="B136" s="393" t="s">
        <v>3298</v>
      </c>
      <c r="C136" s="425">
        <v>1</v>
      </c>
      <c r="D136" s="394" t="s">
        <v>72</v>
      </c>
      <c r="E136" s="394" t="s">
        <v>71</v>
      </c>
      <c r="F136" s="397" t="str">
        <f>UnitControlCenter!$B$24</f>
        <v>quads / year</v>
      </c>
      <c r="G136" s="394" t="s">
        <v>3300</v>
      </c>
      <c r="H136" s="395" t="s">
        <v>3301</v>
      </c>
      <c r="I136" s="394" t="s">
        <v>3302</v>
      </c>
    </row>
    <row r="137" spans="1:9" ht="75">
      <c r="A137" s="349" t="s">
        <v>2630</v>
      </c>
      <c r="B137" s="347" t="s">
        <v>103</v>
      </c>
      <c r="C137" s="426">
        <v>1</v>
      </c>
      <c r="D137" s="346" t="s">
        <v>72</v>
      </c>
      <c r="E137" s="346" t="s">
        <v>2637</v>
      </c>
      <c r="F137" s="5" t="str">
        <f>UnitControlCenter!$B$16</f>
        <v>2018 dollars / megawatt-hour (MWh)</v>
      </c>
      <c r="G137" s="346" t="s">
        <v>3116</v>
      </c>
      <c r="H137" s="81" t="s">
        <v>3422</v>
      </c>
      <c r="I137" s="346" t="s">
        <v>3117</v>
      </c>
    </row>
    <row r="138" spans="1:9" ht="45">
      <c r="A138" s="349" t="s">
        <v>2630</v>
      </c>
      <c r="B138" s="347" t="s">
        <v>515</v>
      </c>
      <c r="C138" s="426">
        <v>1</v>
      </c>
      <c r="D138" s="346" t="s">
        <v>72</v>
      </c>
      <c r="E138" s="346" t="s">
        <v>2637</v>
      </c>
      <c r="F138" s="5" t="str">
        <f>UnitControlCenter!$B$31</f>
        <v>2018 dollars / short ton</v>
      </c>
      <c r="G138" s="346" t="s">
        <v>3128</v>
      </c>
      <c r="H138" s="81" t="s">
        <v>3129</v>
      </c>
      <c r="I138" s="346" t="s">
        <v>3130</v>
      </c>
    </row>
    <row r="139" spans="1:9">
      <c r="A139" s="349" t="s">
        <v>2630</v>
      </c>
      <c r="B139" s="347" t="s">
        <v>512</v>
      </c>
      <c r="C139" s="426">
        <v>1</v>
      </c>
      <c r="D139" s="346" t="s">
        <v>72</v>
      </c>
      <c r="E139" s="346" t="s">
        <v>2637</v>
      </c>
      <c r="F139" s="5" t="str">
        <f>UnitControlCenter!$B$31</f>
        <v>2018 dollars / short ton</v>
      </c>
      <c r="G139" s="346" t="s">
        <v>2650</v>
      </c>
      <c r="H139" s="81" t="s">
        <v>401</v>
      </c>
      <c r="I139" s="346" t="s">
        <v>2991</v>
      </c>
    </row>
    <row r="140" spans="1:9" ht="75">
      <c r="A140" s="349" t="s">
        <v>2630</v>
      </c>
      <c r="B140" s="347" t="s">
        <v>97</v>
      </c>
      <c r="C140" s="426">
        <v>1</v>
      </c>
      <c r="D140" s="346" t="s">
        <v>72</v>
      </c>
      <c r="E140" s="346" t="s">
        <v>2637</v>
      </c>
      <c r="F140" s="5" t="str">
        <f>UnitControlCenter!$B$32</f>
        <v>2018 dollars / thousand cubic feet</v>
      </c>
      <c r="G140" s="346" t="s">
        <v>3118</v>
      </c>
      <c r="H140" s="81" t="s">
        <v>3119</v>
      </c>
      <c r="I140" s="346" t="s">
        <v>3120</v>
      </c>
    </row>
    <row r="141" spans="1:9">
      <c r="A141" s="349" t="s">
        <v>2630</v>
      </c>
      <c r="B141" s="347" t="s">
        <v>105</v>
      </c>
      <c r="C141" s="426">
        <v>1</v>
      </c>
      <c r="D141" s="346" t="s">
        <v>72</v>
      </c>
      <c r="E141" s="346" t="s">
        <v>2637</v>
      </c>
      <c r="F141" s="5" t="str">
        <f>UnitControlCenter!$B$33</f>
        <v>2018 dollars / gallon</v>
      </c>
      <c r="G141" s="346" t="s">
        <v>2652</v>
      </c>
      <c r="H141" s="81" t="s">
        <v>396</v>
      </c>
      <c r="I141" s="57">
        <v>969696</v>
      </c>
    </row>
    <row r="142" spans="1:9" ht="90">
      <c r="A142" s="349" t="s">
        <v>2630</v>
      </c>
      <c r="B142" s="347" t="s">
        <v>106</v>
      </c>
      <c r="C142" s="426">
        <v>1</v>
      </c>
      <c r="D142" s="346" t="s">
        <v>72</v>
      </c>
      <c r="E142" s="346" t="s">
        <v>2637</v>
      </c>
      <c r="F142" s="5" t="str">
        <f>UnitControlCenter!$B$33</f>
        <v>2018 dollars / gallon</v>
      </c>
      <c r="G142" s="346" t="s">
        <v>3121</v>
      </c>
      <c r="H142" s="81" t="s">
        <v>3119</v>
      </c>
      <c r="I142" s="346" t="s">
        <v>3120</v>
      </c>
    </row>
    <row r="143" spans="1:9" ht="60">
      <c r="A143" s="349" t="s">
        <v>2630</v>
      </c>
      <c r="B143" s="347" t="s">
        <v>102</v>
      </c>
      <c r="C143" s="426">
        <v>1</v>
      </c>
      <c r="D143" s="346" t="s">
        <v>72</v>
      </c>
      <c r="E143" s="346" t="s">
        <v>2637</v>
      </c>
      <c r="F143" s="5" t="str">
        <f>UnitControlCenter!$B$31</f>
        <v>2018 dollars / short ton</v>
      </c>
      <c r="G143" s="346" t="s">
        <v>3122</v>
      </c>
      <c r="H143" s="81" t="s">
        <v>3123</v>
      </c>
      <c r="I143" s="346" t="s">
        <v>3124</v>
      </c>
    </row>
    <row r="144" spans="1:9" ht="60">
      <c r="A144" s="349" t="s">
        <v>2630</v>
      </c>
      <c r="B144" s="347" t="s">
        <v>3043</v>
      </c>
      <c r="C144" s="426">
        <v>1</v>
      </c>
      <c r="D144" s="346" t="s">
        <v>72</v>
      </c>
      <c r="E144" s="346" t="s">
        <v>2637</v>
      </c>
      <c r="F144" s="5" t="str">
        <f>UnitControlCenter!$B$34</f>
        <v>2018 dollars / barrel</v>
      </c>
      <c r="G144" s="346" t="s">
        <v>3248</v>
      </c>
      <c r="H144" s="81" t="s">
        <v>3249</v>
      </c>
      <c r="I144" s="346" t="s">
        <v>3250</v>
      </c>
    </row>
    <row r="145" spans="1:9" ht="60">
      <c r="A145" s="349" t="s">
        <v>2630</v>
      </c>
      <c r="B145" s="347" t="s">
        <v>3125</v>
      </c>
      <c r="C145" s="426">
        <v>1</v>
      </c>
      <c r="D145" s="346" t="s">
        <v>72</v>
      </c>
      <c r="E145" s="346" t="s">
        <v>2637</v>
      </c>
      <c r="F145" s="5" t="str">
        <f>UnitControlCenter!$B$33</f>
        <v>2018 dollars / gallon</v>
      </c>
      <c r="G145" s="346" t="s">
        <v>3131</v>
      </c>
      <c r="H145" s="81" t="s">
        <v>2649</v>
      </c>
      <c r="I145" s="346" t="s">
        <v>3039</v>
      </c>
    </row>
    <row r="146" spans="1:9" ht="30.75" thickBot="1">
      <c r="A146" s="396" t="s">
        <v>2630</v>
      </c>
      <c r="B146" s="393" t="s">
        <v>2888</v>
      </c>
      <c r="C146" s="425">
        <v>1</v>
      </c>
      <c r="D146" s="394" t="s">
        <v>72</v>
      </c>
      <c r="E146" s="394" t="s">
        <v>2637</v>
      </c>
      <c r="F146" s="397" t="str">
        <f>UnitControlCenter!$B$35</f>
        <v>2018 dollars / kg</v>
      </c>
      <c r="G146" s="394" t="s">
        <v>3313</v>
      </c>
      <c r="H146" s="395" t="s">
        <v>3314</v>
      </c>
      <c r="I146" s="394" t="s">
        <v>3315</v>
      </c>
    </row>
    <row r="147" spans="1:9">
      <c r="A147" s="349" t="s">
        <v>2631</v>
      </c>
      <c r="B147" s="347" t="s">
        <v>2632</v>
      </c>
      <c r="C147" s="426">
        <v>1</v>
      </c>
      <c r="D147" s="346" t="s">
        <v>70</v>
      </c>
      <c r="E147" s="346" t="s">
        <v>71</v>
      </c>
      <c r="F147" s="5" t="str">
        <f>UnitControlCenter!$B$36</f>
        <v>2018 dollars / kilowatt-hour (kWh)</v>
      </c>
      <c r="G147" s="346" t="s">
        <v>2653</v>
      </c>
      <c r="I147" s="346"/>
    </row>
    <row r="148" spans="1:9" ht="30">
      <c r="A148" s="349" t="s">
        <v>2631</v>
      </c>
      <c r="B148" s="347" t="s">
        <v>2633</v>
      </c>
      <c r="C148" s="426">
        <v>1</v>
      </c>
      <c r="D148" s="346" t="s">
        <v>72</v>
      </c>
      <c r="E148" s="346" t="s">
        <v>71</v>
      </c>
      <c r="F148" s="5" t="str">
        <f>UnitControlCenter!$B$37</f>
        <v>cost of eqpt. to capture 1 metric ton CO2e/yr (2018 dollars)</v>
      </c>
      <c r="G148" s="346" t="s">
        <v>2657</v>
      </c>
      <c r="H148" s="81" t="s">
        <v>2658</v>
      </c>
      <c r="I148" s="346" t="s">
        <v>2998</v>
      </c>
    </row>
    <row r="149" spans="1:9" ht="30">
      <c r="A149" s="349" t="s">
        <v>2631</v>
      </c>
      <c r="B149" s="347" t="s">
        <v>2634</v>
      </c>
      <c r="C149" s="426">
        <v>1</v>
      </c>
      <c r="D149" s="346" t="s">
        <v>70</v>
      </c>
      <c r="E149" s="346" t="s">
        <v>71</v>
      </c>
      <c r="F149" s="5" t="str">
        <f>UnitControlCenter!$B$38</f>
        <v>million 2018 dollars / megawatt (MW)</v>
      </c>
      <c r="G149" s="346" t="s">
        <v>2654</v>
      </c>
      <c r="I149" s="346"/>
    </row>
    <row r="150" spans="1:9" ht="30">
      <c r="A150" s="349" t="s">
        <v>2631</v>
      </c>
      <c r="B150" s="347" t="s">
        <v>2635</v>
      </c>
      <c r="C150" s="426">
        <v>1</v>
      </c>
      <c r="D150" s="346" t="s">
        <v>70</v>
      </c>
      <c r="E150" s="346" t="s">
        <v>71</v>
      </c>
      <c r="F150" s="5" t="str">
        <f>UnitControlCenter!$B$38</f>
        <v>million 2018 dollars / megawatt (MW)</v>
      </c>
      <c r="G150" s="346" t="s">
        <v>2655</v>
      </c>
      <c r="I150" s="346"/>
    </row>
    <row r="151" spans="1:9" ht="30">
      <c r="A151" s="349" t="s">
        <v>2631</v>
      </c>
      <c r="B151" s="347" t="s">
        <v>2636</v>
      </c>
      <c r="C151" s="426">
        <v>1</v>
      </c>
      <c r="D151" s="346" t="s">
        <v>70</v>
      </c>
      <c r="E151" s="346" t="s">
        <v>71</v>
      </c>
      <c r="F151" s="5" t="str">
        <f>UnitControlCenter!$B$38</f>
        <v>million 2018 dollars / megawatt (MW)</v>
      </c>
      <c r="G151" s="346" t="s">
        <v>2656</v>
      </c>
      <c r="I151" s="346"/>
    </row>
    <row r="152" spans="1:9" ht="30.75" thickBot="1">
      <c r="A152" s="396" t="s">
        <v>2631</v>
      </c>
      <c r="B152" s="393" t="s">
        <v>2905</v>
      </c>
      <c r="C152" s="425">
        <v>1</v>
      </c>
      <c r="D152" s="394" t="s">
        <v>70</v>
      </c>
      <c r="E152" s="394" t="s">
        <v>71</v>
      </c>
      <c r="F152" s="397" t="str">
        <f>UnitControlCenter!$B$39</f>
        <v>cost of eqpt. to produce 1 kg H2/yr (2018 dollars)</v>
      </c>
      <c r="G152" s="394" t="s">
        <v>2907</v>
      </c>
      <c r="H152" s="395"/>
      <c r="I152" s="394"/>
    </row>
  </sheetData>
  <conditionalFormatting sqref="C2:C49 C51:C152">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0 F122 F24 F90 F47 F53 F6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2985</v>
      </c>
      <c r="B1" s="367"/>
      <c r="C1" s="333"/>
      <c r="D1" s="333"/>
    </row>
    <row r="2" spans="1:4">
      <c r="A2" s="366" t="s">
        <v>2949</v>
      </c>
      <c r="B2" s="368" t="s">
        <v>2950</v>
      </c>
      <c r="C2" s="366" t="s">
        <v>2951</v>
      </c>
      <c r="D2" s="366" t="s">
        <v>2952</v>
      </c>
    </row>
    <row r="3" spans="1:4">
      <c r="A3" s="345" t="s">
        <v>2959</v>
      </c>
      <c r="B3" s="369" t="s">
        <v>2970</v>
      </c>
      <c r="C3" s="375"/>
      <c r="D3" t="s">
        <v>502</v>
      </c>
    </row>
    <row r="4" spans="1:4">
      <c r="A4" s="345" t="s">
        <v>2967</v>
      </c>
      <c r="B4" s="370" t="s">
        <v>2968</v>
      </c>
      <c r="C4" s="374"/>
      <c r="D4" t="s">
        <v>102</v>
      </c>
    </row>
    <row r="5" spans="1:4">
      <c r="A5" t="s">
        <v>2996</v>
      </c>
      <c r="B5" s="369" t="s">
        <v>2990</v>
      </c>
      <c r="C5" s="385"/>
      <c r="D5" t="s">
        <v>101</v>
      </c>
    </row>
    <row r="6" spans="1:4">
      <c r="A6" s="345" t="s">
        <v>2974</v>
      </c>
      <c r="B6" s="369" t="s">
        <v>2991</v>
      </c>
      <c r="C6" s="379"/>
      <c r="D6" t="s">
        <v>2986</v>
      </c>
    </row>
    <row r="7" spans="1:4">
      <c r="A7" s="345" t="s">
        <v>2997</v>
      </c>
      <c r="B7" s="369" t="s">
        <v>2651</v>
      </c>
      <c r="C7" s="384"/>
      <c r="D7" t="s">
        <v>2987</v>
      </c>
    </row>
    <row r="8" spans="1:4">
      <c r="A8" t="s">
        <v>2995</v>
      </c>
      <c r="B8" s="369" t="s">
        <v>2992</v>
      </c>
      <c r="C8" s="387"/>
      <c r="D8" t="s">
        <v>520</v>
      </c>
    </row>
    <row r="9" spans="1:4">
      <c r="A9" s="345" t="s">
        <v>2975</v>
      </c>
      <c r="B9" s="369" t="s">
        <v>2971</v>
      </c>
      <c r="C9" s="378"/>
      <c r="D9" t="s">
        <v>523</v>
      </c>
    </row>
    <row r="10" spans="1:4">
      <c r="A10" s="345" t="s">
        <v>2948</v>
      </c>
      <c r="B10" s="371" t="s">
        <v>2955</v>
      </c>
      <c r="C10" s="365"/>
      <c r="D10" t="s">
        <v>99</v>
      </c>
    </row>
    <row r="11" spans="1:4">
      <c r="A11" s="345" t="s">
        <v>2976</v>
      </c>
      <c r="B11" s="369" t="s">
        <v>2972</v>
      </c>
      <c r="C11" s="380"/>
      <c r="D11" t="s">
        <v>98</v>
      </c>
    </row>
    <row r="12" spans="1:4">
      <c r="A12" s="345" t="s">
        <v>2958</v>
      </c>
      <c r="B12" s="370" t="s">
        <v>2963</v>
      </c>
      <c r="C12" s="376"/>
      <c r="D12" t="s">
        <v>2988</v>
      </c>
    </row>
    <row r="13" spans="1:4">
      <c r="A13" t="s">
        <v>2999</v>
      </c>
      <c r="B13" s="369" t="s">
        <v>2993</v>
      </c>
      <c r="C13" s="386"/>
      <c r="D13" t="s">
        <v>2887</v>
      </c>
    </row>
    <row r="14" spans="1:4">
      <c r="A14" s="345" t="s">
        <v>2961</v>
      </c>
      <c r="B14" s="370" t="s">
        <v>2962</v>
      </c>
      <c r="C14" s="364"/>
      <c r="D14" t="s">
        <v>352</v>
      </c>
    </row>
    <row r="15" spans="1:4" s="345" customFormat="1">
      <c r="A15" s="345" t="s">
        <v>3044</v>
      </c>
      <c r="B15" s="370" t="s">
        <v>3046</v>
      </c>
      <c r="C15" s="390"/>
      <c r="D15" s="345" t="s">
        <v>3043</v>
      </c>
    </row>
    <row r="16" spans="1:4" s="345" customFormat="1">
      <c r="A16" s="345" t="s">
        <v>3045</v>
      </c>
      <c r="B16" s="370">
        <v>740000</v>
      </c>
      <c r="C16" s="391"/>
      <c r="D16" s="345" t="s">
        <v>2885</v>
      </c>
    </row>
    <row r="17" spans="1:4">
      <c r="A17" s="345" t="s">
        <v>2977</v>
      </c>
      <c r="B17" s="369" t="s">
        <v>2973</v>
      </c>
      <c r="C17" s="381"/>
      <c r="D17" t="s">
        <v>353</v>
      </c>
    </row>
    <row r="18" spans="1:4">
      <c r="A18" s="345" t="s">
        <v>2960</v>
      </c>
      <c r="B18" s="370" t="s">
        <v>2965</v>
      </c>
      <c r="C18" s="373"/>
      <c r="D18" t="s">
        <v>349</v>
      </c>
    </row>
    <row r="19" spans="1:4">
      <c r="A19" s="361" t="s">
        <v>2984</v>
      </c>
      <c r="B19" s="382" t="s">
        <v>2983</v>
      </c>
      <c r="C19" s="383"/>
      <c r="D19" t="s">
        <v>512</v>
      </c>
    </row>
    <row r="20" spans="1:4">
      <c r="A20" s="345" t="s">
        <v>2954</v>
      </c>
      <c r="B20" s="370" t="s">
        <v>2964</v>
      </c>
      <c r="C20" s="372"/>
      <c r="D20" t="s">
        <v>515</v>
      </c>
    </row>
    <row r="21" spans="1:4">
      <c r="A21" t="s">
        <v>3000</v>
      </c>
      <c r="B21" s="369" t="s">
        <v>2994</v>
      </c>
      <c r="C21" s="388"/>
      <c r="D21" t="s">
        <v>2989</v>
      </c>
    </row>
    <row r="23" spans="1:4" s="345" customFormat="1">
      <c r="A23" s="335" t="s">
        <v>2969</v>
      </c>
      <c r="B23" s="367"/>
      <c r="C23" s="333"/>
      <c r="D23" s="333"/>
    </row>
    <row r="24" spans="1:4" s="366" customFormat="1">
      <c r="A24" s="366" t="s">
        <v>2949</v>
      </c>
      <c r="B24" s="368" t="s">
        <v>2950</v>
      </c>
      <c r="C24" s="366" t="s">
        <v>2951</v>
      </c>
      <c r="D24" s="366" t="s">
        <v>3036</v>
      </c>
    </row>
    <row r="25" spans="1:4">
      <c r="A25" t="s">
        <v>2975</v>
      </c>
      <c r="B25" s="369" t="s">
        <v>2971</v>
      </c>
      <c r="C25" s="378"/>
      <c r="D25" t="s">
        <v>3038</v>
      </c>
    </row>
    <row r="26" spans="1:4" s="345" customFormat="1">
      <c r="A26" s="345" t="s">
        <v>2948</v>
      </c>
      <c r="B26" s="371" t="s">
        <v>2955</v>
      </c>
      <c r="C26" s="365"/>
      <c r="D26" s="345" t="s">
        <v>3037</v>
      </c>
    </row>
    <row r="27" spans="1:4">
      <c r="A27" t="s">
        <v>2960</v>
      </c>
      <c r="B27" s="369" t="s">
        <v>2965</v>
      </c>
      <c r="C27" s="373"/>
      <c r="D27" t="s">
        <v>4</v>
      </c>
    </row>
    <row r="28" spans="1:4">
      <c r="A28" t="s">
        <v>2974</v>
      </c>
      <c r="B28" s="369" t="s">
        <v>2991</v>
      </c>
      <c r="C28" s="379"/>
      <c r="D28" t="s">
        <v>103</v>
      </c>
    </row>
    <row r="29" spans="1:4">
      <c r="A29" t="s">
        <v>2954</v>
      </c>
      <c r="B29" s="369">
        <v>969696</v>
      </c>
      <c r="C29" s="372"/>
      <c r="D29" t="s">
        <v>9</v>
      </c>
    </row>
    <row r="30" spans="1:4">
      <c r="A30" t="s">
        <v>2967</v>
      </c>
      <c r="B30" s="369" t="s">
        <v>2968</v>
      </c>
      <c r="C30" s="374"/>
      <c r="D30" t="s">
        <v>2794</v>
      </c>
    </row>
    <row r="31" spans="1:4">
      <c r="A31" t="s">
        <v>2976</v>
      </c>
      <c r="B31" s="369" t="s">
        <v>2972</v>
      </c>
      <c r="C31" s="380"/>
      <c r="D31" t="s">
        <v>152</v>
      </c>
    </row>
    <row r="32" spans="1:4" s="345" customFormat="1">
      <c r="A32" s="345" t="s">
        <v>2977</v>
      </c>
      <c r="B32" s="369" t="s">
        <v>2973</v>
      </c>
      <c r="C32" s="381"/>
      <c r="D32" s="345" t="s">
        <v>2803</v>
      </c>
    </row>
    <row r="33" spans="1:4">
      <c r="A33" t="s">
        <v>2959</v>
      </c>
      <c r="B33" s="369" t="s">
        <v>2970</v>
      </c>
      <c r="C33" s="377"/>
      <c r="D33" t="s">
        <v>2904</v>
      </c>
    </row>
    <row r="34" spans="1:4" s="345" customFormat="1">
      <c r="A34" s="345" t="s">
        <v>3044</v>
      </c>
      <c r="B34" s="370" t="s">
        <v>3046</v>
      </c>
      <c r="C34" s="390"/>
      <c r="D34" s="345" t="s">
        <v>3373</v>
      </c>
    </row>
    <row r="36" spans="1:4" s="345" customFormat="1">
      <c r="A36" s="335" t="s">
        <v>2978</v>
      </c>
      <c r="B36" s="367"/>
      <c r="C36" s="333"/>
      <c r="D36" s="333"/>
    </row>
    <row r="37" spans="1:4" s="345" customFormat="1">
      <c r="A37" s="366" t="s">
        <v>2949</v>
      </c>
      <c r="B37" s="368" t="s">
        <v>2950</v>
      </c>
      <c r="C37" s="366" t="s">
        <v>2951</v>
      </c>
      <c r="D37" s="366" t="s">
        <v>2952</v>
      </c>
    </row>
    <row r="38" spans="1:4" s="345" customFormat="1">
      <c r="A38" s="345" t="s">
        <v>2960</v>
      </c>
      <c r="B38" s="370" t="s">
        <v>2965</v>
      </c>
      <c r="C38" s="373"/>
      <c r="D38" s="345" t="s">
        <v>2979</v>
      </c>
    </row>
    <row r="39" spans="1:4" s="345" customFormat="1">
      <c r="A39" s="345" t="s">
        <v>2954</v>
      </c>
      <c r="B39" s="369">
        <v>969696</v>
      </c>
      <c r="C39" s="372"/>
      <c r="D39" s="345" t="s">
        <v>2980</v>
      </c>
    </row>
    <row r="40" spans="1:4" s="345" customFormat="1">
      <c r="A40" s="345" t="s">
        <v>2967</v>
      </c>
      <c r="B40" s="369" t="s">
        <v>2968</v>
      </c>
      <c r="C40" s="374"/>
      <c r="D40" s="345" t="s">
        <v>2981</v>
      </c>
    </row>
    <row r="41" spans="1:4" s="345" customFormat="1">
      <c r="A41" s="345" t="s">
        <v>3044</v>
      </c>
      <c r="B41" s="370" t="s">
        <v>3046</v>
      </c>
      <c r="C41" s="390"/>
      <c r="D41" s="345" t="s">
        <v>3374</v>
      </c>
    </row>
    <row r="42" spans="1:4" s="361" customFormat="1">
      <c r="B42" s="382"/>
    </row>
    <row r="43" spans="1:4" s="361" customFormat="1">
      <c r="A43" s="335" t="s">
        <v>2982</v>
      </c>
      <c r="B43" s="367"/>
      <c r="C43" s="333"/>
      <c r="D43" s="333"/>
    </row>
    <row r="44" spans="1:4" s="361" customFormat="1">
      <c r="A44" s="366" t="s">
        <v>2949</v>
      </c>
      <c r="B44" s="368" t="s">
        <v>2950</v>
      </c>
      <c r="C44" s="366" t="s">
        <v>2951</v>
      </c>
      <c r="D44" s="366" t="s">
        <v>2952</v>
      </c>
    </row>
    <row r="45" spans="1:4" s="361" customFormat="1">
      <c r="A45" s="345" t="s">
        <v>2967</v>
      </c>
      <c r="B45" s="369" t="s">
        <v>2968</v>
      </c>
      <c r="C45" s="374"/>
      <c r="D45" s="361" t="s">
        <v>2374</v>
      </c>
    </row>
    <row r="46" spans="1:4" s="361" customFormat="1">
      <c r="A46" s="345" t="s">
        <v>2961</v>
      </c>
      <c r="B46" s="370" t="s">
        <v>2962</v>
      </c>
      <c r="C46" s="364"/>
      <c r="D46" s="361" t="s">
        <v>979</v>
      </c>
    </row>
    <row r="47" spans="1:4" s="361" customFormat="1">
      <c r="A47" s="345" t="s">
        <v>2960</v>
      </c>
      <c r="B47" s="370" t="s">
        <v>2965</v>
      </c>
      <c r="C47" s="373"/>
      <c r="D47" s="361" t="s">
        <v>2372</v>
      </c>
    </row>
    <row r="48" spans="1:4" s="361" customFormat="1">
      <c r="A48" s="345" t="s">
        <v>2954</v>
      </c>
      <c r="B48" s="370" t="s">
        <v>2964</v>
      </c>
      <c r="C48" s="372"/>
      <c r="D48" s="361" t="s">
        <v>2356</v>
      </c>
    </row>
    <row r="49" spans="1:4" s="361" customFormat="1">
      <c r="B49" s="389"/>
    </row>
    <row r="50" spans="1:4" s="361" customFormat="1">
      <c r="A50" s="335" t="s">
        <v>3144</v>
      </c>
      <c r="B50" s="367"/>
      <c r="C50" s="333"/>
      <c r="D50" s="333"/>
    </row>
    <row r="51" spans="1:4" s="361" customFormat="1">
      <c r="A51" s="366" t="s">
        <v>2949</v>
      </c>
      <c r="B51" s="368" t="s">
        <v>2950</v>
      </c>
      <c r="C51" s="366" t="s">
        <v>2951</v>
      </c>
      <c r="D51" s="366" t="s">
        <v>2952</v>
      </c>
    </row>
    <row r="52" spans="1:4" s="361" customFormat="1">
      <c r="A52" s="345" t="s">
        <v>2960</v>
      </c>
      <c r="B52" s="370" t="s">
        <v>2965</v>
      </c>
      <c r="C52" s="373"/>
      <c r="D52" s="361" t="s">
        <v>3012</v>
      </c>
    </row>
    <row r="53" spans="1:4" s="361" customFormat="1">
      <c r="A53" s="345" t="s">
        <v>2975</v>
      </c>
      <c r="B53" s="369" t="s">
        <v>2971</v>
      </c>
      <c r="C53" s="378"/>
      <c r="D53" s="361" t="s">
        <v>3013</v>
      </c>
    </row>
    <row r="54" spans="1:4" s="361" customFormat="1">
      <c r="A54" s="345" t="s">
        <v>2974</v>
      </c>
      <c r="B54" s="369" t="s">
        <v>2991</v>
      </c>
      <c r="C54" s="379"/>
      <c r="D54" s="361" t="s">
        <v>3014</v>
      </c>
    </row>
    <row r="55" spans="1:4" s="361" customFormat="1">
      <c r="A55" s="345" t="s">
        <v>2967</v>
      </c>
      <c r="B55" s="370" t="s">
        <v>2968</v>
      </c>
      <c r="C55" s="374"/>
      <c r="D55" s="361" t="s">
        <v>3015</v>
      </c>
    </row>
    <row r="56" spans="1:4" s="361" customFormat="1">
      <c r="A56" s="345" t="s">
        <v>2961</v>
      </c>
      <c r="B56" s="370" t="s">
        <v>2962</v>
      </c>
      <c r="C56" s="364"/>
      <c r="D56" s="361" t="s">
        <v>3016</v>
      </c>
    </row>
    <row r="57" spans="1:4" s="361" customFormat="1">
      <c r="A57" s="345"/>
      <c r="B57" s="370"/>
    </row>
    <row r="58" spans="1:4" s="361" customFormat="1">
      <c r="A58" s="335" t="s">
        <v>3460</v>
      </c>
      <c r="B58" s="367"/>
      <c r="C58" s="333"/>
      <c r="D58" s="333"/>
    </row>
    <row r="59" spans="1:4" s="361" customFormat="1">
      <c r="A59" s="366" t="s">
        <v>2949</v>
      </c>
      <c r="B59" s="368" t="s">
        <v>2950</v>
      </c>
      <c r="C59" s="366" t="s">
        <v>2951</v>
      </c>
      <c r="D59" s="366" t="s">
        <v>2952</v>
      </c>
    </row>
    <row r="60" spans="1:4" s="361" customFormat="1">
      <c r="A60" s="345" t="s">
        <v>2960</v>
      </c>
      <c r="B60" s="370" t="s">
        <v>2965</v>
      </c>
      <c r="C60" s="373"/>
      <c r="D60" s="361" t="s">
        <v>3461</v>
      </c>
    </row>
    <row r="61" spans="1:4" s="361" customFormat="1">
      <c r="A61" s="345" t="s">
        <v>2975</v>
      </c>
      <c r="B61" s="369" t="s">
        <v>2971</v>
      </c>
      <c r="C61" s="378"/>
      <c r="D61" s="361" t="s">
        <v>3462</v>
      </c>
    </row>
    <row r="62" spans="1:4" s="361" customFormat="1">
      <c r="A62" s="345" t="s">
        <v>2974</v>
      </c>
      <c r="B62" s="369" t="s">
        <v>2991</v>
      </c>
      <c r="C62" s="379"/>
      <c r="D62" s="361" t="s">
        <v>3463</v>
      </c>
    </row>
    <row r="63" spans="1:4" s="361" customFormat="1">
      <c r="A63" s="345" t="s">
        <v>2961</v>
      </c>
      <c r="B63" s="370" t="s">
        <v>2962</v>
      </c>
      <c r="C63" s="364"/>
      <c r="D63" s="361" t="s">
        <v>3016</v>
      </c>
    </row>
    <row r="64" spans="1:4" s="345" customFormat="1">
      <c r="B64" s="369"/>
    </row>
    <row r="65" spans="1:4" s="345" customFormat="1">
      <c r="A65" s="335" t="s">
        <v>3481</v>
      </c>
      <c r="B65" s="367"/>
      <c r="C65" s="333"/>
      <c r="D65" s="333"/>
    </row>
    <row r="66" spans="1:4" s="345" customFormat="1">
      <c r="A66" s="366" t="s">
        <v>2949</v>
      </c>
      <c r="B66" s="368" t="s">
        <v>2950</v>
      </c>
      <c r="C66" s="366" t="s">
        <v>2951</v>
      </c>
      <c r="D66" s="366" t="s">
        <v>2952</v>
      </c>
    </row>
    <row r="67" spans="1:4" s="345" customFormat="1">
      <c r="A67" s="345" t="s">
        <v>2975</v>
      </c>
      <c r="B67" s="369" t="s">
        <v>2971</v>
      </c>
      <c r="C67" s="378"/>
      <c r="D67" s="361" t="s">
        <v>3482</v>
      </c>
    </row>
    <row r="68" spans="1:4" s="345" customFormat="1">
      <c r="A68" s="345" t="s">
        <v>2967</v>
      </c>
      <c r="B68" s="370" t="s">
        <v>2968</v>
      </c>
      <c r="C68" s="374"/>
      <c r="D68" s="361" t="s">
        <v>3483</v>
      </c>
    </row>
    <row r="69" spans="1:4" s="345" customFormat="1">
      <c r="A69" s="345" t="s">
        <v>2961</v>
      </c>
      <c r="B69" s="370" t="s">
        <v>2962</v>
      </c>
      <c r="C69" s="364"/>
      <c r="D69" s="361" t="s">
        <v>3016</v>
      </c>
    </row>
    <row r="70" spans="1:4" s="345" customFormat="1">
      <c r="B70" s="369"/>
    </row>
    <row r="71" spans="1:4" s="345" customFormat="1">
      <c r="A71" s="335" t="s">
        <v>3018</v>
      </c>
      <c r="B71" s="367"/>
      <c r="C71" s="333"/>
      <c r="D71" s="333"/>
    </row>
    <row r="72" spans="1:4" s="345" customFormat="1">
      <c r="A72" s="366" t="s">
        <v>2949</v>
      </c>
      <c r="B72" s="368" t="s">
        <v>2950</v>
      </c>
      <c r="C72" s="366" t="s">
        <v>2951</v>
      </c>
      <c r="D72" s="366" t="s">
        <v>2952</v>
      </c>
    </row>
    <row r="73" spans="1:4" s="345" customFormat="1">
      <c r="A73" s="345" t="s">
        <v>2961</v>
      </c>
      <c r="B73" s="370" t="s">
        <v>2962</v>
      </c>
      <c r="C73" s="364"/>
      <c r="D73" s="345" t="s">
        <v>3019</v>
      </c>
    </row>
    <row r="74" spans="1:4" s="345" customFormat="1">
      <c r="A74" s="345" t="s">
        <v>2975</v>
      </c>
      <c r="B74" s="369" t="s">
        <v>2971</v>
      </c>
      <c r="C74" s="378"/>
      <c r="D74" s="345" t="s">
        <v>3020</v>
      </c>
    </row>
    <row r="75" spans="1:4" s="345" customFormat="1">
      <c r="A75" s="345" t="s">
        <v>2977</v>
      </c>
      <c r="B75" s="369" t="s">
        <v>2973</v>
      </c>
      <c r="C75" s="381"/>
      <c r="D75" s="345" t="s">
        <v>3136</v>
      </c>
    </row>
    <row r="76" spans="1:4" s="345" customFormat="1">
      <c r="A76" s="345" t="s">
        <v>2976</v>
      </c>
      <c r="B76" s="369" t="s">
        <v>2972</v>
      </c>
      <c r="C76" s="380"/>
      <c r="D76" s="345" t="s">
        <v>3021</v>
      </c>
    </row>
    <row r="77" spans="1:4" s="345" customFormat="1">
      <c r="A77" s="345" t="s">
        <v>2974</v>
      </c>
      <c r="B77" s="369" t="s">
        <v>2991</v>
      </c>
      <c r="C77" s="379"/>
      <c r="D77" s="345" t="s">
        <v>3022</v>
      </c>
    </row>
    <row r="78" spans="1:4" s="345" customFormat="1">
      <c r="A78" s="345" t="s">
        <v>2954</v>
      </c>
      <c r="B78" s="370" t="s">
        <v>2964</v>
      </c>
      <c r="C78" s="372"/>
      <c r="D78" s="345" t="s">
        <v>3023</v>
      </c>
    </row>
    <row r="79" spans="1:4" s="345" customFormat="1">
      <c r="A79" s="345" t="s">
        <v>2960</v>
      </c>
      <c r="B79" s="370" t="s">
        <v>2965</v>
      </c>
      <c r="C79" s="373"/>
      <c r="D79" s="345" t="s">
        <v>3024</v>
      </c>
    </row>
    <row r="80" spans="1:4" s="345" customFormat="1">
      <c r="A80" s="345" t="s">
        <v>2967</v>
      </c>
      <c r="B80" s="370" t="s">
        <v>2968</v>
      </c>
      <c r="C80" s="374"/>
      <c r="D80" s="345" t="s">
        <v>3025</v>
      </c>
    </row>
    <row r="81" spans="1:5" s="345" customFormat="1">
      <c r="A81" s="345" t="s">
        <v>2959</v>
      </c>
      <c r="B81" s="369" t="s">
        <v>2970</v>
      </c>
      <c r="C81" s="377"/>
      <c r="D81" s="345" t="s">
        <v>3026</v>
      </c>
    </row>
    <row r="82" spans="1:5" s="345" customFormat="1">
      <c r="B82" s="369"/>
      <c r="C82" s="361"/>
    </row>
    <row r="83" spans="1:5" s="345" customFormat="1">
      <c r="A83" s="335" t="s">
        <v>3017</v>
      </c>
      <c r="B83" s="367"/>
      <c r="C83" s="333"/>
      <c r="D83" s="333"/>
    </row>
    <row r="84" spans="1:5" s="345" customFormat="1">
      <c r="A84" s="366" t="s">
        <v>2949</v>
      </c>
      <c r="B84" s="368" t="s">
        <v>2950</v>
      </c>
      <c r="C84" s="366" t="s">
        <v>2951</v>
      </c>
      <c r="D84" s="366" t="s">
        <v>2952</v>
      </c>
    </row>
    <row r="85" spans="1:5" s="345" customFormat="1">
      <c r="A85" s="345" t="s">
        <v>2967</v>
      </c>
      <c r="B85" s="370" t="s">
        <v>2968</v>
      </c>
      <c r="C85" s="374"/>
      <c r="D85" s="345" t="s">
        <v>3154</v>
      </c>
    </row>
    <row r="86" spans="1:5" s="345" customFormat="1">
      <c r="A86" s="345" t="s">
        <v>2974</v>
      </c>
      <c r="B86" s="369" t="s">
        <v>2991</v>
      </c>
      <c r="C86" s="379"/>
      <c r="D86" s="361" t="s">
        <v>3155</v>
      </c>
    </row>
    <row r="87" spans="1:5" s="345" customFormat="1">
      <c r="A87" s="345" t="s">
        <v>2960</v>
      </c>
      <c r="B87" s="370" t="s">
        <v>2965</v>
      </c>
      <c r="C87" s="373"/>
      <c r="D87" s="345" t="s">
        <v>3145</v>
      </c>
    </row>
    <row r="88" spans="1:5" s="345" customFormat="1">
      <c r="A88" s="345" t="s">
        <v>2975</v>
      </c>
      <c r="B88" s="369" t="s">
        <v>2971</v>
      </c>
      <c r="C88" s="378"/>
      <c r="D88" s="345" t="s">
        <v>3146</v>
      </c>
    </row>
    <row r="89" spans="1:5" s="345" customFormat="1">
      <c r="A89" s="345" t="s">
        <v>2961</v>
      </c>
      <c r="B89" s="370" t="s">
        <v>2962</v>
      </c>
      <c r="C89" s="364"/>
      <c r="D89" s="361" t="s">
        <v>3016</v>
      </c>
    </row>
    <row r="90" spans="1:5" s="345" customFormat="1">
      <c r="B90" s="369"/>
      <c r="C90" s="361"/>
    </row>
    <row r="91" spans="1:5">
      <c r="A91" s="335" t="s">
        <v>2953</v>
      </c>
      <c r="B91" s="367"/>
      <c r="C91" s="333"/>
      <c r="D91" s="333"/>
    </row>
    <row r="92" spans="1:5">
      <c r="A92" s="366" t="s">
        <v>2949</v>
      </c>
      <c r="B92" s="368" t="s">
        <v>2950</v>
      </c>
      <c r="C92" s="366" t="s">
        <v>2951</v>
      </c>
      <c r="D92" s="366" t="s">
        <v>2952</v>
      </c>
    </row>
    <row r="93" spans="1:5">
      <c r="A93" s="345" t="s">
        <v>2974</v>
      </c>
      <c r="B93" s="369" t="s">
        <v>2991</v>
      </c>
      <c r="C93" s="379"/>
      <c r="D93" t="s">
        <v>2384</v>
      </c>
    </row>
    <row r="94" spans="1:5">
      <c r="A94" t="s">
        <v>2954</v>
      </c>
      <c r="B94" s="370" t="s">
        <v>2964</v>
      </c>
      <c r="C94" s="372"/>
      <c r="D94" t="s">
        <v>2386</v>
      </c>
    </row>
    <row r="95" spans="1:5">
      <c r="A95" t="s">
        <v>2960</v>
      </c>
      <c r="B95" s="370" t="s">
        <v>2965</v>
      </c>
      <c r="C95" s="373"/>
      <c r="D95" t="s">
        <v>2385</v>
      </c>
    </row>
    <row r="96" spans="1:5">
      <c r="A96" t="s">
        <v>2959</v>
      </c>
      <c r="B96" s="369" t="s">
        <v>2970</v>
      </c>
      <c r="C96" s="375"/>
      <c r="D96" t="s">
        <v>2956</v>
      </c>
      <c r="E96" s="370"/>
    </row>
    <row r="97" spans="1:4">
      <c r="A97" s="345" t="s">
        <v>2975</v>
      </c>
      <c r="B97" s="369" t="s">
        <v>2971</v>
      </c>
      <c r="C97" s="378"/>
      <c r="D97" t="s">
        <v>2957</v>
      </c>
    </row>
    <row r="98" spans="1:4">
      <c r="A98" t="s">
        <v>2961</v>
      </c>
      <c r="B98" s="370" t="s">
        <v>2962</v>
      </c>
      <c r="C98" s="364"/>
      <c r="D98" t="s">
        <v>2387</v>
      </c>
    </row>
    <row r="99" spans="1:4">
      <c r="A99" t="s">
        <v>2967</v>
      </c>
      <c r="B99" s="370" t="s">
        <v>2968</v>
      </c>
      <c r="C99" s="374"/>
      <c r="D99" t="s">
        <v>2966</v>
      </c>
    </row>
    <row r="101" spans="1:4">
      <c r="A101" s="335" t="s">
        <v>3001</v>
      </c>
      <c r="B101" s="367"/>
      <c r="C101" s="333"/>
      <c r="D101" s="333"/>
    </row>
    <row r="102" spans="1:4">
      <c r="A102" s="366" t="s">
        <v>2949</v>
      </c>
      <c r="B102" s="368" t="s">
        <v>2950</v>
      </c>
      <c r="C102" s="366" t="s">
        <v>2951</v>
      </c>
      <c r="D102" s="366" t="s">
        <v>2952</v>
      </c>
    </row>
    <row r="103" spans="1:4">
      <c r="A103" s="345" t="s">
        <v>2960</v>
      </c>
      <c r="B103" s="370" t="s">
        <v>2965</v>
      </c>
      <c r="C103" s="373"/>
      <c r="D103" t="s">
        <v>165</v>
      </c>
    </row>
    <row r="104" spans="1:4">
      <c r="A104" s="345" t="s">
        <v>2948</v>
      </c>
      <c r="B104" s="371" t="s">
        <v>2955</v>
      </c>
      <c r="C104" s="365"/>
      <c r="D104" t="s">
        <v>3003</v>
      </c>
    </row>
    <row r="105" spans="1:4">
      <c r="A105" s="345" t="s">
        <v>3000</v>
      </c>
      <c r="B105" s="369" t="s">
        <v>2994</v>
      </c>
      <c r="C105" s="388"/>
      <c r="D105" t="s">
        <v>3010</v>
      </c>
    </row>
    <row r="106" spans="1:4">
      <c r="A106" s="345" t="s">
        <v>2967</v>
      </c>
      <c r="B106" s="370" t="s">
        <v>2968</v>
      </c>
      <c r="C106" s="374"/>
      <c r="D106" t="s">
        <v>3004</v>
      </c>
    </row>
    <row r="107" spans="1:4">
      <c r="A107" s="345" t="s">
        <v>2976</v>
      </c>
      <c r="B107" s="369" t="s">
        <v>2972</v>
      </c>
      <c r="C107" s="380"/>
      <c r="D107" t="s">
        <v>3005</v>
      </c>
    </row>
    <row r="108" spans="1:4">
      <c r="A108" s="345" t="s">
        <v>2975</v>
      </c>
      <c r="B108" s="369" t="s">
        <v>2971</v>
      </c>
      <c r="C108" s="378"/>
      <c r="D108" t="s">
        <v>3006</v>
      </c>
    </row>
    <row r="109" spans="1:4">
      <c r="A109" s="345" t="s">
        <v>2995</v>
      </c>
      <c r="B109" s="369" t="s">
        <v>2992</v>
      </c>
      <c r="C109" s="387"/>
      <c r="D109" t="s">
        <v>3007</v>
      </c>
    </row>
    <row r="110" spans="1:4">
      <c r="A110" s="345" t="s">
        <v>2961</v>
      </c>
      <c r="B110" s="370" t="s">
        <v>2962</v>
      </c>
      <c r="C110" s="364"/>
      <c r="D110" t="s">
        <v>3011</v>
      </c>
    </row>
    <row r="111" spans="1:4">
      <c r="A111" s="345" t="s">
        <v>2974</v>
      </c>
      <c r="B111" s="369" t="s">
        <v>2991</v>
      </c>
      <c r="C111" s="379"/>
      <c r="D111" t="s">
        <v>2621</v>
      </c>
    </row>
    <row r="112" spans="1:4">
      <c r="A112" s="345" t="s">
        <v>2977</v>
      </c>
      <c r="B112" s="369" t="s">
        <v>2973</v>
      </c>
      <c r="C112" s="381"/>
      <c r="D112" t="s">
        <v>2622</v>
      </c>
    </row>
    <row r="113" spans="1:8">
      <c r="A113" s="345" t="s">
        <v>2954</v>
      </c>
      <c r="B113" s="370" t="s">
        <v>2964</v>
      </c>
      <c r="C113" s="372"/>
      <c r="D113" t="s">
        <v>3002</v>
      </c>
    </row>
    <row r="115" spans="1:8">
      <c r="A115" s="335" t="s">
        <v>3027</v>
      </c>
      <c r="B115" s="367"/>
      <c r="C115" s="333"/>
      <c r="D115" s="333"/>
    </row>
    <row r="116" spans="1:8">
      <c r="A116" s="366" t="s">
        <v>2949</v>
      </c>
      <c r="B116" s="368" t="s">
        <v>2950</v>
      </c>
      <c r="C116" s="366" t="s">
        <v>2951</v>
      </c>
      <c r="D116" s="366" t="s">
        <v>2952</v>
      </c>
      <c r="F116" s="361"/>
      <c r="G116" s="361"/>
      <c r="H116" s="361"/>
    </row>
    <row r="117" spans="1:8">
      <c r="A117" s="345" t="s">
        <v>2967</v>
      </c>
      <c r="B117" s="370" t="s">
        <v>2968</v>
      </c>
      <c r="C117" s="374"/>
      <c r="D117" t="s">
        <v>3028</v>
      </c>
      <c r="F117" s="361"/>
      <c r="G117" s="389"/>
      <c r="H117" s="361"/>
    </row>
    <row r="118" spans="1:8">
      <c r="A118" s="345" t="s">
        <v>2954</v>
      </c>
      <c r="B118" s="370" t="s">
        <v>2964</v>
      </c>
      <c r="C118" s="372"/>
      <c r="D118" t="s">
        <v>3312</v>
      </c>
      <c r="F118" s="361"/>
      <c r="G118" s="389"/>
      <c r="H118" s="361"/>
    </row>
    <row r="119" spans="1:8">
      <c r="A119" s="345" t="s">
        <v>2974</v>
      </c>
      <c r="B119" s="369" t="s">
        <v>2991</v>
      </c>
      <c r="C119" s="379"/>
      <c r="D119" t="s">
        <v>3029</v>
      </c>
      <c r="F119" s="361"/>
      <c r="G119" s="382"/>
      <c r="H119" s="361"/>
    </row>
    <row r="120" spans="1:8">
      <c r="A120" s="345" t="s">
        <v>2975</v>
      </c>
      <c r="B120" s="369" t="s">
        <v>2971</v>
      </c>
      <c r="C120" s="378"/>
      <c r="D120" t="s">
        <v>3030</v>
      </c>
      <c r="F120" s="361"/>
      <c r="G120" s="382"/>
      <c r="H120" s="361"/>
    </row>
    <row r="121" spans="1:8">
      <c r="A121" s="345" t="s">
        <v>2960</v>
      </c>
      <c r="B121" s="370" t="s">
        <v>2965</v>
      </c>
      <c r="C121" s="373"/>
      <c r="D121" t="s">
        <v>3031</v>
      </c>
      <c r="F121" s="361"/>
      <c r="G121" s="389"/>
      <c r="H121" s="361"/>
    </row>
    <row r="122" spans="1:8">
      <c r="A122" s="345" t="s">
        <v>2961</v>
      </c>
      <c r="B122" s="370" t="s">
        <v>2962</v>
      </c>
      <c r="C122" s="364"/>
      <c r="D122" t="s">
        <v>153</v>
      </c>
      <c r="F122" s="361"/>
      <c r="G122" s="389"/>
      <c r="H122" s="361"/>
    </row>
    <row r="123" spans="1:8">
      <c r="F123" s="361"/>
      <c r="G123" s="361"/>
      <c r="H123" s="361"/>
    </row>
    <row r="124" spans="1:8">
      <c r="A124" s="335" t="s">
        <v>3032</v>
      </c>
      <c r="B124" s="367"/>
      <c r="C124" s="333"/>
      <c r="D124" s="333"/>
      <c r="F124" s="361"/>
      <c r="G124" s="361"/>
      <c r="H124" s="361"/>
    </row>
    <row r="125" spans="1:8">
      <c r="A125" s="366" t="s">
        <v>2949</v>
      </c>
      <c r="B125" s="368" t="s">
        <v>2950</v>
      </c>
      <c r="C125" s="366" t="s">
        <v>2951</v>
      </c>
      <c r="D125" s="366" t="s">
        <v>2952</v>
      </c>
    </row>
    <row r="126" spans="1:8">
      <c r="A126" s="345" t="s">
        <v>2961</v>
      </c>
      <c r="B126" s="370" t="s">
        <v>2962</v>
      </c>
      <c r="C126" s="364"/>
      <c r="D126" t="s">
        <v>136</v>
      </c>
    </row>
    <row r="127" spans="1:8">
      <c r="A127" s="345" t="s">
        <v>2967</v>
      </c>
      <c r="B127" s="370" t="s">
        <v>2968</v>
      </c>
      <c r="C127" s="374"/>
      <c r="D127" t="s">
        <v>135</v>
      </c>
    </row>
    <row r="128" spans="1:8">
      <c r="A128" s="345" t="s">
        <v>2974</v>
      </c>
      <c r="B128" s="369" t="s">
        <v>2991</v>
      </c>
      <c r="C128" s="379"/>
      <c r="D128" t="s">
        <v>134</v>
      </c>
    </row>
    <row r="129" spans="1:4">
      <c r="A129" s="345" t="s">
        <v>2975</v>
      </c>
      <c r="B129" s="369" t="s">
        <v>2971</v>
      </c>
      <c r="C129" s="378"/>
      <c r="D129" t="s">
        <v>132</v>
      </c>
    </row>
    <row r="130" spans="1:4">
      <c r="A130" s="345" t="s">
        <v>2960</v>
      </c>
      <c r="B130" s="370" t="s">
        <v>2965</v>
      </c>
      <c r="C130" s="373"/>
      <c r="D130" t="s">
        <v>131</v>
      </c>
    </row>
    <row r="132" spans="1:4">
      <c r="A132" s="335" t="s">
        <v>3033</v>
      </c>
      <c r="B132" s="367"/>
      <c r="C132" s="333"/>
      <c r="D132" s="333"/>
    </row>
    <row r="133" spans="1:4">
      <c r="A133" s="366" t="s">
        <v>2949</v>
      </c>
      <c r="B133" s="368" t="s">
        <v>2950</v>
      </c>
      <c r="C133" s="366" t="s">
        <v>2951</v>
      </c>
      <c r="D133" s="366" t="s">
        <v>2952</v>
      </c>
    </row>
    <row r="134" spans="1:4">
      <c r="A134" s="345" t="s">
        <v>2948</v>
      </c>
      <c r="B134" s="371" t="s">
        <v>2955</v>
      </c>
      <c r="C134" s="365"/>
      <c r="D134" t="s">
        <v>189</v>
      </c>
    </row>
    <row r="135" spans="1:4">
      <c r="A135" s="345" t="s">
        <v>2967</v>
      </c>
      <c r="B135" s="370" t="s">
        <v>2968</v>
      </c>
      <c r="C135" s="374"/>
      <c r="D135" t="s">
        <v>315</v>
      </c>
    </row>
    <row r="136" spans="1:4">
      <c r="A136" s="345" t="s">
        <v>2954</v>
      </c>
      <c r="B136" s="370" t="s">
        <v>2964</v>
      </c>
      <c r="C136" s="372"/>
      <c r="D136" t="s">
        <v>316</v>
      </c>
    </row>
    <row r="138" spans="1:4" s="345" customFormat="1">
      <c r="A138" s="335" t="s">
        <v>3080</v>
      </c>
      <c r="B138" s="367"/>
      <c r="C138" s="333"/>
      <c r="D138" s="333"/>
    </row>
    <row r="139" spans="1:4" s="345" customFormat="1">
      <c r="A139" s="366" t="s">
        <v>2949</v>
      </c>
      <c r="B139" s="368" t="s">
        <v>2950</v>
      </c>
      <c r="C139" s="366" t="s">
        <v>2951</v>
      </c>
      <c r="D139" s="366" t="s">
        <v>2952</v>
      </c>
    </row>
    <row r="140" spans="1:4" s="345" customFormat="1">
      <c r="A140" s="345" t="s">
        <v>2959</v>
      </c>
      <c r="B140" s="369" t="s">
        <v>2970</v>
      </c>
      <c r="C140" s="375"/>
      <c r="D140" s="345" t="s">
        <v>2888</v>
      </c>
    </row>
    <row r="141" spans="1:4" s="345" customFormat="1">
      <c r="A141" s="345" t="s">
        <v>2974</v>
      </c>
      <c r="B141" s="369" t="s">
        <v>2991</v>
      </c>
      <c r="C141" s="379"/>
      <c r="D141" s="345" t="s">
        <v>103</v>
      </c>
    </row>
    <row r="142" spans="1:4" s="345" customFormat="1">
      <c r="A142" s="345" t="s">
        <v>2960</v>
      </c>
      <c r="B142" s="370" t="s">
        <v>2965</v>
      </c>
      <c r="C142" s="373"/>
      <c r="D142" s="345" t="s">
        <v>97</v>
      </c>
    </row>
    <row r="143" spans="1:4" s="345" customFormat="1">
      <c r="A143" s="345" t="s">
        <v>2995</v>
      </c>
      <c r="B143" s="369" t="s">
        <v>2992</v>
      </c>
      <c r="C143" s="387"/>
      <c r="D143" s="345" t="s">
        <v>3081</v>
      </c>
    </row>
    <row r="144" spans="1:4" s="345" customFormat="1">
      <c r="A144" s="345" t="s">
        <v>2975</v>
      </c>
      <c r="B144" s="369" t="s">
        <v>2971</v>
      </c>
      <c r="C144" s="378"/>
      <c r="D144" s="345" t="s">
        <v>3082</v>
      </c>
    </row>
    <row r="145" spans="1:4" s="345" customFormat="1">
      <c r="A145" s="345" t="s">
        <v>2967</v>
      </c>
      <c r="B145" s="370" t="s">
        <v>2968</v>
      </c>
      <c r="C145" s="374"/>
      <c r="D145" s="345" t="s">
        <v>108</v>
      </c>
    </row>
    <row r="146" spans="1:4" s="345" customFormat="1">
      <c r="A146" s="345" t="s">
        <v>2976</v>
      </c>
      <c r="B146" s="369" t="s">
        <v>2972</v>
      </c>
      <c r="C146" s="380"/>
      <c r="D146" s="345" t="s">
        <v>107</v>
      </c>
    </row>
    <row r="147" spans="1:4" s="345" customFormat="1">
      <c r="A147" s="345" t="s">
        <v>2961</v>
      </c>
      <c r="B147" s="370" t="s">
        <v>2962</v>
      </c>
      <c r="C147" s="364"/>
      <c r="D147" s="345" t="s">
        <v>106</v>
      </c>
    </row>
    <row r="148" spans="1:4" s="345" customFormat="1">
      <c r="A148" s="345" t="s">
        <v>2954</v>
      </c>
      <c r="B148" s="370" t="s">
        <v>2964</v>
      </c>
      <c r="C148" s="372"/>
      <c r="D148" s="345" t="s">
        <v>105</v>
      </c>
    </row>
    <row r="149" spans="1:4" s="345" customFormat="1">
      <c r="B149" s="369"/>
    </row>
    <row r="150" spans="1:4" s="345" customFormat="1">
      <c r="A150" s="335" t="s">
        <v>3085</v>
      </c>
      <c r="B150" s="367"/>
      <c r="C150" s="333"/>
      <c r="D150" s="333"/>
    </row>
    <row r="151" spans="1:4" s="345" customFormat="1">
      <c r="A151" s="366" t="s">
        <v>2949</v>
      </c>
      <c r="B151" s="368" t="s">
        <v>2950</v>
      </c>
      <c r="C151" s="366" t="s">
        <v>2951</v>
      </c>
      <c r="D151" s="366" t="s">
        <v>2952</v>
      </c>
    </row>
    <row r="152" spans="1:4" s="345" customFormat="1">
      <c r="A152" s="345" t="s">
        <v>2959</v>
      </c>
      <c r="B152" s="369" t="s">
        <v>2970</v>
      </c>
      <c r="C152" s="375"/>
      <c r="D152" s="345" t="s">
        <v>2888</v>
      </c>
    </row>
    <row r="153" spans="1:4" s="345" customFormat="1">
      <c r="A153" s="345" t="s">
        <v>2977</v>
      </c>
      <c r="B153" s="369" t="s">
        <v>2973</v>
      </c>
      <c r="C153" s="381"/>
      <c r="D153" s="345" t="s">
        <v>3035</v>
      </c>
    </row>
    <row r="154" spans="1:4" s="345" customFormat="1">
      <c r="A154" s="345" t="s">
        <v>2967</v>
      </c>
      <c r="B154" s="370" t="s">
        <v>2968</v>
      </c>
      <c r="C154" s="374"/>
      <c r="D154" s="345" t="s">
        <v>102</v>
      </c>
    </row>
    <row r="155" spans="1:4" s="345" customFormat="1">
      <c r="A155" s="345" t="s">
        <v>2974</v>
      </c>
      <c r="B155" s="369" t="s">
        <v>2991</v>
      </c>
      <c r="C155" s="379"/>
      <c r="D155" s="345" t="s">
        <v>103</v>
      </c>
    </row>
    <row r="156" spans="1:4" s="345" customFormat="1">
      <c r="A156" s="345" t="s">
        <v>2960</v>
      </c>
      <c r="B156" s="370" t="s">
        <v>2965</v>
      </c>
      <c r="C156" s="373"/>
      <c r="D156" s="345" t="s">
        <v>97</v>
      </c>
    </row>
    <row r="157" spans="1:4" s="345" customFormat="1">
      <c r="A157" s="345" t="s">
        <v>2975</v>
      </c>
      <c r="B157" s="369" t="s">
        <v>2971</v>
      </c>
      <c r="C157" s="378"/>
      <c r="D157" s="345" t="s">
        <v>3083</v>
      </c>
    </row>
    <row r="158" spans="1:4" s="345" customFormat="1">
      <c r="A158" s="345" t="s">
        <v>2954</v>
      </c>
      <c r="B158" s="370" t="s">
        <v>2964</v>
      </c>
      <c r="C158" s="372"/>
      <c r="D158" s="345" t="s">
        <v>515</v>
      </c>
    </row>
    <row r="159" spans="1:4" s="345" customFormat="1">
      <c r="A159" s="345" t="s">
        <v>3044</v>
      </c>
      <c r="B159" s="370" t="s">
        <v>3046</v>
      </c>
      <c r="C159" s="390"/>
      <c r="D159" s="345" t="s">
        <v>3043</v>
      </c>
    </row>
    <row r="160" spans="1:4" s="345" customFormat="1">
      <c r="A160" s="345" t="s">
        <v>3045</v>
      </c>
      <c r="B160" s="370">
        <v>740000</v>
      </c>
      <c r="C160" s="391"/>
      <c r="D160" s="345" t="s">
        <v>2885</v>
      </c>
    </row>
    <row r="161" spans="1:4" s="345" customFormat="1">
      <c r="A161" s="345" t="s">
        <v>2961</v>
      </c>
      <c r="B161" s="370" t="s">
        <v>2962</v>
      </c>
      <c r="C161" s="364"/>
      <c r="D161" s="345" t="s">
        <v>3084</v>
      </c>
    </row>
    <row r="162" spans="1:4" s="345" customFormat="1">
      <c r="B162" s="369"/>
    </row>
    <row r="163" spans="1:4" s="345" customFormat="1">
      <c r="A163" s="335" t="s">
        <v>3086</v>
      </c>
      <c r="B163" s="367"/>
      <c r="C163" s="333"/>
      <c r="D163" s="333"/>
    </row>
    <row r="164" spans="1:4" s="345" customFormat="1">
      <c r="A164" s="366" t="s">
        <v>2949</v>
      </c>
      <c r="B164" s="368" t="s">
        <v>2950</v>
      </c>
      <c r="C164" s="366" t="s">
        <v>2951</v>
      </c>
      <c r="D164" s="366" t="s">
        <v>2952</v>
      </c>
    </row>
    <row r="165" spans="1:4" s="345" customFormat="1">
      <c r="A165" s="345" t="s">
        <v>2959</v>
      </c>
      <c r="B165" s="369" t="s">
        <v>2970</v>
      </c>
      <c r="C165" s="375"/>
      <c r="D165" s="345" t="s">
        <v>2888</v>
      </c>
    </row>
    <row r="166" spans="1:4" s="345" customFormat="1">
      <c r="A166" s="345" t="s">
        <v>2954</v>
      </c>
      <c r="B166" s="370" t="s">
        <v>2964</v>
      </c>
      <c r="C166" s="372"/>
      <c r="D166" s="345" t="s">
        <v>515</v>
      </c>
    </row>
    <row r="167" spans="1:4" s="345" customFormat="1">
      <c r="A167" s="345" t="s">
        <v>2977</v>
      </c>
      <c r="B167" s="369" t="s">
        <v>2973</v>
      </c>
      <c r="C167" s="381"/>
      <c r="D167" s="345" t="s">
        <v>3035</v>
      </c>
    </row>
    <row r="168" spans="1:4" s="345" customFormat="1">
      <c r="A168" s="345" t="s">
        <v>2967</v>
      </c>
      <c r="B168" s="370" t="s">
        <v>2968</v>
      </c>
      <c r="C168" s="374"/>
      <c r="D168" s="345" t="s">
        <v>102</v>
      </c>
    </row>
    <row r="169" spans="1:4" s="345" customFormat="1">
      <c r="A169" s="345" t="s">
        <v>2995</v>
      </c>
      <c r="B169" s="369" t="s">
        <v>2992</v>
      </c>
      <c r="C169" s="387"/>
      <c r="D169" s="345" t="s">
        <v>3079</v>
      </c>
    </row>
    <row r="170" spans="1:4" s="345" customFormat="1">
      <c r="A170" s="345" t="s">
        <v>3044</v>
      </c>
      <c r="B170" s="370" t="s">
        <v>3046</v>
      </c>
      <c r="C170" s="390"/>
      <c r="D170" s="345" t="s">
        <v>3043</v>
      </c>
    </row>
    <row r="171" spans="1:4" s="345" customFormat="1">
      <c r="A171" s="345" t="s">
        <v>2961</v>
      </c>
      <c r="B171" s="370" t="s">
        <v>2962</v>
      </c>
      <c r="C171" s="364"/>
      <c r="D171" s="345" t="s">
        <v>3084</v>
      </c>
    </row>
    <row r="172" spans="1:4" s="345" customFormat="1">
      <c r="A172" s="345" t="s">
        <v>2975</v>
      </c>
      <c r="B172" s="369" t="s">
        <v>2971</v>
      </c>
      <c r="C172" s="378"/>
      <c r="D172" s="345" t="s">
        <v>3083</v>
      </c>
    </row>
    <row r="173" spans="1:4" s="345" customFormat="1">
      <c r="A173" s="345" t="s">
        <v>2960</v>
      </c>
      <c r="B173" s="370" t="s">
        <v>2965</v>
      </c>
      <c r="C173" s="373"/>
      <c r="D173" s="345" t="s">
        <v>97</v>
      </c>
    </row>
    <row r="174" spans="1:4" s="345" customFormat="1">
      <c r="A174" s="345" t="s">
        <v>2974</v>
      </c>
      <c r="B174" s="369" t="s">
        <v>2991</v>
      </c>
      <c r="C174" s="379"/>
      <c r="D174" s="345" t="s">
        <v>103</v>
      </c>
    </row>
    <row r="175" spans="1:4" s="345" customFormat="1">
      <c r="B175" s="369"/>
    </row>
    <row r="176" spans="1:4">
      <c r="A176" s="335" t="s">
        <v>3060</v>
      </c>
      <c r="B176" s="367"/>
      <c r="C176" s="333"/>
      <c r="D176" s="333"/>
    </row>
    <row r="177" spans="1:5">
      <c r="A177" s="366" t="s">
        <v>2949</v>
      </c>
      <c r="B177" s="368" t="s">
        <v>2950</v>
      </c>
      <c r="C177" s="366" t="s">
        <v>2951</v>
      </c>
      <c r="D177" s="366" t="s">
        <v>2952</v>
      </c>
    </row>
    <row r="178" spans="1:5">
      <c r="A178" s="345" t="s">
        <v>2959</v>
      </c>
      <c r="B178" s="369" t="s">
        <v>2970</v>
      </c>
      <c r="C178" s="375"/>
      <c r="D178" s="345" t="s">
        <v>502</v>
      </c>
    </row>
    <row r="179" spans="1:5">
      <c r="A179" s="345" t="s">
        <v>3000</v>
      </c>
      <c r="B179" s="369" t="s">
        <v>2994</v>
      </c>
      <c r="C179" s="388"/>
      <c r="D179" t="s">
        <v>3034</v>
      </c>
    </row>
    <row r="180" spans="1:5" s="345" customFormat="1">
      <c r="A180" s="345" t="s">
        <v>2999</v>
      </c>
      <c r="B180" s="369" t="s">
        <v>2993</v>
      </c>
      <c r="C180" s="386"/>
      <c r="D180" s="345" t="s">
        <v>2887</v>
      </c>
    </row>
    <row r="181" spans="1:5">
      <c r="A181" s="345" t="s">
        <v>2967</v>
      </c>
      <c r="B181" s="370" t="s">
        <v>2968</v>
      </c>
      <c r="C181" s="374"/>
      <c r="D181" t="s">
        <v>102</v>
      </c>
    </row>
    <row r="182" spans="1:5">
      <c r="A182" s="345" t="s">
        <v>2974</v>
      </c>
      <c r="B182" s="369" t="s">
        <v>2991</v>
      </c>
      <c r="C182" s="379"/>
      <c r="D182" t="s">
        <v>3041</v>
      </c>
      <c r="E182" s="345"/>
    </row>
    <row r="183" spans="1:5">
      <c r="A183" s="345" t="s">
        <v>2995</v>
      </c>
      <c r="B183" s="369" t="s">
        <v>2992</v>
      </c>
      <c r="C183" s="387"/>
      <c r="D183" t="s">
        <v>3042</v>
      </c>
      <c r="E183" s="345"/>
    </row>
    <row r="184" spans="1:5">
      <c r="A184" s="345" t="s">
        <v>2948</v>
      </c>
      <c r="B184" s="371" t="s">
        <v>2955</v>
      </c>
      <c r="C184" s="365"/>
      <c r="D184" t="s">
        <v>99</v>
      </c>
      <c r="E184" s="345"/>
    </row>
    <row r="185" spans="1:5">
      <c r="A185" s="345" t="s">
        <v>2976</v>
      </c>
      <c r="B185" s="369" t="s">
        <v>2972</v>
      </c>
      <c r="C185" s="380"/>
      <c r="D185" t="s">
        <v>98</v>
      </c>
    </row>
    <row r="186" spans="1:5">
      <c r="A186" s="345" t="s">
        <v>2961</v>
      </c>
      <c r="B186" s="370" t="s">
        <v>2962</v>
      </c>
      <c r="C186" s="364"/>
      <c r="D186" t="s">
        <v>3097</v>
      </c>
    </row>
    <row r="187" spans="1:5">
      <c r="A187" s="345" t="s">
        <v>2960</v>
      </c>
      <c r="B187" s="370" t="s">
        <v>2965</v>
      </c>
      <c r="C187" s="373"/>
      <c r="D187" t="s">
        <v>97</v>
      </c>
    </row>
    <row r="188" spans="1:5">
      <c r="A188" s="361" t="s">
        <v>2984</v>
      </c>
      <c r="B188" s="382" t="s">
        <v>2983</v>
      </c>
      <c r="C188" s="383"/>
      <c r="D188" t="s">
        <v>512</v>
      </c>
    </row>
    <row r="189" spans="1:5">
      <c r="A189" s="345" t="s">
        <v>2954</v>
      </c>
      <c r="B189" s="370" t="s">
        <v>2964</v>
      </c>
      <c r="C189" s="372"/>
      <c r="D189" t="s">
        <v>515</v>
      </c>
    </row>
    <row r="190" spans="1:5" s="345" customFormat="1">
      <c r="A190" s="345" t="s">
        <v>3045</v>
      </c>
      <c r="B190" s="370">
        <v>740000</v>
      </c>
      <c r="C190" s="391"/>
      <c r="D190" s="345" t="s">
        <v>2885</v>
      </c>
    </row>
    <row r="191" spans="1:5" s="345" customFormat="1"/>
    <row r="192" spans="1:5">
      <c r="A192" s="335" t="s">
        <v>3295</v>
      </c>
      <c r="B192" s="367"/>
      <c r="C192" s="333"/>
      <c r="D192" s="333"/>
    </row>
    <row r="193" spans="1:4">
      <c r="A193" s="366" t="s">
        <v>2949</v>
      </c>
      <c r="B193" s="368" t="s">
        <v>2950</v>
      </c>
      <c r="C193" s="366" t="s">
        <v>2951</v>
      </c>
      <c r="D193" s="366" t="s">
        <v>2952</v>
      </c>
    </row>
    <row r="194" spans="1:4">
      <c r="A194" s="345" t="s">
        <v>2959</v>
      </c>
      <c r="B194" s="369" t="s">
        <v>2970</v>
      </c>
      <c r="C194" s="375"/>
      <c r="D194" s="345" t="s">
        <v>2888</v>
      </c>
    </row>
    <row r="195" spans="1:4">
      <c r="A195" s="345" t="s">
        <v>2974</v>
      </c>
      <c r="B195" s="369" t="s">
        <v>2991</v>
      </c>
      <c r="C195" s="379"/>
      <c r="D195" s="345" t="s">
        <v>103</v>
      </c>
    </row>
    <row r="196" spans="1:4" s="345" customFormat="1">
      <c r="A196" s="345" t="s">
        <v>2977</v>
      </c>
      <c r="B196" s="369" t="s">
        <v>2973</v>
      </c>
      <c r="C196" s="381"/>
      <c r="D196" s="345" t="s">
        <v>3035</v>
      </c>
    </row>
    <row r="197" spans="1:4">
      <c r="A197" s="345" t="s">
        <v>2999</v>
      </c>
      <c r="B197" s="369" t="s">
        <v>2993</v>
      </c>
      <c r="C197" s="386"/>
      <c r="D197" s="345" t="s">
        <v>2887</v>
      </c>
    </row>
    <row r="198" spans="1:4">
      <c r="A198" s="345" t="s">
        <v>3000</v>
      </c>
      <c r="B198" s="369" t="s">
        <v>2994</v>
      </c>
      <c r="C198" s="388"/>
      <c r="D198" s="345" t="s">
        <v>3034</v>
      </c>
    </row>
    <row r="199" spans="1:4">
      <c r="A199" s="345" t="s">
        <v>2967</v>
      </c>
      <c r="B199" s="370" t="s">
        <v>2968</v>
      </c>
      <c r="C199" s="374"/>
      <c r="D199" s="345" t="s">
        <v>102</v>
      </c>
    </row>
    <row r="200" spans="1:4">
      <c r="A200" s="345" t="s">
        <v>2976</v>
      </c>
      <c r="B200" s="369" t="s">
        <v>2972</v>
      </c>
      <c r="C200" s="380"/>
      <c r="D200" s="345" t="s">
        <v>3099</v>
      </c>
    </row>
    <row r="201" spans="1:4">
      <c r="A201" s="345" t="s">
        <v>2954</v>
      </c>
      <c r="B201" s="370" t="s">
        <v>2964</v>
      </c>
      <c r="C201" s="372"/>
      <c r="D201" s="345" t="s">
        <v>3098</v>
      </c>
    </row>
    <row r="202" spans="1:4">
      <c r="A202" s="345" t="s">
        <v>2960</v>
      </c>
      <c r="B202" s="370" t="s">
        <v>2965</v>
      </c>
      <c r="C202" s="373"/>
      <c r="D202" s="345" t="s">
        <v>97</v>
      </c>
    </row>
    <row r="203" spans="1:4">
      <c r="A203" s="345" t="s">
        <v>2961</v>
      </c>
      <c r="B203" s="370" t="s">
        <v>2962</v>
      </c>
      <c r="C203" s="364"/>
      <c r="D203" s="345" t="s">
        <v>3097</v>
      </c>
    </row>
    <row r="204" spans="1:4">
      <c r="A204" s="345" t="s">
        <v>3045</v>
      </c>
      <c r="B204" s="370">
        <v>740000</v>
      </c>
      <c r="C204" s="391"/>
      <c r="D204" s="345" t="s">
        <v>2885</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3243</v>
      </c>
      <c r="B4" s="10" t="s">
        <v>3244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69" t="s">
        <v>554</v>
      </c>
      <c r="B4" s="470"/>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1" t="s">
        <v>558</v>
      </c>
      <c r="B8" s="94" t="s">
        <v>559</v>
      </c>
      <c r="C8" s="94" t="s">
        <v>560</v>
      </c>
      <c r="D8" s="94" t="s">
        <v>561</v>
      </c>
      <c r="E8" s="94" t="s">
        <v>562</v>
      </c>
      <c r="F8" s="94" t="s">
        <v>563</v>
      </c>
      <c r="G8" s="94" t="s">
        <v>564</v>
      </c>
      <c r="H8" s="95" t="s">
        <v>565</v>
      </c>
    </row>
    <row r="9" spans="1:8" ht="15.75" thickBot="1">
      <c r="A9" s="472"/>
      <c r="B9" s="473" t="s">
        <v>566</v>
      </c>
      <c r="C9" s="474"/>
      <c r="D9" s="474"/>
      <c r="E9" s="474"/>
      <c r="F9" s="474"/>
      <c r="G9" s="474"/>
      <c r="H9" s="475"/>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626</v>
      </c>
      <c r="B65" s="470"/>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6" t="s">
        <v>558</v>
      </c>
      <c r="B68" s="479" t="s">
        <v>628</v>
      </c>
      <c r="C68" s="480"/>
      <c r="D68" s="479" t="s">
        <v>629</v>
      </c>
      <c r="E68" s="481"/>
      <c r="F68" s="482"/>
      <c r="G68" s="479" t="s">
        <v>630</v>
      </c>
      <c r="H68" s="483"/>
      <c r="I68" s="483"/>
      <c r="J68" s="480"/>
    </row>
    <row r="69" spans="1:10">
      <c r="A69" s="477"/>
      <c r="B69" s="484" t="s">
        <v>631</v>
      </c>
      <c r="C69" s="485"/>
      <c r="D69" s="488" t="s">
        <v>632</v>
      </c>
      <c r="E69" s="490" t="s">
        <v>560</v>
      </c>
      <c r="F69" s="492" t="s">
        <v>561</v>
      </c>
      <c r="G69" s="494" t="s">
        <v>633</v>
      </c>
      <c r="H69" s="488" t="s">
        <v>560</v>
      </c>
      <c r="I69" s="488" t="s">
        <v>561</v>
      </c>
      <c r="J69" s="123" t="s">
        <v>559</v>
      </c>
    </row>
    <row r="70" spans="1:10">
      <c r="A70" s="477"/>
      <c r="B70" s="486"/>
      <c r="C70" s="487"/>
      <c r="D70" s="489"/>
      <c r="E70" s="491"/>
      <c r="F70" s="493"/>
      <c r="G70" s="495"/>
      <c r="H70" s="489"/>
      <c r="I70" s="489"/>
      <c r="J70" s="124" t="s">
        <v>634</v>
      </c>
    </row>
    <row r="71" spans="1:10" ht="15.75" thickBot="1">
      <c r="A71" s="478"/>
      <c r="B71" s="125" t="s">
        <v>635</v>
      </c>
      <c r="C71" s="126" t="s">
        <v>636</v>
      </c>
      <c r="D71" s="126" t="s">
        <v>637</v>
      </c>
      <c r="E71" s="467" t="s">
        <v>638</v>
      </c>
      <c r="F71" s="468"/>
      <c r="G71" s="467" t="s">
        <v>566</v>
      </c>
      <c r="H71" s="465"/>
      <c r="I71" s="465"/>
      <c r="J71" s="466"/>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726</v>
      </c>
      <c r="B406" s="464"/>
      <c r="C406" s="464"/>
      <c r="D406" s="464"/>
      <c r="E406" s="464"/>
      <c r="F406" s="464"/>
      <c r="G406" s="464"/>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58" t="s">
        <v>566</v>
      </c>
      <c r="C411" s="458"/>
      <c r="D411" s="459"/>
      <c r="E411" s="457" t="s">
        <v>734</v>
      </c>
      <c r="F411" s="458"/>
      <c r="G411" s="459"/>
      <c r="H411" s="457" t="s">
        <v>566</v>
      </c>
      <c r="I411" s="465"/>
      <c r="J411" s="465"/>
      <c r="K411" s="465"/>
      <c r="L411" s="465"/>
      <c r="M411" s="466"/>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784</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6"/>
      <c r="B468" s="457" t="s">
        <v>819</v>
      </c>
      <c r="C468" s="458"/>
      <c r="D468" s="458"/>
      <c r="E468" s="458"/>
      <c r="F468" s="458"/>
      <c r="G468" s="458"/>
      <c r="H468" s="458"/>
      <c r="I468" s="458"/>
      <c r="J468" s="458"/>
      <c r="K468" s="458"/>
      <c r="L468" s="458"/>
      <c r="M468" s="458"/>
      <c r="N468" s="458"/>
      <c r="O468" s="458"/>
      <c r="P468" s="458"/>
      <c r="Q468" s="458"/>
      <c r="R468" s="459"/>
      <c r="S468" s="195"/>
      <c r="T468" s="195"/>
      <c r="U468" s="448" t="s">
        <v>820</v>
      </c>
      <c r="V468" s="449"/>
      <c r="W468" s="457" t="s">
        <v>819</v>
      </c>
      <c r="X468" s="458"/>
      <c r="Y468" s="458"/>
      <c r="Z468" s="458"/>
      <c r="AA468" s="458"/>
      <c r="AB468" s="458"/>
      <c r="AC468" s="459"/>
      <c r="AD468" s="195"/>
      <c r="AE468" s="195"/>
      <c r="AF468" s="448" t="s">
        <v>820</v>
      </c>
      <c r="AG468" s="44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48" t="s">
        <v>820</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58" t="s">
        <v>566</v>
      </c>
      <c r="C515" s="458"/>
      <c r="D515" s="458"/>
      <c r="E515" s="458"/>
      <c r="F515" s="458"/>
      <c r="G515" s="459"/>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0" t="s">
        <v>558</v>
      </c>
      <c r="B599" s="228" t="s">
        <v>894</v>
      </c>
      <c r="C599" s="228" t="s">
        <v>895</v>
      </c>
      <c r="D599" s="228" t="s">
        <v>896</v>
      </c>
      <c r="E599" s="228" t="s">
        <v>732</v>
      </c>
      <c r="F599" s="228" t="s">
        <v>563</v>
      </c>
      <c r="G599" s="228" t="s">
        <v>564</v>
      </c>
    </row>
    <row r="600" spans="1:7" ht="15.75" thickBot="1">
      <c r="A600" s="451"/>
      <c r="B600" s="452" t="s">
        <v>566</v>
      </c>
      <c r="C600" s="453"/>
      <c r="D600" s="453"/>
      <c r="E600" s="453"/>
      <c r="F600" s="453"/>
      <c r="G600" s="454"/>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923</v>
      </c>
      <c r="B630" s="460"/>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2" t="s">
        <v>924</v>
      </c>
      <c r="B634" s="236" t="s">
        <v>925</v>
      </c>
      <c r="C634" s="237" t="s">
        <v>560</v>
      </c>
      <c r="D634" s="237" t="s">
        <v>561</v>
      </c>
      <c r="E634" s="237" t="s">
        <v>732</v>
      </c>
      <c r="F634" s="238" t="s">
        <v>563</v>
      </c>
      <c r="G634" s="239" t="s">
        <v>564</v>
      </c>
      <c r="H634" s="240" t="s">
        <v>733</v>
      </c>
    </row>
    <row r="635" spans="1:8" ht="15.75" thickBot="1">
      <c r="A635" s="443"/>
      <c r="B635" s="444" t="s">
        <v>566</v>
      </c>
      <c r="C635" s="445"/>
      <c r="D635" s="445"/>
      <c r="E635" s="445"/>
      <c r="F635" s="445"/>
      <c r="G635" s="445"/>
      <c r="H635" s="44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7" t="s">
        <v>983</v>
      </c>
      <c r="F682" s="447"/>
      <c r="G682" s="447"/>
      <c r="H682" s="447"/>
      <c r="I682" s="447"/>
    </row>
    <row r="683" spans="1:9">
      <c r="A683" s="10" t="s">
        <v>984</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9" t="s">
        <v>185</v>
      </c>
      <c r="B89" s="499"/>
      <c r="C89" s="499"/>
      <c r="D89" s="499"/>
      <c r="E89" s="499"/>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9" t="s">
        <v>186</v>
      </c>
      <c r="B98" s="499"/>
      <c r="C98" s="499"/>
      <c r="D98" s="499"/>
      <c r="E98" s="499"/>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9" t="s">
        <v>188</v>
      </c>
      <c r="B109" s="499"/>
      <c r="C109" s="499"/>
      <c r="D109" s="499"/>
      <c r="E109" s="499"/>
    </row>
    <row r="110" spans="1:5" ht="15.75" thickBot="1"/>
    <row r="111" spans="1:5" ht="15.75" thickBot="1">
      <c r="A111" s="20">
        <f>A122</f>
        <v>0.20481927710843381</v>
      </c>
      <c r="B111" s="10" t="s">
        <v>445</v>
      </c>
    </row>
    <row r="113" spans="1:14">
      <c r="A113" s="499" t="s">
        <v>187</v>
      </c>
      <c r="B113" s="499"/>
      <c r="C113" s="499"/>
      <c r="D113" s="499"/>
      <c r="E113" s="499"/>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9" t="s">
        <v>446</v>
      </c>
      <c r="B124" s="499"/>
      <c r="C124" s="499"/>
      <c r="D124" s="499"/>
      <c r="E124" s="499"/>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9" t="s">
        <v>110</v>
      </c>
      <c r="B134" s="499"/>
      <c r="C134" s="499"/>
      <c r="D134" s="499"/>
      <c r="E134" s="499"/>
    </row>
    <row r="135" spans="1:14">
      <c r="A135" s="28" t="s">
        <v>465</v>
      </c>
      <c r="B135" s="29"/>
      <c r="C135" s="29"/>
      <c r="D135" s="29"/>
      <c r="E135" s="29"/>
      <c r="F135" s="29"/>
      <c r="G135" s="29"/>
    </row>
    <row r="136" spans="1:14" ht="15.75">
      <c r="A136" s="30"/>
      <c r="B136" s="496" t="s">
        <v>466</v>
      </c>
      <c r="C136" s="497"/>
      <c r="D136" s="497"/>
      <c r="E136" s="498"/>
      <c r="F136" s="29"/>
      <c r="G136" s="29"/>
    </row>
    <row r="137" spans="1:14" ht="15.75">
      <c r="A137" s="31"/>
      <c r="B137" s="496" t="s">
        <v>467</v>
      </c>
      <c r="C137" s="498"/>
      <c r="D137" s="496" t="s">
        <v>468</v>
      </c>
      <c r="E137" s="498"/>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454</v>
      </c>
      <c r="B169" s="499"/>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9" t="s">
        <v>200</v>
      </c>
      <c r="B174" s="499"/>
      <c r="C174" s="499"/>
      <c r="D174" s="499"/>
      <c r="E174" s="499"/>
    </row>
    <row r="175" spans="1:7" ht="15.75" thickBot="1">
      <c r="A175" s="24" t="s">
        <v>464</v>
      </c>
      <c r="B175" s="47">
        <v>0.1246</v>
      </c>
    </row>
    <row r="176" spans="1:7" ht="15.75" thickBot="1">
      <c r="A176" s="24" t="s">
        <v>459</v>
      </c>
      <c r="B176" s="46">
        <f>1-B175</f>
        <v>0.87539999999999996</v>
      </c>
    </row>
    <row r="178" spans="1:5">
      <c r="A178" s="499" t="s">
        <v>194</v>
      </c>
      <c r="B178" s="499"/>
      <c r="C178" s="499"/>
      <c r="D178" s="499"/>
      <c r="E178" s="499"/>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9" t="s">
        <v>196</v>
      </c>
      <c r="B183" s="499"/>
      <c r="C183" s="499"/>
      <c r="D183" s="499"/>
      <c r="E183" s="499"/>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2020-07-24T22:18:02Z</dcterms:modified>
</cp:coreProperties>
</file>