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defaultThemeVersion="124226"/>
  <mc:AlternateContent xmlns:mc="http://schemas.openxmlformats.org/markup-compatibility/2006">
    <mc:Choice Requires="x15">
      <x15ac:absPath xmlns:x15ac="http://schemas.microsoft.com/office/spreadsheetml/2010/11/ac" url="C:\Users\jeff-nonadmin\CodeRepositories\eps-us\InputData\elec\SLF\"/>
    </mc:Choice>
  </mc:AlternateContent>
  <xr:revisionPtr revIDLastSave="0" documentId="13_ncr:1_{A52B6CCB-7D2C-43A5-A522-D567D711984F}" xr6:coauthVersionLast="45" xr6:coauthVersionMax="45" xr10:uidLastSave="{00000000-0000-0000-0000-000000000000}"/>
  <bookViews>
    <workbookView xWindow="2430" yWindow="60" windowWidth="24750" windowHeight="16080" xr2:uid="{00000000-000D-0000-FFFF-FFFF00000000}"/>
  </bookViews>
  <sheets>
    <sheet name="About" sheetId="1" r:id="rId1"/>
    <sheet name="EIA Form-411 Table 1" sheetId="9" r:id="rId2"/>
    <sheet name="EIA Form-411 Table 2" sheetId="8" r:id="rId3"/>
    <sheet name="System Load Factor by Year" sheetId="6" r:id="rId4"/>
    <sheet name="SLF" sheetId="2"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2" l="1"/>
  <c r="B15" i="6" l="1"/>
  <c r="E15" i="6" s="1"/>
  <c r="C15" i="6"/>
  <c r="C18" i="6"/>
  <c r="D18" i="6"/>
  <c r="D19" i="6"/>
  <c r="B21" i="6"/>
  <c r="B22" i="6"/>
  <c r="E22" i="6" s="1"/>
  <c r="C22" i="6"/>
  <c r="B23" i="6"/>
  <c r="C23" i="6"/>
  <c r="B3" i="6"/>
  <c r="B4" i="6"/>
  <c r="B5" i="6"/>
  <c r="B6" i="6"/>
  <c r="B7" i="6"/>
  <c r="B8" i="6"/>
  <c r="B9" i="6"/>
  <c r="B13" i="6"/>
  <c r="B2" i="6"/>
  <c r="AN14" i="9"/>
  <c r="AN27" i="9" s="1"/>
  <c r="B25" i="6" s="1"/>
  <c r="AM14" i="9"/>
  <c r="AM27" i="9" s="1"/>
  <c r="B24" i="6" s="1"/>
  <c r="AL14" i="9"/>
  <c r="AL27" i="9" s="1"/>
  <c r="AK14" i="9"/>
  <c r="AK27" i="9" s="1"/>
  <c r="AJ14" i="9"/>
  <c r="AJ27" i="9" s="1"/>
  <c r="AI14" i="9"/>
  <c r="AI27" i="9" s="1"/>
  <c r="B20" i="6" s="1"/>
  <c r="AH14" i="9"/>
  <c r="AH27" i="9" s="1"/>
  <c r="B19" i="6" s="1"/>
  <c r="AG14" i="9"/>
  <c r="AG27" i="9" s="1"/>
  <c r="B18" i="6" s="1"/>
  <c r="F18" i="6" s="1"/>
  <c r="AF14" i="9"/>
  <c r="AF27" i="9" s="1"/>
  <c r="B17" i="6" s="1"/>
  <c r="AE14" i="9"/>
  <c r="AE27" i="9" s="1"/>
  <c r="B16" i="6" s="1"/>
  <c r="AD14" i="9"/>
  <c r="AD27" i="9" s="1"/>
  <c r="AC14" i="9"/>
  <c r="AC27" i="9" s="1"/>
  <c r="B14" i="6" s="1"/>
  <c r="AB14" i="9"/>
  <c r="AB27" i="9" s="1"/>
  <c r="AA14" i="9"/>
  <c r="AA27" i="9" s="1"/>
  <c r="B12" i="6" s="1"/>
  <c r="Z14" i="9"/>
  <c r="Z27" i="9" s="1"/>
  <c r="B11" i="6" s="1"/>
  <c r="Y14" i="9"/>
  <c r="Y27" i="9" s="1"/>
  <c r="B10" i="6" s="1"/>
  <c r="F10" i="6" s="1"/>
  <c r="F4" i="6"/>
  <c r="F5" i="6"/>
  <c r="F8" i="6"/>
  <c r="F9" i="6"/>
  <c r="D3" i="6"/>
  <c r="F3" i="6" s="1"/>
  <c r="D4" i="6"/>
  <c r="D5" i="6"/>
  <c r="D6" i="6"/>
  <c r="F6" i="6" s="1"/>
  <c r="D7" i="6"/>
  <c r="F7" i="6" s="1"/>
  <c r="D8" i="6"/>
  <c r="D9" i="6"/>
  <c r="D10" i="6"/>
  <c r="D14" i="6"/>
  <c r="D2" i="6"/>
  <c r="C14" i="6"/>
  <c r="C3" i="6"/>
  <c r="C4" i="6"/>
  <c r="C5" i="6"/>
  <c r="C6" i="6"/>
  <c r="C7" i="6"/>
  <c r="C8" i="6"/>
  <c r="C9" i="6"/>
  <c r="C10" i="6"/>
  <c r="C2" i="6"/>
  <c r="AN26" i="8"/>
  <c r="AN39" i="8" s="1"/>
  <c r="D25" i="6" s="1"/>
  <c r="AM26" i="8"/>
  <c r="AM39" i="8" s="1"/>
  <c r="D24" i="6" s="1"/>
  <c r="AL26" i="8"/>
  <c r="AL39" i="8" s="1"/>
  <c r="D23" i="6" s="1"/>
  <c r="AK26" i="8"/>
  <c r="AK39" i="8" s="1"/>
  <c r="D22" i="6" s="1"/>
  <c r="F22" i="6" s="1"/>
  <c r="AJ26" i="8"/>
  <c r="AJ39" i="8" s="1"/>
  <c r="D21" i="6" s="1"/>
  <c r="AI26" i="8"/>
  <c r="AI39" i="8" s="1"/>
  <c r="D20" i="6" s="1"/>
  <c r="AH26" i="8"/>
  <c r="AH39" i="8" s="1"/>
  <c r="AG26" i="8"/>
  <c r="AG39" i="8" s="1"/>
  <c r="AF26" i="8"/>
  <c r="AF39" i="8" s="1"/>
  <c r="D17" i="6" s="1"/>
  <c r="AE26" i="8"/>
  <c r="AE39" i="8" s="1"/>
  <c r="D16" i="6" s="1"/>
  <c r="AD26" i="8"/>
  <c r="AD39" i="8" s="1"/>
  <c r="D15" i="6" s="1"/>
  <c r="AC26" i="8"/>
  <c r="AC39" i="8" s="1"/>
  <c r="AB26" i="8"/>
  <c r="AB39" i="8" s="1"/>
  <c r="D13" i="6" s="1"/>
  <c r="AA26" i="8"/>
  <c r="AA39" i="8" s="1"/>
  <c r="D12" i="6" s="1"/>
  <c r="Z26" i="8"/>
  <c r="Z39" i="8" s="1"/>
  <c r="D11" i="6" s="1"/>
  <c r="Y26" i="8"/>
  <c r="Y39" i="8" s="1"/>
  <c r="AN6" i="8"/>
  <c r="AN19" i="8" s="1"/>
  <c r="C25" i="6" s="1"/>
  <c r="AM6" i="8"/>
  <c r="AM19" i="8" s="1"/>
  <c r="C24" i="6" s="1"/>
  <c r="AL6" i="8"/>
  <c r="AL19" i="8" s="1"/>
  <c r="AK6" i="8"/>
  <c r="AK19" i="8" s="1"/>
  <c r="AJ6" i="8"/>
  <c r="AJ19" i="8" s="1"/>
  <c r="C21" i="6" s="1"/>
  <c r="AI6" i="8"/>
  <c r="AI19" i="8" s="1"/>
  <c r="C20" i="6" s="1"/>
  <c r="AH6" i="8"/>
  <c r="AH19" i="8" s="1"/>
  <c r="C19" i="6" s="1"/>
  <c r="E19" i="6" s="1"/>
  <c r="AG6" i="8"/>
  <c r="AG19" i="8" s="1"/>
  <c r="AF6" i="8"/>
  <c r="AF19" i="8" s="1"/>
  <c r="C17" i="6" s="1"/>
  <c r="AE6" i="8"/>
  <c r="AE19" i="8" s="1"/>
  <c r="C16" i="6" s="1"/>
  <c r="AD6" i="8"/>
  <c r="AD19" i="8" s="1"/>
  <c r="AC6" i="8"/>
  <c r="AC19" i="8" s="1"/>
  <c r="AB6" i="8"/>
  <c r="AB19" i="8" s="1"/>
  <c r="C13" i="6" s="1"/>
  <c r="E13" i="6" s="1"/>
  <c r="AA6" i="8"/>
  <c r="AA19" i="8" s="1"/>
  <c r="C12" i="6" s="1"/>
  <c r="Z6" i="8"/>
  <c r="Z19" i="8" s="1"/>
  <c r="C11" i="6" s="1"/>
  <c r="Y6" i="8"/>
  <c r="Y19" i="8" s="1"/>
  <c r="F17" i="6" l="1"/>
  <c r="E17" i="6"/>
  <c r="F25" i="6"/>
  <c r="E25" i="6"/>
  <c r="E14" i="6"/>
  <c r="F14" i="6"/>
  <c r="F11" i="6"/>
  <c r="F13" i="6"/>
  <c r="F12" i="6"/>
  <c r="E12" i="6"/>
  <c r="E16" i="6"/>
  <c r="B2" i="2" s="1"/>
  <c r="E20" i="6"/>
  <c r="F20" i="6"/>
  <c r="E24" i="6"/>
  <c r="E23" i="6"/>
  <c r="E18" i="6"/>
  <c r="F2" i="6"/>
  <c r="E21" i="6"/>
  <c r="F19" i="6"/>
  <c r="F23" i="6"/>
  <c r="F15" i="6"/>
  <c r="F21" i="6"/>
  <c r="F24" i="6"/>
  <c r="F16" i="6"/>
  <c r="E11" i="6"/>
  <c r="E7" i="6"/>
  <c r="E4" i="6" l="1"/>
  <c r="E8" i="6"/>
  <c r="E10" i="6"/>
  <c r="E9" i="6"/>
  <c r="E2" i="6"/>
  <c r="E3" i="6"/>
  <c r="E6" i="6"/>
  <c r="E5" i="6"/>
</calcChain>
</file>

<file path=xl/sharedStrings.xml><?xml version="1.0" encoding="utf-8"?>
<sst xmlns="http://schemas.openxmlformats.org/spreadsheetml/2006/main" count="782" uniqueCount="114">
  <si>
    <t>SLF System Load Factor</t>
  </si>
  <si>
    <t>Sources:</t>
  </si>
  <si>
    <t>Generation</t>
  </si>
  <si>
    <t>Energy Information Administration</t>
  </si>
  <si>
    <t>Peak Load</t>
  </si>
  <si>
    <t>WECC</t>
  </si>
  <si>
    <t>TRE</t>
  </si>
  <si>
    <t>SPP</t>
  </si>
  <si>
    <t>SERC</t>
  </si>
  <si>
    <t>RFC</t>
  </si>
  <si>
    <t>PJM</t>
  </si>
  <si>
    <t>MRO</t>
  </si>
  <si>
    <t>MISO</t>
  </si>
  <si>
    <t>MAPP</t>
  </si>
  <si>
    <t>MAIN</t>
  </si>
  <si>
    <t>MAAC</t>
  </si>
  <si>
    <t>ECAR</t>
  </si>
  <si>
    <t>Balance of Eastern Region</t>
  </si>
  <si>
    <t>NPCC</t>
  </si>
  <si>
    <t>FRCC</t>
  </si>
  <si>
    <t>All Interconnections</t>
  </si>
  <si>
    <t>Western Interconnection</t>
  </si>
  <si>
    <t>ERCOT</t>
  </si>
  <si>
    <t>Eastern Interconnection</t>
  </si>
  <si>
    <t xml:space="preserve"> </t>
  </si>
  <si>
    <t>Average MW</t>
  </si>
  <si>
    <t>Ratio</t>
  </si>
  <si>
    <t>Notes:</t>
  </si>
  <si>
    <t>This variable represents the system load factor - the ratio of the average load over a given period to the peak load</t>
  </si>
  <si>
    <t>Interconnection</t>
  </si>
  <si>
    <t>NERC Regional Assesment Area</t>
  </si>
  <si>
    <t>Summer</t>
  </si>
  <si>
    <t>Actual</t>
  </si>
  <si>
    <t>Projected</t>
  </si>
  <si>
    <t>2017E</t>
  </si>
  <si>
    <t>2018E</t>
  </si>
  <si>
    <t>2019E</t>
  </si>
  <si>
    <t>2020E</t>
  </si>
  <si>
    <t>2021E</t>
  </si>
  <si>
    <t>2022E</t>
  </si>
  <si>
    <t>2023E</t>
  </si>
  <si>
    <t>2024E</t>
  </si>
  <si>
    <t>2025E</t>
  </si>
  <si>
    <t>2026E</t>
  </si>
  <si>
    <t>2027E</t>
  </si>
  <si>
    <t>NA</t>
  </si>
  <si>
    <t xml:space="preserve">Contiguous U.S. </t>
  </si>
  <si>
    <t>Winter</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</si>
  <si>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</si>
  <si>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</si>
  <si>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</si>
  <si>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</si>
  <si>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</si>
  <si>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</si>
  <si>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</si>
  <si>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</si>
  <si>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</si>
  <si>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</si>
  <si>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</si>
  <si>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</si>
  <si>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</si>
  <si>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</si>
  <si>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</si>
  <si>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</si>
  <si>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</si>
  <si>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</si>
  <si>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</si>
  <si>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</si>
  <si>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</si>
  <si>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</si>
  <si>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</si>
  <si>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</si>
  <si>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</si>
  <si>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</si>
  <si>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</si>
  <si>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</si>
  <si>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</si>
  <si>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</si>
  <si>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</si>
  <si>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</si>
  <si>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</si>
  <si>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</si>
  <si>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</si>
  <si>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</si>
  <si>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</si>
  <si>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</si>
  <si>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2028E</t>
  </si>
  <si>
    <t>All Grids</t>
  </si>
  <si>
    <t>Notes: • NERC region and reliability assessment area maps are provided on EIA's Electricity Reliability web page: http://www.eia.gov/electricity/data/eia411/</t>
  </si>
  <si>
    <t>• Projected data are updated annually.</t>
  </si>
  <si>
    <t xml:space="preserve">• Peak load represents an hour of a day during the associated peak period. </t>
  </si>
  <si>
    <t>• The Summer peak period begins on June1 and extends through September 30. •  The Winter peak period begins October 1 and extends through May 31.</t>
  </si>
  <si>
    <t>• Historically the MRO, RFC, SERC, and SPP regional boundaries were altered as utilities changed reliability organizations.  The historical data series for these regions have not been adjusted.  Instead, the Balance of Eastern Region category was introduced to to provide a consistent trend of the Eastern interconnection.</t>
  </si>
  <si>
    <t xml:space="preserve"> • ECAR, MAAC, and MAIN dissolved at the end-of-2005.  Many of the former utility members joined RFC.  Reliability First Corporation (RFC) came into existence on January 1, 2006.  RFC submitted a consolidated filing covering the historical NERC regions of ECAR, MAAC, and MAIN.</t>
  </si>
  <si>
    <t xml:space="preserve"> • MAPP was absorbed into MISO, SPP and WECC in 2015.</t>
  </si>
  <si>
    <t xml:space="preserve"> • E - Estimate; NA - Not Available</t>
  </si>
  <si>
    <t>Source:  U.S. Energy Information Administration, Form EIA-411, "Coordinated Bulk Power Supply and Demand Program Report."</t>
  </si>
  <si>
    <t>Form EIA-411</t>
  </si>
  <si>
    <t>https://www.eia.gov/electricity/data/eia411/xls/peak_load_2016.xls</t>
  </si>
  <si>
    <t>Table 2.  Noncoincident peak load, by North American Electric Reliability Corporation Assessment Area, 1990-2016  actual, 2017-2027 projected</t>
  </si>
  <si>
    <t>Peak MW Summer</t>
  </si>
  <si>
    <t>System Load Factor Summer</t>
  </si>
  <si>
    <t>Peak MW Winter</t>
  </si>
  <si>
    <t>System Load Factor Winter</t>
  </si>
  <si>
    <t>Released: November 2017</t>
  </si>
  <si>
    <t>Next Update: November 2018</t>
  </si>
  <si>
    <t>Table 1.  Net Energy for load, actual and projected by North American Electric Reliability Corporation Assessment Area,</t>
  </si>
  <si>
    <t>1990-2016 actual, 2017-2027 projected</t>
  </si>
  <si>
    <t>thousands of megawatthours</t>
  </si>
  <si>
    <t xml:space="preserve"> • ECAR, MAAC, and MAIN dissolved at the end-of-2005.  Many of the former utility members joined RFC.  ReliabilityFirst Corporation (RFC) came into existence on January 1, 2006.  RFC submitted a consolidated filing covering the historical NERC regions of ECAR, MAAC, and MAIN.</t>
  </si>
  <si>
    <t>Table 1.  Net Energy for load, actual and projected by North American Electric Reliability Corporation Assessment Area, 1990-2016 actual, 2017-2027 projected</t>
  </si>
  <si>
    <t>summer</t>
  </si>
  <si>
    <t>winter</t>
  </si>
  <si>
    <t>Unit: dimensionless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</si>
</sst>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_(* #,##0_);_(* \(#,##0\);_(* &quot;-&quot;??_);_(@_)"/>
    <numFmt numFmtId="166" formatCode="_(* #,##0_);_(* \(#,##0\);_(* &quot;-&quot;?_);_(@_)"/>
  </numFmts>
  <fonts count="14" x14ac:knownFonts="1">
    <font>
      <sz val="11"/>
      <color theme="1"/>
      <name val="Calibri"/>
      <family val="2"/>
      <scheme val="minor"/>
    </font>
    <font>
      <b/>
      <sz val="11"/>
      <color theme="1"/>
      <name val="Calibri"/>
      <family val="2"/>
      <scheme val="minor"/>
    </font>
    <font>
      <sz val="11"/>
      <color theme="1"/>
      <name val="Calibri"/>
      <family val="2"/>
      <scheme val="minor"/>
    </font>
    <font>
      <sz val="9"/>
      <color theme="1"/>
      <name val="Calibri"/>
      <family val="2"/>
      <scheme val="minor"/>
    </font>
    <font>
      <b/>
      <sz val="7.5"/>
      <color theme="1"/>
      <name val="Calibri"/>
      <family val="2"/>
      <scheme val="minor"/>
    </font>
    <font>
      <b/>
      <sz val="9"/>
      <color theme="1"/>
      <name val="Calibri"/>
      <family val="2"/>
      <scheme val="minor"/>
    </font>
    <font>
      <sz val="7.5"/>
      <color theme="1"/>
      <name val="Calibri"/>
      <family val="2"/>
      <scheme val="minor"/>
    </font>
    <font>
      <sz val="8"/>
      <color theme="1"/>
      <name val="Calibri"/>
      <family val="2"/>
      <scheme val="minor"/>
    </font>
    <font>
      <b/>
      <sz val="12"/>
      <color theme="4"/>
      <name val="Calibri"/>
      <family val="2"/>
      <scheme val="minor"/>
    </font>
    <font>
      <sz val="8"/>
      <name val="Arial"/>
      <family val="2"/>
    </font>
    <font>
      <b/>
      <sz val="8"/>
      <name val="Times New Roman"/>
      <family val="1"/>
    </font>
    <font>
      <sz val="8"/>
      <name val="Times New Roman"/>
      <family val="1"/>
    </font>
    <font>
      <b/>
      <sz val="8"/>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tint="-0.249977111117893"/>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ck">
        <color theme="4"/>
      </bottom>
      <diagonal/>
    </border>
    <border>
      <left/>
      <right/>
      <top/>
      <bottom style="dashed">
        <color theme="0" tint="-0.24994659260841701"/>
      </bottom>
      <diagonal/>
    </border>
    <border>
      <left/>
      <right/>
      <top style="thin">
        <color theme="0" tint="-0.14996795556505021"/>
      </top>
      <bottom/>
      <diagonal/>
    </border>
    <border>
      <left/>
      <right/>
      <top style="dashed">
        <color theme="0" tint="-0.24994659260841701"/>
      </top>
      <bottom style="thin">
        <color theme="4"/>
      </bottom>
      <diagonal/>
    </border>
    <border>
      <left/>
      <right/>
      <top/>
      <bottom style="thin">
        <color theme="0" tint="-0.14996795556505021"/>
      </bottom>
      <diagonal/>
    </border>
    <border>
      <left/>
      <right/>
      <top style="thin">
        <color theme="4"/>
      </top>
      <bottom/>
      <diagonal/>
    </border>
    <border>
      <left/>
      <right/>
      <top style="dashed">
        <color theme="0" tint="-0.24994659260841701"/>
      </top>
      <bottom style="medium">
        <color theme="4"/>
      </bottom>
      <diagonal/>
    </border>
    <border>
      <left/>
      <right/>
      <top style="medium">
        <color theme="4"/>
      </top>
      <bottom/>
      <diagonal/>
    </border>
    <border>
      <left/>
      <right/>
      <top/>
      <bottom style="thin">
        <color theme="0" tint="-0.249977111117893"/>
      </bottom>
      <diagonal/>
    </border>
  </borders>
  <cellStyleXfs count="8">
    <xf numFmtId="0" fontId="0" fillId="0" borderId="0"/>
    <xf numFmtId="43" fontId="2" fillId="0" borderId="0" applyFont="0" applyFill="0" applyBorder="0" applyAlignment="0" applyProtection="0"/>
    <xf numFmtId="0" fontId="3" fillId="0" borderId="3" applyNumberFormat="0" applyFont="0" applyProtection="0">
      <alignment wrapText="1"/>
    </xf>
    <xf numFmtId="0" fontId="5" fillId="0" borderId="2" applyNumberFormat="0" applyProtection="0">
      <alignment wrapText="1"/>
    </xf>
    <xf numFmtId="0" fontId="3" fillId="0" borderId="9" applyNumberFormat="0" applyProtection="0">
      <alignment vertical="top" wrapText="1"/>
    </xf>
    <xf numFmtId="0" fontId="3" fillId="0" borderId="0" applyNumberFormat="0" applyFill="0" applyBorder="0" applyAlignment="0" applyProtection="0"/>
    <xf numFmtId="0" fontId="8" fillId="0" borderId="0" applyNumberFormat="0" applyProtection="0">
      <alignment horizontal="left"/>
    </xf>
    <xf numFmtId="0" fontId="5" fillId="0" borderId="10" applyNumberFormat="0" applyProtection="0">
      <alignment wrapText="1"/>
    </xf>
  </cellStyleXfs>
  <cellXfs count="82">
    <xf numFmtId="0" fontId="0" fillId="0" borderId="0" xfId="0"/>
    <xf numFmtId="0" fontId="1" fillId="0" borderId="0" xfId="0" applyFont="1"/>
    <xf numFmtId="0" fontId="1" fillId="2" borderId="0" xfId="0" applyFont="1" applyFill="1"/>
    <xf numFmtId="0" fontId="0" fillId="0" borderId="0" xfId="0" applyAlignment="1">
      <alignment horizontal="left"/>
    </xf>
    <xf numFmtId="0" fontId="0" fillId="0" borderId="0" xfId="0" applyFont="1"/>
    <xf numFmtId="164" fontId="0" fillId="0" borderId="0" xfId="0" applyNumberFormat="1"/>
    <xf numFmtId="0" fontId="4" fillId="0" borderId="0" xfId="2" applyFont="1" applyBorder="1">
      <alignment wrapText="1"/>
    </xf>
    <xf numFmtId="0" fontId="4" fillId="0" borderId="4" xfId="2" applyFont="1" applyBorder="1">
      <alignment wrapText="1"/>
    </xf>
    <xf numFmtId="0" fontId="4" fillId="0" borderId="2" xfId="3" applyFont="1">
      <alignment wrapText="1"/>
    </xf>
    <xf numFmtId="0" fontId="4" fillId="0" borderId="2" xfId="3" applyFont="1" applyAlignment="1">
      <alignment horizontal="right" wrapText="1"/>
    </xf>
    <xf numFmtId="0" fontId="4" fillId="0" borderId="2" xfId="3" applyFont="1" applyFill="1" applyAlignment="1">
      <alignment horizontal="right" wrapText="1"/>
    </xf>
    <xf numFmtId="0" fontId="6" fillId="0" borderId="3" xfId="2" applyFont="1">
      <alignment wrapText="1"/>
    </xf>
    <xf numFmtId="165" fontId="6" fillId="0" borderId="3" xfId="2" applyNumberFormat="1" applyFont="1" applyAlignment="1">
      <alignment horizontal="right" wrapText="1"/>
    </xf>
    <xf numFmtId="3" fontId="6" fillId="0" borderId="3" xfId="2" applyNumberFormat="1" applyFont="1" applyAlignment="1">
      <alignment horizontal="right" wrapText="1"/>
    </xf>
    <xf numFmtId="3" fontId="6" fillId="0" borderId="3" xfId="2" applyNumberFormat="1" applyFont="1" applyFill="1" applyAlignment="1">
      <alignment horizontal="right" wrapText="1"/>
    </xf>
    <xf numFmtId="166" fontId="6" fillId="0" borderId="3" xfId="2" applyNumberFormat="1" applyFont="1" applyFill="1" applyAlignment="1">
      <alignment horizontal="right" wrapText="1"/>
    </xf>
    <xf numFmtId="0" fontId="6" fillId="0" borderId="3" xfId="2" applyFont="1" applyAlignment="1">
      <alignment horizontal="right" wrapText="1"/>
    </xf>
    <xf numFmtId="3" fontId="6" fillId="0" borderId="3" xfId="2" applyNumberFormat="1" applyFont="1">
      <alignment wrapText="1"/>
    </xf>
    <xf numFmtId="165" fontId="6" fillId="0" borderId="3" xfId="2" applyNumberFormat="1" applyFont="1">
      <alignment wrapText="1"/>
    </xf>
    <xf numFmtId="166" fontId="6" fillId="0" borderId="3" xfId="2" applyNumberFormat="1" applyFont="1" applyAlignment="1">
      <alignment horizontal="right" wrapText="1"/>
    </xf>
    <xf numFmtId="165" fontId="6" fillId="0" borderId="3" xfId="2" applyNumberFormat="1" applyFont="1" applyFill="1" applyAlignment="1">
      <alignment horizontal="right" wrapText="1"/>
    </xf>
    <xf numFmtId="3" fontId="6" fillId="0" borderId="5" xfId="2" applyNumberFormat="1" applyFont="1" applyBorder="1">
      <alignment wrapText="1"/>
    </xf>
    <xf numFmtId="165" fontId="6" fillId="0" borderId="5" xfId="2" applyNumberFormat="1" applyFont="1" applyBorder="1" applyAlignment="1">
      <alignment horizontal="right" wrapText="1"/>
    </xf>
    <xf numFmtId="3" fontId="6" fillId="0" borderId="5" xfId="2" applyNumberFormat="1" applyFont="1" applyBorder="1" applyAlignment="1">
      <alignment horizontal="right" wrapText="1"/>
    </xf>
    <xf numFmtId="0" fontId="4" fillId="0" borderId="6" xfId="2" applyFont="1" applyBorder="1">
      <alignment wrapText="1"/>
    </xf>
    <xf numFmtId="0" fontId="4" fillId="0" borderId="7" xfId="2" applyFont="1" applyBorder="1">
      <alignment wrapText="1"/>
    </xf>
    <xf numFmtId="0" fontId="6" fillId="0" borderId="0" xfId="2" applyFont="1" applyBorder="1">
      <alignment wrapText="1"/>
    </xf>
    <xf numFmtId="0" fontId="4" fillId="0" borderId="0" xfId="3" applyFont="1" applyBorder="1">
      <alignment wrapText="1"/>
    </xf>
    <xf numFmtId="0" fontId="4" fillId="0" borderId="0" xfId="3" applyFont="1" applyBorder="1" applyAlignment="1">
      <alignment horizontal="right" wrapText="1"/>
    </xf>
    <xf numFmtId="0" fontId="4" fillId="0" borderId="2" xfId="3" applyFont="1" applyBorder="1">
      <alignment wrapText="1"/>
    </xf>
    <xf numFmtId="0" fontId="4" fillId="0" borderId="2" xfId="3" applyFont="1" applyBorder="1" applyAlignment="1">
      <alignment horizontal="right" wrapText="1"/>
    </xf>
    <xf numFmtId="165" fontId="6" fillId="0" borderId="3" xfId="1" applyNumberFormat="1" applyFont="1" applyBorder="1" applyAlignment="1">
      <alignment horizontal="right" wrapText="1"/>
    </xf>
    <xf numFmtId="3" fontId="6" fillId="0" borderId="8" xfId="2" applyNumberFormat="1" applyFont="1" applyBorder="1" applyAlignment="1">
      <alignment horizontal="right" wrapText="1"/>
    </xf>
    <xf numFmtId="0" fontId="0" fillId="0" borderId="0" xfId="0" applyBorder="1"/>
    <xf numFmtId="0" fontId="7" fillId="0" borderId="0" xfId="2" applyFont="1" applyBorder="1" applyAlignment="1"/>
    <xf numFmtId="0" fontId="8" fillId="0" borderId="0" xfId="6">
      <alignment horizontal="left"/>
    </xf>
    <xf numFmtId="2" fontId="0" fillId="0" borderId="0" xfId="0" applyNumberFormat="1"/>
    <xf numFmtId="0" fontId="3" fillId="0" borderId="0" xfId="5" applyFont="1" applyAlignment="1">
      <alignment vertical="center"/>
    </xf>
    <xf numFmtId="0" fontId="9" fillId="0" borderId="0" xfId="0" applyFont="1" applyAlignment="1">
      <alignment horizontal="left" vertical="center" wrapText="1"/>
    </xf>
    <xf numFmtId="0" fontId="9" fillId="0" borderId="0" xfId="0" applyFont="1"/>
    <xf numFmtId="0" fontId="9" fillId="0" borderId="0" xfId="0" applyFont="1" applyAlignment="1">
      <alignment vertical="center"/>
    </xf>
    <xf numFmtId="0" fontId="8" fillId="0" borderId="0" xfId="6" applyFont="1">
      <alignment horizontal="left"/>
    </xf>
    <xf numFmtId="0" fontId="10" fillId="0" borderId="0" xfId="0" applyFont="1" applyAlignment="1">
      <alignment horizontal="left"/>
    </xf>
    <xf numFmtId="0" fontId="3" fillId="0" borderId="0" xfId="5" applyFont="1" applyAlignment="1">
      <alignment horizontal="left"/>
    </xf>
    <xf numFmtId="0" fontId="11" fillId="0" borderId="0" xfId="0" applyFont="1" applyAlignment="1">
      <alignment horizontal="left"/>
    </xf>
    <xf numFmtId="0" fontId="12" fillId="0" borderId="10" xfId="7" applyFont="1">
      <alignment wrapText="1"/>
    </xf>
    <xf numFmtId="0" fontId="12" fillId="0" borderId="0" xfId="7" applyFont="1" applyBorder="1">
      <alignment wrapText="1"/>
    </xf>
    <xf numFmtId="0" fontId="12" fillId="0" borderId="2" xfId="3" applyFont="1">
      <alignment wrapText="1"/>
    </xf>
    <xf numFmtId="0" fontId="12" fillId="0" borderId="2" xfId="3" applyFont="1" applyAlignment="1">
      <alignment horizontal="right" wrapText="1"/>
    </xf>
    <xf numFmtId="0" fontId="12" fillId="0" borderId="2" xfId="3" applyFont="1" applyFill="1" applyAlignment="1">
      <alignment horizontal="right" wrapText="1"/>
    </xf>
    <xf numFmtId="0" fontId="7" fillId="0" borderId="3" xfId="2" applyFont="1">
      <alignment wrapText="1"/>
    </xf>
    <xf numFmtId="165" fontId="7" fillId="0" borderId="3" xfId="2" applyNumberFormat="1" applyFont="1" applyAlignment="1">
      <alignment horizontal="right" wrapText="1"/>
    </xf>
    <xf numFmtId="165" fontId="7" fillId="0" borderId="3" xfId="2" applyNumberFormat="1" applyFont="1">
      <alignment wrapText="1"/>
    </xf>
    <xf numFmtId="165" fontId="7" fillId="0" borderId="3" xfId="2" applyNumberFormat="1" applyFont="1" applyFill="1">
      <alignment wrapText="1"/>
    </xf>
    <xf numFmtId="166" fontId="7" fillId="0" borderId="3" xfId="2" applyNumberFormat="1" applyFont="1" applyFill="1">
      <alignment wrapText="1"/>
    </xf>
    <xf numFmtId="0" fontId="7" fillId="0" borderId="3" xfId="2" applyFont="1" applyAlignment="1">
      <alignment horizontal="right" wrapText="1"/>
    </xf>
    <xf numFmtId="0" fontId="7" fillId="0" borderId="3" xfId="2" applyFont="1" applyFill="1" applyAlignment="1">
      <alignment horizontal="right" wrapText="1"/>
    </xf>
    <xf numFmtId="3" fontId="7" fillId="0" borderId="3" xfId="2" applyNumberFormat="1" applyFont="1">
      <alignment wrapText="1"/>
    </xf>
    <xf numFmtId="3" fontId="7" fillId="0" borderId="3" xfId="2" applyNumberFormat="1" applyFont="1" applyFill="1">
      <alignment wrapText="1"/>
    </xf>
    <xf numFmtId="3" fontId="7" fillId="0" borderId="3" xfId="2" applyNumberFormat="1" applyFont="1" applyAlignment="1">
      <alignment horizontal="right" wrapText="1"/>
    </xf>
    <xf numFmtId="3" fontId="7" fillId="0" borderId="3" xfId="2" applyNumberFormat="1" applyFont="1" applyFill="1" applyAlignment="1">
      <alignment horizontal="right" wrapText="1"/>
    </xf>
    <xf numFmtId="165" fontId="7" fillId="0" borderId="3" xfId="1" applyNumberFormat="1" applyFont="1" applyFill="1" applyBorder="1" applyAlignment="1">
      <alignment wrapText="1"/>
    </xf>
    <xf numFmtId="165" fontId="7" fillId="0" borderId="8" xfId="2" applyNumberFormat="1" applyFont="1" applyFill="1" applyBorder="1">
      <alignment wrapText="1"/>
    </xf>
    <xf numFmtId="0" fontId="7" fillId="0" borderId="9" xfId="4" applyFont="1" applyAlignment="1">
      <alignment vertical="top"/>
    </xf>
    <xf numFmtId="0" fontId="7" fillId="0" borderId="9" xfId="4" applyFont="1">
      <alignment vertical="top" wrapText="1"/>
    </xf>
    <xf numFmtId="0" fontId="3" fillId="0" borderId="0" xfId="5"/>
    <xf numFmtId="0" fontId="7" fillId="0" borderId="0" xfId="5" applyFont="1" applyFill="1" applyAlignment="1"/>
    <xf numFmtId="0" fontId="7" fillId="0" borderId="0" xfId="5" applyFont="1" applyFill="1" applyAlignment="1">
      <alignment horizontal="left"/>
    </xf>
    <xf numFmtId="0" fontId="7" fillId="0" borderId="0" xfId="5" applyFont="1" applyFill="1"/>
    <xf numFmtId="0" fontId="7" fillId="0" borderId="0" xfId="5" applyFont="1" applyAlignment="1">
      <alignment horizontal="left"/>
    </xf>
    <xf numFmtId="0" fontId="0" fillId="0" borderId="0" xfId="0" applyAlignment="1">
      <alignment horizontal="right"/>
    </xf>
    <xf numFmtId="0" fontId="7" fillId="0" borderId="0" xfId="5" applyFont="1" applyFill="1" applyAlignment="1">
      <alignment horizontal="left"/>
    </xf>
    <xf numFmtId="0" fontId="12" fillId="0" borderId="1" xfId="7" applyFont="1" applyBorder="1" applyAlignment="1">
      <alignment horizontal="center" wrapText="1"/>
    </xf>
    <xf numFmtId="0" fontId="7" fillId="0" borderId="3" xfId="2" applyFont="1">
      <alignment wrapText="1"/>
    </xf>
    <xf numFmtId="0" fontId="7" fillId="0" borderId="0" xfId="5" applyFont="1" applyFill="1" applyAlignment="1"/>
    <xf numFmtId="0" fontId="6" fillId="0" borderId="3" xfId="2" applyFont="1">
      <alignment wrapText="1"/>
    </xf>
    <xf numFmtId="0" fontId="7" fillId="0" borderId="9" xfId="4" applyFont="1" applyBorder="1">
      <alignment vertical="top" wrapText="1"/>
    </xf>
    <xf numFmtId="0" fontId="7" fillId="0" borderId="0" xfId="2" applyFont="1" applyBorder="1" applyAlignment="1">
      <alignment wrapText="1"/>
    </xf>
    <xf numFmtId="0" fontId="4" fillId="0" borderId="0" xfId="2" applyFont="1" applyBorder="1" applyAlignment="1">
      <alignment horizontal="center" wrapText="1"/>
    </xf>
    <xf numFmtId="0" fontId="4" fillId="0" borderId="1" xfId="2" applyFont="1" applyBorder="1" applyAlignment="1">
      <alignment horizontal="center" wrapText="1"/>
    </xf>
    <xf numFmtId="3" fontId="4" fillId="0" borderId="1" xfId="2" applyNumberFormat="1" applyFont="1" applyBorder="1" applyAlignment="1">
      <alignment horizontal="center" wrapText="1"/>
    </xf>
    <xf numFmtId="0" fontId="13" fillId="0" borderId="0" xfId="0" applyFont="1"/>
  </cellXfs>
  <cellStyles count="8">
    <cellStyle name="Body: normal cell" xfId="2" xr:uid="{00000000-0005-0000-0000-000000000000}"/>
    <cellStyle name="Comma" xfId="1" builtinId="3"/>
    <cellStyle name="Font: Calibri, 9pt regular" xfId="5" xr:uid="{00000000-0005-0000-0000-000002000000}"/>
    <cellStyle name="Footnotes: top row" xfId="4" xr:uid="{00000000-0005-0000-0000-000003000000}"/>
    <cellStyle name="Header: bottom row" xfId="3" xr:uid="{00000000-0005-0000-0000-000004000000}"/>
    <cellStyle name="Normal" xfId="0" builtinId="0"/>
    <cellStyle name="Parent row" xfId="7" xr:uid="{00000000-0005-0000-0000-000006000000}"/>
    <cellStyle name="Table title" xfId="6"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5"/>
  <sheetViews>
    <sheetView tabSelected="1" workbookViewId="0"/>
  </sheetViews>
  <sheetFormatPr defaultRowHeight="15" x14ac:dyDescent="0.25"/>
  <cols>
    <col min="2" max="2" width="63.5703125" customWidth="1"/>
  </cols>
  <sheetData>
    <row r="1" spans="1:4" x14ac:dyDescent="0.25">
      <c r="A1" s="1" t="s">
        <v>0</v>
      </c>
    </row>
    <row r="3" spans="1:4" x14ac:dyDescent="0.25">
      <c r="A3" s="1" t="s">
        <v>1</v>
      </c>
      <c r="B3" s="2" t="s">
        <v>2</v>
      </c>
    </row>
    <row r="4" spans="1:4" x14ac:dyDescent="0.25">
      <c r="B4" t="s">
        <v>3</v>
      </c>
    </row>
    <row r="5" spans="1:4" x14ac:dyDescent="0.25">
      <c r="B5" s="3">
        <v>2020</v>
      </c>
    </row>
    <row r="6" spans="1:4" x14ac:dyDescent="0.25">
      <c r="B6" t="s">
        <v>97</v>
      </c>
    </row>
    <row r="7" spans="1:4" x14ac:dyDescent="0.25">
      <c r="B7" s="4" t="s">
        <v>98</v>
      </c>
    </row>
    <row r="8" spans="1:4" x14ac:dyDescent="0.25">
      <c r="B8" t="s">
        <v>110</v>
      </c>
    </row>
    <row r="10" spans="1:4" x14ac:dyDescent="0.25">
      <c r="B10" s="2" t="s">
        <v>4</v>
      </c>
    </row>
    <row r="11" spans="1:4" x14ac:dyDescent="0.25">
      <c r="B11" t="s">
        <v>3</v>
      </c>
    </row>
    <row r="12" spans="1:4" x14ac:dyDescent="0.25">
      <c r="B12" s="3">
        <v>2020</v>
      </c>
    </row>
    <row r="13" spans="1:4" x14ac:dyDescent="0.25">
      <c r="B13" t="s">
        <v>97</v>
      </c>
    </row>
    <row r="14" spans="1:4" x14ac:dyDescent="0.25">
      <c r="B14" s="4" t="s">
        <v>98</v>
      </c>
    </row>
    <row r="15" spans="1:4" x14ac:dyDescent="0.25">
      <c r="B15" t="s">
        <v>99</v>
      </c>
    </row>
    <row r="16" spans="1:4" ht="15.75" x14ac:dyDescent="0.25">
      <c r="D16" s="35"/>
    </row>
    <row r="17" spans="1:2" x14ac:dyDescent="0.25">
      <c r="A17" s="1" t="s">
        <v>27</v>
      </c>
    </row>
    <row r="18" spans="1:2" x14ac:dyDescent="0.25">
      <c r="A18" t="s">
        <v>28</v>
      </c>
    </row>
    <row r="21" spans="1:2" x14ac:dyDescent="0.25">
      <c r="B21" t="s">
        <v>24</v>
      </c>
    </row>
    <row r="24" spans="1:2" ht="15.75" x14ac:dyDescent="0.25">
      <c r="B24" s="41"/>
    </row>
    <row r="25" spans="1:2" ht="15.75" x14ac:dyDescent="0.25">
      <c r="B25" s="4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36"/>
  <sheetViews>
    <sheetView workbookViewId="0"/>
  </sheetViews>
  <sheetFormatPr defaultRowHeight="15" x14ac:dyDescent="0.25"/>
  <cols>
    <col min="1" max="1" width="19.85546875" customWidth="1"/>
    <col min="2" max="2" width="9.28515625" customWidth="1"/>
    <col min="3" max="3" width="8.140625" customWidth="1"/>
    <col min="4" max="5" width="8.85546875" customWidth="1"/>
    <col min="6" max="6" width="8.7109375" customWidth="1"/>
    <col min="7" max="7" width="8.5703125" customWidth="1"/>
    <col min="8" max="8" width="8.28515625" customWidth="1"/>
    <col min="9" max="10" width="8.140625" customWidth="1"/>
    <col min="11" max="11" width="9" customWidth="1"/>
    <col min="12" max="12" width="8.85546875" customWidth="1"/>
    <col min="13" max="13" width="8.28515625" customWidth="1"/>
    <col min="14" max="15" width="8.5703125" customWidth="1"/>
    <col min="16" max="16" width="8.140625" customWidth="1"/>
    <col min="17" max="17" width="8.28515625" customWidth="1"/>
    <col min="18" max="18" width="8.7109375" customWidth="1"/>
    <col min="19" max="19" width="8.28515625" customWidth="1"/>
    <col min="20" max="20" width="8.5703125" customWidth="1"/>
    <col min="21" max="21" width="8.140625" customWidth="1"/>
    <col min="22" max="24" width="8.7109375" customWidth="1"/>
    <col min="25" max="25" width="9" customWidth="1"/>
    <col min="26" max="26" width="9.140625" customWidth="1"/>
    <col min="27" max="27" width="8.28515625" customWidth="1"/>
    <col min="28" max="28" width="8.140625" customWidth="1"/>
    <col min="257" max="257" width="19.85546875" customWidth="1"/>
    <col min="258" max="258" width="9.28515625" customWidth="1"/>
    <col min="259" max="259" width="8.140625" customWidth="1"/>
    <col min="260" max="261" width="8.85546875" customWidth="1"/>
    <col min="262" max="262" width="8.7109375" customWidth="1"/>
    <col min="263" max="263" width="8.5703125" customWidth="1"/>
    <col min="264" max="264" width="8.28515625" customWidth="1"/>
    <col min="265" max="266" width="8.140625" customWidth="1"/>
    <col min="267" max="267" width="9" customWidth="1"/>
    <col min="268" max="268" width="8.85546875" customWidth="1"/>
    <col min="269" max="269" width="8.28515625" customWidth="1"/>
    <col min="270" max="271" width="8.5703125" customWidth="1"/>
    <col min="272" max="272" width="8.140625" customWidth="1"/>
    <col min="273" max="273" width="8.28515625" customWidth="1"/>
    <col min="274" max="274" width="8.7109375" customWidth="1"/>
    <col min="275" max="275" width="8.28515625" customWidth="1"/>
    <col min="276" max="276" width="8.5703125" customWidth="1"/>
    <col min="277" max="277" width="8.140625" customWidth="1"/>
    <col min="278" max="280" width="8.7109375" customWidth="1"/>
    <col min="281" max="281" width="9" customWidth="1"/>
    <col min="282" max="282" width="9.140625" customWidth="1"/>
    <col min="283" max="283" width="8.28515625" customWidth="1"/>
    <col min="284" max="284" width="8.140625" customWidth="1"/>
    <col min="513" max="513" width="19.85546875" customWidth="1"/>
    <col min="514" max="514" width="9.28515625" customWidth="1"/>
    <col min="515" max="515" width="8.140625" customWidth="1"/>
    <col min="516" max="517" width="8.85546875" customWidth="1"/>
    <col min="518" max="518" width="8.7109375" customWidth="1"/>
    <col min="519" max="519" width="8.5703125" customWidth="1"/>
    <col min="520" max="520" width="8.28515625" customWidth="1"/>
    <col min="521" max="522" width="8.140625" customWidth="1"/>
    <col min="523" max="523" width="9" customWidth="1"/>
    <col min="524" max="524" width="8.85546875" customWidth="1"/>
    <col min="525" max="525" width="8.28515625" customWidth="1"/>
    <col min="526" max="527" width="8.5703125" customWidth="1"/>
    <col min="528" max="528" width="8.140625" customWidth="1"/>
    <col min="529" max="529" width="8.28515625" customWidth="1"/>
    <col min="530" max="530" width="8.7109375" customWidth="1"/>
    <col min="531" max="531" width="8.28515625" customWidth="1"/>
    <col min="532" max="532" width="8.5703125" customWidth="1"/>
    <col min="533" max="533" width="8.140625" customWidth="1"/>
    <col min="534" max="536" width="8.7109375" customWidth="1"/>
    <col min="537" max="537" width="9" customWidth="1"/>
    <col min="538" max="538" width="9.140625" customWidth="1"/>
    <col min="539" max="539" width="8.28515625" customWidth="1"/>
    <col min="540" max="540" width="8.140625" customWidth="1"/>
    <col min="769" max="769" width="19.85546875" customWidth="1"/>
    <col min="770" max="770" width="9.28515625" customWidth="1"/>
    <col min="771" max="771" width="8.140625" customWidth="1"/>
    <col min="772" max="773" width="8.85546875" customWidth="1"/>
    <col min="774" max="774" width="8.7109375" customWidth="1"/>
    <col min="775" max="775" width="8.5703125" customWidth="1"/>
    <col min="776" max="776" width="8.28515625" customWidth="1"/>
    <col min="777" max="778" width="8.140625" customWidth="1"/>
    <col min="779" max="779" width="9" customWidth="1"/>
    <col min="780" max="780" width="8.85546875" customWidth="1"/>
    <col min="781" max="781" width="8.28515625" customWidth="1"/>
    <col min="782" max="783" width="8.5703125" customWidth="1"/>
    <col min="784" max="784" width="8.140625" customWidth="1"/>
    <col min="785" max="785" width="8.28515625" customWidth="1"/>
    <col min="786" max="786" width="8.7109375" customWidth="1"/>
    <col min="787" max="787" width="8.28515625" customWidth="1"/>
    <col min="788" max="788" width="8.5703125" customWidth="1"/>
    <col min="789" max="789" width="8.140625" customWidth="1"/>
    <col min="790" max="792" width="8.7109375" customWidth="1"/>
    <col min="793" max="793" width="9" customWidth="1"/>
    <col min="794" max="794" width="9.140625" customWidth="1"/>
    <col min="795" max="795" width="8.28515625" customWidth="1"/>
    <col min="796" max="796" width="8.140625" customWidth="1"/>
    <col min="1025" max="1025" width="19.85546875" customWidth="1"/>
    <col min="1026" max="1026" width="9.28515625" customWidth="1"/>
    <col min="1027" max="1027" width="8.140625" customWidth="1"/>
    <col min="1028" max="1029" width="8.85546875" customWidth="1"/>
    <col min="1030" max="1030" width="8.7109375" customWidth="1"/>
    <col min="1031" max="1031" width="8.5703125" customWidth="1"/>
    <col min="1032" max="1032" width="8.28515625" customWidth="1"/>
    <col min="1033" max="1034" width="8.140625" customWidth="1"/>
    <col min="1035" max="1035" width="9" customWidth="1"/>
    <col min="1036" max="1036" width="8.85546875" customWidth="1"/>
    <col min="1037" max="1037" width="8.28515625" customWidth="1"/>
    <col min="1038" max="1039" width="8.5703125" customWidth="1"/>
    <col min="1040" max="1040" width="8.140625" customWidth="1"/>
    <col min="1041" max="1041" width="8.28515625" customWidth="1"/>
    <col min="1042" max="1042" width="8.7109375" customWidth="1"/>
    <col min="1043" max="1043" width="8.28515625" customWidth="1"/>
    <col min="1044" max="1044" width="8.5703125" customWidth="1"/>
    <col min="1045" max="1045" width="8.140625" customWidth="1"/>
    <col min="1046" max="1048" width="8.7109375" customWidth="1"/>
    <col min="1049" max="1049" width="9" customWidth="1"/>
    <col min="1050" max="1050" width="9.140625" customWidth="1"/>
    <col min="1051" max="1051" width="8.28515625" customWidth="1"/>
    <col min="1052" max="1052" width="8.140625" customWidth="1"/>
    <col min="1281" max="1281" width="19.85546875" customWidth="1"/>
    <col min="1282" max="1282" width="9.28515625" customWidth="1"/>
    <col min="1283" max="1283" width="8.140625" customWidth="1"/>
    <col min="1284" max="1285" width="8.85546875" customWidth="1"/>
    <col min="1286" max="1286" width="8.7109375" customWidth="1"/>
    <col min="1287" max="1287" width="8.5703125" customWidth="1"/>
    <col min="1288" max="1288" width="8.28515625" customWidth="1"/>
    <col min="1289" max="1290" width="8.140625" customWidth="1"/>
    <col min="1291" max="1291" width="9" customWidth="1"/>
    <col min="1292" max="1292" width="8.85546875" customWidth="1"/>
    <col min="1293" max="1293" width="8.28515625" customWidth="1"/>
    <col min="1294" max="1295" width="8.5703125" customWidth="1"/>
    <col min="1296" max="1296" width="8.140625" customWidth="1"/>
    <col min="1297" max="1297" width="8.28515625" customWidth="1"/>
    <col min="1298" max="1298" width="8.7109375" customWidth="1"/>
    <col min="1299" max="1299" width="8.28515625" customWidth="1"/>
    <col min="1300" max="1300" width="8.5703125" customWidth="1"/>
    <col min="1301" max="1301" width="8.140625" customWidth="1"/>
    <col min="1302" max="1304" width="8.7109375" customWidth="1"/>
    <col min="1305" max="1305" width="9" customWidth="1"/>
    <col min="1306" max="1306" width="9.140625" customWidth="1"/>
    <col min="1307" max="1307" width="8.28515625" customWidth="1"/>
    <col min="1308" max="1308" width="8.140625" customWidth="1"/>
    <col min="1537" max="1537" width="19.85546875" customWidth="1"/>
    <col min="1538" max="1538" width="9.28515625" customWidth="1"/>
    <col min="1539" max="1539" width="8.140625" customWidth="1"/>
    <col min="1540" max="1541" width="8.85546875" customWidth="1"/>
    <col min="1542" max="1542" width="8.7109375" customWidth="1"/>
    <col min="1543" max="1543" width="8.5703125" customWidth="1"/>
    <col min="1544" max="1544" width="8.28515625" customWidth="1"/>
    <col min="1545" max="1546" width="8.140625" customWidth="1"/>
    <col min="1547" max="1547" width="9" customWidth="1"/>
    <col min="1548" max="1548" width="8.85546875" customWidth="1"/>
    <col min="1549" max="1549" width="8.28515625" customWidth="1"/>
    <col min="1550" max="1551" width="8.5703125" customWidth="1"/>
    <col min="1552" max="1552" width="8.140625" customWidth="1"/>
    <col min="1553" max="1553" width="8.28515625" customWidth="1"/>
    <col min="1554" max="1554" width="8.7109375" customWidth="1"/>
    <col min="1555" max="1555" width="8.28515625" customWidth="1"/>
    <col min="1556" max="1556" width="8.5703125" customWidth="1"/>
    <col min="1557" max="1557" width="8.140625" customWidth="1"/>
    <col min="1558" max="1560" width="8.7109375" customWidth="1"/>
    <col min="1561" max="1561" width="9" customWidth="1"/>
    <col min="1562" max="1562" width="9.140625" customWidth="1"/>
    <col min="1563" max="1563" width="8.28515625" customWidth="1"/>
    <col min="1564" max="1564" width="8.140625" customWidth="1"/>
    <col min="1793" max="1793" width="19.85546875" customWidth="1"/>
    <col min="1794" max="1794" width="9.28515625" customWidth="1"/>
    <col min="1795" max="1795" width="8.140625" customWidth="1"/>
    <col min="1796" max="1797" width="8.85546875" customWidth="1"/>
    <col min="1798" max="1798" width="8.7109375" customWidth="1"/>
    <col min="1799" max="1799" width="8.5703125" customWidth="1"/>
    <col min="1800" max="1800" width="8.28515625" customWidth="1"/>
    <col min="1801" max="1802" width="8.140625" customWidth="1"/>
    <col min="1803" max="1803" width="9" customWidth="1"/>
    <col min="1804" max="1804" width="8.85546875" customWidth="1"/>
    <col min="1805" max="1805" width="8.28515625" customWidth="1"/>
    <col min="1806" max="1807" width="8.5703125" customWidth="1"/>
    <col min="1808" max="1808" width="8.140625" customWidth="1"/>
    <col min="1809" max="1809" width="8.28515625" customWidth="1"/>
    <col min="1810" max="1810" width="8.7109375" customWidth="1"/>
    <col min="1811" max="1811" width="8.28515625" customWidth="1"/>
    <col min="1812" max="1812" width="8.5703125" customWidth="1"/>
    <col min="1813" max="1813" width="8.140625" customWidth="1"/>
    <col min="1814" max="1816" width="8.7109375" customWidth="1"/>
    <col min="1817" max="1817" width="9" customWidth="1"/>
    <col min="1818" max="1818" width="9.140625" customWidth="1"/>
    <col min="1819" max="1819" width="8.28515625" customWidth="1"/>
    <col min="1820" max="1820" width="8.140625" customWidth="1"/>
    <col min="2049" max="2049" width="19.85546875" customWidth="1"/>
    <col min="2050" max="2050" width="9.28515625" customWidth="1"/>
    <col min="2051" max="2051" width="8.140625" customWidth="1"/>
    <col min="2052" max="2053" width="8.85546875" customWidth="1"/>
    <col min="2054" max="2054" width="8.7109375" customWidth="1"/>
    <col min="2055" max="2055" width="8.5703125" customWidth="1"/>
    <col min="2056" max="2056" width="8.28515625" customWidth="1"/>
    <col min="2057" max="2058" width="8.140625" customWidth="1"/>
    <col min="2059" max="2059" width="9" customWidth="1"/>
    <col min="2060" max="2060" width="8.85546875" customWidth="1"/>
    <col min="2061" max="2061" width="8.28515625" customWidth="1"/>
    <col min="2062" max="2063" width="8.5703125" customWidth="1"/>
    <col min="2064" max="2064" width="8.140625" customWidth="1"/>
    <col min="2065" max="2065" width="8.28515625" customWidth="1"/>
    <col min="2066" max="2066" width="8.7109375" customWidth="1"/>
    <col min="2067" max="2067" width="8.28515625" customWidth="1"/>
    <col min="2068" max="2068" width="8.5703125" customWidth="1"/>
    <col min="2069" max="2069" width="8.140625" customWidth="1"/>
    <col min="2070" max="2072" width="8.7109375" customWidth="1"/>
    <col min="2073" max="2073" width="9" customWidth="1"/>
    <col min="2074" max="2074" width="9.140625" customWidth="1"/>
    <col min="2075" max="2075" width="8.28515625" customWidth="1"/>
    <col min="2076" max="2076" width="8.140625" customWidth="1"/>
    <col min="2305" max="2305" width="19.85546875" customWidth="1"/>
    <col min="2306" max="2306" width="9.28515625" customWidth="1"/>
    <col min="2307" max="2307" width="8.140625" customWidth="1"/>
    <col min="2308" max="2309" width="8.85546875" customWidth="1"/>
    <col min="2310" max="2310" width="8.7109375" customWidth="1"/>
    <col min="2311" max="2311" width="8.5703125" customWidth="1"/>
    <col min="2312" max="2312" width="8.28515625" customWidth="1"/>
    <col min="2313" max="2314" width="8.140625" customWidth="1"/>
    <col min="2315" max="2315" width="9" customWidth="1"/>
    <col min="2316" max="2316" width="8.85546875" customWidth="1"/>
    <col min="2317" max="2317" width="8.28515625" customWidth="1"/>
    <col min="2318" max="2319" width="8.5703125" customWidth="1"/>
    <col min="2320" max="2320" width="8.140625" customWidth="1"/>
    <col min="2321" max="2321" width="8.28515625" customWidth="1"/>
    <col min="2322" max="2322" width="8.7109375" customWidth="1"/>
    <col min="2323" max="2323" width="8.28515625" customWidth="1"/>
    <col min="2324" max="2324" width="8.5703125" customWidth="1"/>
    <col min="2325" max="2325" width="8.140625" customWidth="1"/>
    <col min="2326" max="2328" width="8.7109375" customWidth="1"/>
    <col min="2329" max="2329" width="9" customWidth="1"/>
    <col min="2330" max="2330" width="9.140625" customWidth="1"/>
    <col min="2331" max="2331" width="8.28515625" customWidth="1"/>
    <col min="2332" max="2332" width="8.140625" customWidth="1"/>
    <col min="2561" max="2561" width="19.85546875" customWidth="1"/>
    <col min="2562" max="2562" width="9.28515625" customWidth="1"/>
    <col min="2563" max="2563" width="8.140625" customWidth="1"/>
    <col min="2564" max="2565" width="8.85546875" customWidth="1"/>
    <col min="2566" max="2566" width="8.7109375" customWidth="1"/>
    <col min="2567" max="2567" width="8.5703125" customWidth="1"/>
    <col min="2568" max="2568" width="8.28515625" customWidth="1"/>
    <col min="2569" max="2570" width="8.140625" customWidth="1"/>
    <col min="2571" max="2571" width="9" customWidth="1"/>
    <col min="2572" max="2572" width="8.85546875" customWidth="1"/>
    <col min="2573" max="2573" width="8.28515625" customWidth="1"/>
    <col min="2574" max="2575" width="8.5703125" customWidth="1"/>
    <col min="2576" max="2576" width="8.140625" customWidth="1"/>
    <col min="2577" max="2577" width="8.28515625" customWidth="1"/>
    <col min="2578" max="2578" width="8.7109375" customWidth="1"/>
    <col min="2579" max="2579" width="8.28515625" customWidth="1"/>
    <col min="2580" max="2580" width="8.5703125" customWidth="1"/>
    <col min="2581" max="2581" width="8.140625" customWidth="1"/>
    <col min="2582" max="2584" width="8.7109375" customWidth="1"/>
    <col min="2585" max="2585" width="9" customWidth="1"/>
    <col min="2586" max="2586" width="9.140625" customWidth="1"/>
    <col min="2587" max="2587" width="8.28515625" customWidth="1"/>
    <col min="2588" max="2588" width="8.140625" customWidth="1"/>
    <col min="2817" max="2817" width="19.85546875" customWidth="1"/>
    <col min="2818" max="2818" width="9.28515625" customWidth="1"/>
    <col min="2819" max="2819" width="8.140625" customWidth="1"/>
    <col min="2820" max="2821" width="8.85546875" customWidth="1"/>
    <col min="2822" max="2822" width="8.7109375" customWidth="1"/>
    <col min="2823" max="2823" width="8.5703125" customWidth="1"/>
    <col min="2824" max="2824" width="8.28515625" customWidth="1"/>
    <col min="2825" max="2826" width="8.140625" customWidth="1"/>
    <col min="2827" max="2827" width="9" customWidth="1"/>
    <col min="2828" max="2828" width="8.85546875" customWidth="1"/>
    <col min="2829" max="2829" width="8.28515625" customWidth="1"/>
    <col min="2830" max="2831" width="8.5703125" customWidth="1"/>
    <col min="2832" max="2832" width="8.140625" customWidth="1"/>
    <col min="2833" max="2833" width="8.28515625" customWidth="1"/>
    <col min="2834" max="2834" width="8.7109375" customWidth="1"/>
    <col min="2835" max="2835" width="8.28515625" customWidth="1"/>
    <col min="2836" max="2836" width="8.5703125" customWidth="1"/>
    <col min="2837" max="2837" width="8.140625" customWidth="1"/>
    <col min="2838" max="2840" width="8.7109375" customWidth="1"/>
    <col min="2841" max="2841" width="9" customWidth="1"/>
    <col min="2842" max="2842" width="9.140625" customWidth="1"/>
    <col min="2843" max="2843" width="8.28515625" customWidth="1"/>
    <col min="2844" max="2844" width="8.140625" customWidth="1"/>
    <col min="3073" max="3073" width="19.85546875" customWidth="1"/>
    <col min="3074" max="3074" width="9.28515625" customWidth="1"/>
    <col min="3075" max="3075" width="8.140625" customWidth="1"/>
    <col min="3076" max="3077" width="8.85546875" customWidth="1"/>
    <col min="3078" max="3078" width="8.7109375" customWidth="1"/>
    <col min="3079" max="3079" width="8.5703125" customWidth="1"/>
    <col min="3080" max="3080" width="8.28515625" customWidth="1"/>
    <col min="3081" max="3082" width="8.140625" customWidth="1"/>
    <col min="3083" max="3083" width="9" customWidth="1"/>
    <col min="3084" max="3084" width="8.85546875" customWidth="1"/>
    <col min="3085" max="3085" width="8.28515625" customWidth="1"/>
    <col min="3086" max="3087" width="8.5703125" customWidth="1"/>
    <col min="3088" max="3088" width="8.140625" customWidth="1"/>
    <col min="3089" max="3089" width="8.28515625" customWidth="1"/>
    <col min="3090" max="3090" width="8.7109375" customWidth="1"/>
    <col min="3091" max="3091" width="8.28515625" customWidth="1"/>
    <col min="3092" max="3092" width="8.5703125" customWidth="1"/>
    <col min="3093" max="3093" width="8.140625" customWidth="1"/>
    <col min="3094" max="3096" width="8.7109375" customWidth="1"/>
    <col min="3097" max="3097" width="9" customWidth="1"/>
    <col min="3098" max="3098" width="9.140625" customWidth="1"/>
    <col min="3099" max="3099" width="8.28515625" customWidth="1"/>
    <col min="3100" max="3100" width="8.140625" customWidth="1"/>
    <col min="3329" max="3329" width="19.85546875" customWidth="1"/>
    <col min="3330" max="3330" width="9.28515625" customWidth="1"/>
    <col min="3331" max="3331" width="8.140625" customWidth="1"/>
    <col min="3332" max="3333" width="8.85546875" customWidth="1"/>
    <col min="3334" max="3334" width="8.7109375" customWidth="1"/>
    <col min="3335" max="3335" width="8.5703125" customWidth="1"/>
    <col min="3336" max="3336" width="8.28515625" customWidth="1"/>
    <col min="3337" max="3338" width="8.140625" customWidth="1"/>
    <col min="3339" max="3339" width="9" customWidth="1"/>
    <col min="3340" max="3340" width="8.85546875" customWidth="1"/>
    <col min="3341" max="3341" width="8.28515625" customWidth="1"/>
    <col min="3342" max="3343" width="8.5703125" customWidth="1"/>
    <col min="3344" max="3344" width="8.140625" customWidth="1"/>
    <col min="3345" max="3345" width="8.28515625" customWidth="1"/>
    <col min="3346" max="3346" width="8.7109375" customWidth="1"/>
    <col min="3347" max="3347" width="8.28515625" customWidth="1"/>
    <col min="3348" max="3348" width="8.5703125" customWidth="1"/>
    <col min="3349" max="3349" width="8.140625" customWidth="1"/>
    <col min="3350" max="3352" width="8.7109375" customWidth="1"/>
    <col min="3353" max="3353" width="9" customWidth="1"/>
    <col min="3354" max="3354" width="9.140625" customWidth="1"/>
    <col min="3355" max="3355" width="8.28515625" customWidth="1"/>
    <col min="3356" max="3356" width="8.140625" customWidth="1"/>
    <col min="3585" max="3585" width="19.85546875" customWidth="1"/>
    <col min="3586" max="3586" width="9.28515625" customWidth="1"/>
    <col min="3587" max="3587" width="8.140625" customWidth="1"/>
    <col min="3588" max="3589" width="8.85546875" customWidth="1"/>
    <col min="3590" max="3590" width="8.7109375" customWidth="1"/>
    <col min="3591" max="3591" width="8.5703125" customWidth="1"/>
    <col min="3592" max="3592" width="8.28515625" customWidth="1"/>
    <col min="3593" max="3594" width="8.140625" customWidth="1"/>
    <col min="3595" max="3595" width="9" customWidth="1"/>
    <col min="3596" max="3596" width="8.85546875" customWidth="1"/>
    <col min="3597" max="3597" width="8.28515625" customWidth="1"/>
    <col min="3598" max="3599" width="8.5703125" customWidth="1"/>
    <col min="3600" max="3600" width="8.140625" customWidth="1"/>
    <col min="3601" max="3601" width="8.28515625" customWidth="1"/>
    <col min="3602" max="3602" width="8.7109375" customWidth="1"/>
    <col min="3603" max="3603" width="8.28515625" customWidth="1"/>
    <col min="3604" max="3604" width="8.5703125" customWidth="1"/>
    <col min="3605" max="3605" width="8.140625" customWidth="1"/>
    <col min="3606" max="3608" width="8.7109375" customWidth="1"/>
    <col min="3609" max="3609" width="9" customWidth="1"/>
    <col min="3610" max="3610" width="9.140625" customWidth="1"/>
    <col min="3611" max="3611" width="8.28515625" customWidth="1"/>
    <col min="3612" max="3612" width="8.140625" customWidth="1"/>
    <col min="3841" max="3841" width="19.85546875" customWidth="1"/>
    <col min="3842" max="3842" width="9.28515625" customWidth="1"/>
    <col min="3843" max="3843" width="8.140625" customWidth="1"/>
    <col min="3844" max="3845" width="8.85546875" customWidth="1"/>
    <col min="3846" max="3846" width="8.7109375" customWidth="1"/>
    <col min="3847" max="3847" width="8.5703125" customWidth="1"/>
    <col min="3848" max="3848" width="8.28515625" customWidth="1"/>
    <col min="3849" max="3850" width="8.140625" customWidth="1"/>
    <col min="3851" max="3851" width="9" customWidth="1"/>
    <col min="3852" max="3852" width="8.85546875" customWidth="1"/>
    <col min="3853" max="3853" width="8.28515625" customWidth="1"/>
    <col min="3854" max="3855" width="8.5703125" customWidth="1"/>
    <col min="3856" max="3856" width="8.140625" customWidth="1"/>
    <col min="3857" max="3857" width="8.28515625" customWidth="1"/>
    <col min="3858" max="3858" width="8.7109375" customWidth="1"/>
    <col min="3859" max="3859" width="8.28515625" customWidth="1"/>
    <col min="3860" max="3860" width="8.5703125" customWidth="1"/>
    <col min="3861" max="3861" width="8.140625" customWidth="1"/>
    <col min="3862" max="3864" width="8.7109375" customWidth="1"/>
    <col min="3865" max="3865" width="9" customWidth="1"/>
    <col min="3866" max="3866" width="9.140625" customWidth="1"/>
    <col min="3867" max="3867" width="8.28515625" customWidth="1"/>
    <col min="3868" max="3868" width="8.140625" customWidth="1"/>
    <col min="4097" max="4097" width="19.85546875" customWidth="1"/>
    <col min="4098" max="4098" width="9.28515625" customWidth="1"/>
    <col min="4099" max="4099" width="8.140625" customWidth="1"/>
    <col min="4100" max="4101" width="8.85546875" customWidth="1"/>
    <col min="4102" max="4102" width="8.7109375" customWidth="1"/>
    <col min="4103" max="4103" width="8.5703125" customWidth="1"/>
    <col min="4104" max="4104" width="8.28515625" customWidth="1"/>
    <col min="4105" max="4106" width="8.140625" customWidth="1"/>
    <col min="4107" max="4107" width="9" customWidth="1"/>
    <col min="4108" max="4108" width="8.85546875" customWidth="1"/>
    <col min="4109" max="4109" width="8.28515625" customWidth="1"/>
    <col min="4110" max="4111" width="8.5703125" customWidth="1"/>
    <col min="4112" max="4112" width="8.140625" customWidth="1"/>
    <col min="4113" max="4113" width="8.28515625" customWidth="1"/>
    <col min="4114" max="4114" width="8.7109375" customWidth="1"/>
    <col min="4115" max="4115" width="8.28515625" customWidth="1"/>
    <col min="4116" max="4116" width="8.5703125" customWidth="1"/>
    <col min="4117" max="4117" width="8.140625" customWidth="1"/>
    <col min="4118" max="4120" width="8.7109375" customWidth="1"/>
    <col min="4121" max="4121" width="9" customWidth="1"/>
    <col min="4122" max="4122" width="9.140625" customWidth="1"/>
    <col min="4123" max="4123" width="8.28515625" customWidth="1"/>
    <col min="4124" max="4124" width="8.140625" customWidth="1"/>
    <col min="4353" max="4353" width="19.85546875" customWidth="1"/>
    <col min="4354" max="4354" width="9.28515625" customWidth="1"/>
    <col min="4355" max="4355" width="8.140625" customWidth="1"/>
    <col min="4356" max="4357" width="8.85546875" customWidth="1"/>
    <col min="4358" max="4358" width="8.7109375" customWidth="1"/>
    <col min="4359" max="4359" width="8.5703125" customWidth="1"/>
    <col min="4360" max="4360" width="8.28515625" customWidth="1"/>
    <col min="4361" max="4362" width="8.140625" customWidth="1"/>
    <col min="4363" max="4363" width="9" customWidth="1"/>
    <col min="4364" max="4364" width="8.85546875" customWidth="1"/>
    <col min="4365" max="4365" width="8.28515625" customWidth="1"/>
    <col min="4366" max="4367" width="8.5703125" customWidth="1"/>
    <col min="4368" max="4368" width="8.140625" customWidth="1"/>
    <col min="4369" max="4369" width="8.28515625" customWidth="1"/>
    <col min="4370" max="4370" width="8.7109375" customWidth="1"/>
    <col min="4371" max="4371" width="8.28515625" customWidth="1"/>
    <col min="4372" max="4372" width="8.5703125" customWidth="1"/>
    <col min="4373" max="4373" width="8.140625" customWidth="1"/>
    <col min="4374" max="4376" width="8.7109375" customWidth="1"/>
    <col min="4377" max="4377" width="9" customWidth="1"/>
    <col min="4378" max="4378" width="9.140625" customWidth="1"/>
    <col min="4379" max="4379" width="8.28515625" customWidth="1"/>
    <col min="4380" max="4380" width="8.140625" customWidth="1"/>
    <col min="4609" max="4609" width="19.85546875" customWidth="1"/>
    <col min="4610" max="4610" width="9.28515625" customWidth="1"/>
    <col min="4611" max="4611" width="8.140625" customWidth="1"/>
    <col min="4612" max="4613" width="8.85546875" customWidth="1"/>
    <col min="4614" max="4614" width="8.7109375" customWidth="1"/>
    <col min="4615" max="4615" width="8.5703125" customWidth="1"/>
    <col min="4616" max="4616" width="8.28515625" customWidth="1"/>
    <col min="4617" max="4618" width="8.140625" customWidth="1"/>
    <col min="4619" max="4619" width="9" customWidth="1"/>
    <col min="4620" max="4620" width="8.85546875" customWidth="1"/>
    <col min="4621" max="4621" width="8.28515625" customWidth="1"/>
    <col min="4622" max="4623" width="8.5703125" customWidth="1"/>
    <col min="4624" max="4624" width="8.140625" customWidth="1"/>
    <col min="4625" max="4625" width="8.28515625" customWidth="1"/>
    <col min="4626" max="4626" width="8.7109375" customWidth="1"/>
    <col min="4627" max="4627" width="8.28515625" customWidth="1"/>
    <col min="4628" max="4628" width="8.5703125" customWidth="1"/>
    <col min="4629" max="4629" width="8.140625" customWidth="1"/>
    <col min="4630" max="4632" width="8.7109375" customWidth="1"/>
    <col min="4633" max="4633" width="9" customWidth="1"/>
    <col min="4634" max="4634" width="9.140625" customWidth="1"/>
    <col min="4635" max="4635" width="8.28515625" customWidth="1"/>
    <col min="4636" max="4636" width="8.140625" customWidth="1"/>
    <col min="4865" max="4865" width="19.85546875" customWidth="1"/>
    <col min="4866" max="4866" width="9.28515625" customWidth="1"/>
    <col min="4867" max="4867" width="8.140625" customWidth="1"/>
    <col min="4868" max="4869" width="8.85546875" customWidth="1"/>
    <col min="4870" max="4870" width="8.7109375" customWidth="1"/>
    <col min="4871" max="4871" width="8.5703125" customWidth="1"/>
    <col min="4872" max="4872" width="8.28515625" customWidth="1"/>
    <col min="4873" max="4874" width="8.140625" customWidth="1"/>
    <col min="4875" max="4875" width="9" customWidth="1"/>
    <col min="4876" max="4876" width="8.85546875" customWidth="1"/>
    <col min="4877" max="4877" width="8.28515625" customWidth="1"/>
    <col min="4878" max="4879" width="8.5703125" customWidth="1"/>
    <col min="4880" max="4880" width="8.140625" customWidth="1"/>
    <col min="4881" max="4881" width="8.28515625" customWidth="1"/>
    <col min="4882" max="4882" width="8.7109375" customWidth="1"/>
    <col min="4883" max="4883" width="8.28515625" customWidth="1"/>
    <col min="4884" max="4884" width="8.5703125" customWidth="1"/>
    <col min="4885" max="4885" width="8.140625" customWidth="1"/>
    <col min="4886" max="4888" width="8.7109375" customWidth="1"/>
    <col min="4889" max="4889" width="9" customWidth="1"/>
    <col min="4890" max="4890" width="9.140625" customWidth="1"/>
    <col min="4891" max="4891" width="8.28515625" customWidth="1"/>
    <col min="4892" max="4892" width="8.140625" customWidth="1"/>
    <col min="5121" max="5121" width="19.85546875" customWidth="1"/>
    <col min="5122" max="5122" width="9.28515625" customWidth="1"/>
    <col min="5123" max="5123" width="8.140625" customWidth="1"/>
    <col min="5124" max="5125" width="8.85546875" customWidth="1"/>
    <col min="5126" max="5126" width="8.7109375" customWidth="1"/>
    <col min="5127" max="5127" width="8.5703125" customWidth="1"/>
    <col min="5128" max="5128" width="8.28515625" customWidth="1"/>
    <col min="5129" max="5130" width="8.140625" customWidth="1"/>
    <col min="5131" max="5131" width="9" customWidth="1"/>
    <col min="5132" max="5132" width="8.85546875" customWidth="1"/>
    <col min="5133" max="5133" width="8.28515625" customWidth="1"/>
    <col min="5134" max="5135" width="8.5703125" customWidth="1"/>
    <col min="5136" max="5136" width="8.140625" customWidth="1"/>
    <col min="5137" max="5137" width="8.28515625" customWidth="1"/>
    <col min="5138" max="5138" width="8.7109375" customWidth="1"/>
    <col min="5139" max="5139" width="8.28515625" customWidth="1"/>
    <col min="5140" max="5140" width="8.5703125" customWidth="1"/>
    <col min="5141" max="5141" width="8.140625" customWidth="1"/>
    <col min="5142" max="5144" width="8.7109375" customWidth="1"/>
    <col min="5145" max="5145" width="9" customWidth="1"/>
    <col min="5146" max="5146" width="9.140625" customWidth="1"/>
    <col min="5147" max="5147" width="8.28515625" customWidth="1"/>
    <col min="5148" max="5148" width="8.140625" customWidth="1"/>
    <col min="5377" max="5377" width="19.85546875" customWidth="1"/>
    <col min="5378" max="5378" width="9.28515625" customWidth="1"/>
    <col min="5379" max="5379" width="8.140625" customWidth="1"/>
    <col min="5380" max="5381" width="8.85546875" customWidth="1"/>
    <col min="5382" max="5382" width="8.7109375" customWidth="1"/>
    <col min="5383" max="5383" width="8.5703125" customWidth="1"/>
    <col min="5384" max="5384" width="8.28515625" customWidth="1"/>
    <col min="5385" max="5386" width="8.140625" customWidth="1"/>
    <col min="5387" max="5387" width="9" customWidth="1"/>
    <col min="5388" max="5388" width="8.85546875" customWidth="1"/>
    <col min="5389" max="5389" width="8.28515625" customWidth="1"/>
    <col min="5390" max="5391" width="8.5703125" customWidth="1"/>
    <col min="5392" max="5392" width="8.140625" customWidth="1"/>
    <col min="5393" max="5393" width="8.28515625" customWidth="1"/>
    <col min="5394" max="5394" width="8.7109375" customWidth="1"/>
    <col min="5395" max="5395" width="8.28515625" customWidth="1"/>
    <col min="5396" max="5396" width="8.5703125" customWidth="1"/>
    <col min="5397" max="5397" width="8.140625" customWidth="1"/>
    <col min="5398" max="5400" width="8.7109375" customWidth="1"/>
    <col min="5401" max="5401" width="9" customWidth="1"/>
    <col min="5402" max="5402" width="9.140625" customWidth="1"/>
    <col min="5403" max="5403" width="8.28515625" customWidth="1"/>
    <col min="5404" max="5404" width="8.140625" customWidth="1"/>
    <col min="5633" max="5633" width="19.85546875" customWidth="1"/>
    <col min="5634" max="5634" width="9.28515625" customWidth="1"/>
    <col min="5635" max="5635" width="8.140625" customWidth="1"/>
    <col min="5636" max="5637" width="8.85546875" customWidth="1"/>
    <col min="5638" max="5638" width="8.7109375" customWidth="1"/>
    <col min="5639" max="5639" width="8.5703125" customWidth="1"/>
    <col min="5640" max="5640" width="8.28515625" customWidth="1"/>
    <col min="5641" max="5642" width="8.140625" customWidth="1"/>
    <col min="5643" max="5643" width="9" customWidth="1"/>
    <col min="5644" max="5644" width="8.85546875" customWidth="1"/>
    <col min="5645" max="5645" width="8.28515625" customWidth="1"/>
    <col min="5646" max="5647" width="8.5703125" customWidth="1"/>
    <col min="5648" max="5648" width="8.140625" customWidth="1"/>
    <col min="5649" max="5649" width="8.28515625" customWidth="1"/>
    <col min="5650" max="5650" width="8.7109375" customWidth="1"/>
    <col min="5651" max="5651" width="8.28515625" customWidth="1"/>
    <col min="5652" max="5652" width="8.5703125" customWidth="1"/>
    <col min="5653" max="5653" width="8.140625" customWidth="1"/>
    <col min="5654" max="5656" width="8.7109375" customWidth="1"/>
    <col min="5657" max="5657" width="9" customWidth="1"/>
    <col min="5658" max="5658" width="9.140625" customWidth="1"/>
    <col min="5659" max="5659" width="8.28515625" customWidth="1"/>
    <col min="5660" max="5660" width="8.140625" customWidth="1"/>
    <col min="5889" max="5889" width="19.85546875" customWidth="1"/>
    <col min="5890" max="5890" width="9.28515625" customWidth="1"/>
    <col min="5891" max="5891" width="8.140625" customWidth="1"/>
    <col min="5892" max="5893" width="8.85546875" customWidth="1"/>
    <col min="5894" max="5894" width="8.7109375" customWidth="1"/>
    <col min="5895" max="5895" width="8.5703125" customWidth="1"/>
    <col min="5896" max="5896" width="8.28515625" customWidth="1"/>
    <col min="5897" max="5898" width="8.140625" customWidth="1"/>
    <col min="5899" max="5899" width="9" customWidth="1"/>
    <col min="5900" max="5900" width="8.85546875" customWidth="1"/>
    <col min="5901" max="5901" width="8.28515625" customWidth="1"/>
    <col min="5902" max="5903" width="8.5703125" customWidth="1"/>
    <col min="5904" max="5904" width="8.140625" customWidth="1"/>
    <col min="5905" max="5905" width="8.28515625" customWidth="1"/>
    <col min="5906" max="5906" width="8.7109375" customWidth="1"/>
    <col min="5907" max="5907" width="8.28515625" customWidth="1"/>
    <col min="5908" max="5908" width="8.5703125" customWidth="1"/>
    <col min="5909" max="5909" width="8.140625" customWidth="1"/>
    <col min="5910" max="5912" width="8.7109375" customWidth="1"/>
    <col min="5913" max="5913" width="9" customWidth="1"/>
    <col min="5914" max="5914" width="9.140625" customWidth="1"/>
    <col min="5915" max="5915" width="8.28515625" customWidth="1"/>
    <col min="5916" max="5916" width="8.140625" customWidth="1"/>
    <col min="6145" max="6145" width="19.85546875" customWidth="1"/>
    <col min="6146" max="6146" width="9.28515625" customWidth="1"/>
    <col min="6147" max="6147" width="8.140625" customWidth="1"/>
    <col min="6148" max="6149" width="8.85546875" customWidth="1"/>
    <col min="6150" max="6150" width="8.7109375" customWidth="1"/>
    <col min="6151" max="6151" width="8.5703125" customWidth="1"/>
    <col min="6152" max="6152" width="8.28515625" customWidth="1"/>
    <col min="6153" max="6154" width="8.140625" customWidth="1"/>
    <col min="6155" max="6155" width="9" customWidth="1"/>
    <col min="6156" max="6156" width="8.85546875" customWidth="1"/>
    <col min="6157" max="6157" width="8.28515625" customWidth="1"/>
    <col min="6158" max="6159" width="8.5703125" customWidth="1"/>
    <col min="6160" max="6160" width="8.140625" customWidth="1"/>
    <col min="6161" max="6161" width="8.28515625" customWidth="1"/>
    <col min="6162" max="6162" width="8.7109375" customWidth="1"/>
    <col min="6163" max="6163" width="8.28515625" customWidth="1"/>
    <col min="6164" max="6164" width="8.5703125" customWidth="1"/>
    <col min="6165" max="6165" width="8.140625" customWidth="1"/>
    <col min="6166" max="6168" width="8.7109375" customWidth="1"/>
    <col min="6169" max="6169" width="9" customWidth="1"/>
    <col min="6170" max="6170" width="9.140625" customWidth="1"/>
    <col min="6171" max="6171" width="8.28515625" customWidth="1"/>
    <col min="6172" max="6172" width="8.140625" customWidth="1"/>
    <col min="6401" max="6401" width="19.85546875" customWidth="1"/>
    <col min="6402" max="6402" width="9.28515625" customWidth="1"/>
    <col min="6403" max="6403" width="8.140625" customWidth="1"/>
    <col min="6404" max="6405" width="8.85546875" customWidth="1"/>
    <col min="6406" max="6406" width="8.7109375" customWidth="1"/>
    <col min="6407" max="6407" width="8.5703125" customWidth="1"/>
    <col min="6408" max="6408" width="8.28515625" customWidth="1"/>
    <col min="6409" max="6410" width="8.140625" customWidth="1"/>
    <col min="6411" max="6411" width="9" customWidth="1"/>
    <col min="6412" max="6412" width="8.85546875" customWidth="1"/>
    <col min="6413" max="6413" width="8.28515625" customWidth="1"/>
    <col min="6414" max="6415" width="8.5703125" customWidth="1"/>
    <col min="6416" max="6416" width="8.140625" customWidth="1"/>
    <col min="6417" max="6417" width="8.28515625" customWidth="1"/>
    <col min="6418" max="6418" width="8.7109375" customWidth="1"/>
    <col min="6419" max="6419" width="8.28515625" customWidth="1"/>
    <col min="6420" max="6420" width="8.5703125" customWidth="1"/>
    <col min="6421" max="6421" width="8.140625" customWidth="1"/>
    <col min="6422" max="6424" width="8.7109375" customWidth="1"/>
    <col min="6425" max="6425" width="9" customWidth="1"/>
    <col min="6426" max="6426" width="9.140625" customWidth="1"/>
    <col min="6427" max="6427" width="8.28515625" customWidth="1"/>
    <col min="6428" max="6428" width="8.140625" customWidth="1"/>
    <col min="6657" max="6657" width="19.85546875" customWidth="1"/>
    <col min="6658" max="6658" width="9.28515625" customWidth="1"/>
    <col min="6659" max="6659" width="8.140625" customWidth="1"/>
    <col min="6660" max="6661" width="8.85546875" customWidth="1"/>
    <col min="6662" max="6662" width="8.7109375" customWidth="1"/>
    <col min="6663" max="6663" width="8.5703125" customWidth="1"/>
    <col min="6664" max="6664" width="8.28515625" customWidth="1"/>
    <col min="6665" max="6666" width="8.140625" customWidth="1"/>
    <col min="6667" max="6667" width="9" customWidth="1"/>
    <col min="6668" max="6668" width="8.85546875" customWidth="1"/>
    <col min="6669" max="6669" width="8.28515625" customWidth="1"/>
    <col min="6670" max="6671" width="8.5703125" customWidth="1"/>
    <col min="6672" max="6672" width="8.140625" customWidth="1"/>
    <col min="6673" max="6673" width="8.28515625" customWidth="1"/>
    <col min="6674" max="6674" width="8.7109375" customWidth="1"/>
    <col min="6675" max="6675" width="8.28515625" customWidth="1"/>
    <col min="6676" max="6676" width="8.5703125" customWidth="1"/>
    <col min="6677" max="6677" width="8.140625" customWidth="1"/>
    <col min="6678" max="6680" width="8.7109375" customWidth="1"/>
    <col min="6681" max="6681" width="9" customWidth="1"/>
    <col min="6682" max="6682" width="9.140625" customWidth="1"/>
    <col min="6683" max="6683" width="8.28515625" customWidth="1"/>
    <col min="6684" max="6684" width="8.140625" customWidth="1"/>
    <col min="6913" max="6913" width="19.85546875" customWidth="1"/>
    <col min="6914" max="6914" width="9.28515625" customWidth="1"/>
    <col min="6915" max="6915" width="8.140625" customWidth="1"/>
    <col min="6916" max="6917" width="8.85546875" customWidth="1"/>
    <col min="6918" max="6918" width="8.7109375" customWidth="1"/>
    <col min="6919" max="6919" width="8.5703125" customWidth="1"/>
    <col min="6920" max="6920" width="8.28515625" customWidth="1"/>
    <col min="6921" max="6922" width="8.140625" customWidth="1"/>
    <col min="6923" max="6923" width="9" customWidth="1"/>
    <col min="6924" max="6924" width="8.85546875" customWidth="1"/>
    <col min="6925" max="6925" width="8.28515625" customWidth="1"/>
    <col min="6926" max="6927" width="8.5703125" customWidth="1"/>
    <col min="6928" max="6928" width="8.140625" customWidth="1"/>
    <col min="6929" max="6929" width="8.28515625" customWidth="1"/>
    <col min="6930" max="6930" width="8.7109375" customWidth="1"/>
    <col min="6931" max="6931" width="8.28515625" customWidth="1"/>
    <col min="6932" max="6932" width="8.5703125" customWidth="1"/>
    <col min="6933" max="6933" width="8.140625" customWidth="1"/>
    <col min="6934" max="6936" width="8.7109375" customWidth="1"/>
    <col min="6937" max="6937" width="9" customWidth="1"/>
    <col min="6938" max="6938" width="9.140625" customWidth="1"/>
    <col min="6939" max="6939" width="8.28515625" customWidth="1"/>
    <col min="6940" max="6940" width="8.140625" customWidth="1"/>
    <col min="7169" max="7169" width="19.85546875" customWidth="1"/>
    <col min="7170" max="7170" width="9.28515625" customWidth="1"/>
    <col min="7171" max="7171" width="8.140625" customWidth="1"/>
    <col min="7172" max="7173" width="8.85546875" customWidth="1"/>
    <col min="7174" max="7174" width="8.7109375" customWidth="1"/>
    <col min="7175" max="7175" width="8.5703125" customWidth="1"/>
    <col min="7176" max="7176" width="8.28515625" customWidth="1"/>
    <col min="7177" max="7178" width="8.140625" customWidth="1"/>
    <col min="7179" max="7179" width="9" customWidth="1"/>
    <col min="7180" max="7180" width="8.85546875" customWidth="1"/>
    <col min="7181" max="7181" width="8.28515625" customWidth="1"/>
    <col min="7182" max="7183" width="8.5703125" customWidth="1"/>
    <col min="7184" max="7184" width="8.140625" customWidth="1"/>
    <col min="7185" max="7185" width="8.28515625" customWidth="1"/>
    <col min="7186" max="7186" width="8.7109375" customWidth="1"/>
    <col min="7187" max="7187" width="8.28515625" customWidth="1"/>
    <col min="7188" max="7188" width="8.5703125" customWidth="1"/>
    <col min="7189" max="7189" width="8.140625" customWidth="1"/>
    <col min="7190" max="7192" width="8.7109375" customWidth="1"/>
    <col min="7193" max="7193" width="9" customWidth="1"/>
    <col min="7194" max="7194" width="9.140625" customWidth="1"/>
    <col min="7195" max="7195" width="8.28515625" customWidth="1"/>
    <col min="7196" max="7196" width="8.140625" customWidth="1"/>
    <col min="7425" max="7425" width="19.85546875" customWidth="1"/>
    <col min="7426" max="7426" width="9.28515625" customWidth="1"/>
    <col min="7427" max="7427" width="8.140625" customWidth="1"/>
    <col min="7428" max="7429" width="8.85546875" customWidth="1"/>
    <col min="7430" max="7430" width="8.7109375" customWidth="1"/>
    <col min="7431" max="7431" width="8.5703125" customWidth="1"/>
    <col min="7432" max="7432" width="8.28515625" customWidth="1"/>
    <col min="7433" max="7434" width="8.140625" customWidth="1"/>
    <col min="7435" max="7435" width="9" customWidth="1"/>
    <col min="7436" max="7436" width="8.85546875" customWidth="1"/>
    <col min="7437" max="7437" width="8.28515625" customWidth="1"/>
    <col min="7438" max="7439" width="8.5703125" customWidth="1"/>
    <col min="7440" max="7440" width="8.140625" customWidth="1"/>
    <col min="7441" max="7441" width="8.28515625" customWidth="1"/>
    <col min="7442" max="7442" width="8.7109375" customWidth="1"/>
    <col min="7443" max="7443" width="8.28515625" customWidth="1"/>
    <col min="7444" max="7444" width="8.5703125" customWidth="1"/>
    <col min="7445" max="7445" width="8.140625" customWidth="1"/>
    <col min="7446" max="7448" width="8.7109375" customWidth="1"/>
    <col min="7449" max="7449" width="9" customWidth="1"/>
    <col min="7450" max="7450" width="9.140625" customWidth="1"/>
    <col min="7451" max="7451" width="8.28515625" customWidth="1"/>
    <col min="7452" max="7452" width="8.140625" customWidth="1"/>
    <col min="7681" max="7681" width="19.85546875" customWidth="1"/>
    <col min="7682" max="7682" width="9.28515625" customWidth="1"/>
    <col min="7683" max="7683" width="8.140625" customWidth="1"/>
    <col min="7684" max="7685" width="8.85546875" customWidth="1"/>
    <col min="7686" max="7686" width="8.7109375" customWidth="1"/>
    <col min="7687" max="7687" width="8.5703125" customWidth="1"/>
    <col min="7688" max="7688" width="8.28515625" customWidth="1"/>
    <col min="7689" max="7690" width="8.140625" customWidth="1"/>
    <col min="7691" max="7691" width="9" customWidth="1"/>
    <col min="7692" max="7692" width="8.85546875" customWidth="1"/>
    <col min="7693" max="7693" width="8.28515625" customWidth="1"/>
    <col min="7694" max="7695" width="8.5703125" customWidth="1"/>
    <col min="7696" max="7696" width="8.140625" customWidth="1"/>
    <col min="7697" max="7697" width="8.28515625" customWidth="1"/>
    <col min="7698" max="7698" width="8.7109375" customWidth="1"/>
    <col min="7699" max="7699" width="8.28515625" customWidth="1"/>
    <col min="7700" max="7700" width="8.5703125" customWidth="1"/>
    <col min="7701" max="7701" width="8.140625" customWidth="1"/>
    <col min="7702" max="7704" width="8.7109375" customWidth="1"/>
    <col min="7705" max="7705" width="9" customWidth="1"/>
    <col min="7706" max="7706" width="9.140625" customWidth="1"/>
    <col min="7707" max="7707" width="8.28515625" customWidth="1"/>
    <col min="7708" max="7708" width="8.140625" customWidth="1"/>
    <col min="7937" max="7937" width="19.85546875" customWidth="1"/>
    <col min="7938" max="7938" width="9.28515625" customWidth="1"/>
    <col min="7939" max="7939" width="8.140625" customWidth="1"/>
    <col min="7940" max="7941" width="8.85546875" customWidth="1"/>
    <col min="7942" max="7942" width="8.7109375" customWidth="1"/>
    <col min="7943" max="7943" width="8.5703125" customWidth="1"/>
    <col min="7944" max="7944" width="8.28515625" customWidth="1"/>
    <col min="7945" max="7946" width="8.140625" customWidth="1"/>
    <col min="7947" max="7947" width="9" customWidth="1"/>
    <col min="7948" max="7948" width="8.85546875" customWidth="1"/>
    <col min="7949" max="7949" width="8.28515625" customWidth="1"/>
    <col min="7950" max="7951" width="8.5703125" customWidth="1"/>
    <col min="7952" max="7952" width="8.140625" customWidth="1"/>
    <col min="7953" max="7953" width="8.28515625" customWidth="1"/>
    <col min="7954" max="7954" width="8.7109375" customWidth="1"/>
    <col min="7955" max="7955" width="8.28515625" customWidth="1"/>
    <col min="7956" max="7956" width="8.5703125" customWidth="1"/>
    <col min="7957" max="7957" width="8.140625" customWidth="1"/>
    <col min="7958" max="7960" width="8.7109375" customWidth="1"/>
    <col min="7961" max="7961" width="9" customWidth="1"/>
    <col min="7962" max="7962" width="9.140625" customWidth="1"/>
    <col min="7963" max="7963" width="8.28515625" customWidth="1"/>
    <col min="7964" max="7964" width="8.140625" customWidth="1"/>
    <col min="8193" max="8193" width="19.85546875" customWidth="1"/>
    <col min="8194" max="8194" width="9.28515625" customWidth="1"/>
    <col min="8195" max="8195" width="8.140625" customWidth="1"/>
    <col min="8196" max="8197" width="8.85546875" customWidth="1"/>
    <col min="8198" max="8198" width="8.7109375" customWidth="1"/>
    <col min="8199" max="8199" width="8.5703125" customWidth="1"/>
    <col min="8200" max="8200" width="8.28515625" customWidth="1"/>
    <col min="8201" max="8202" width="8.140625" customWidth="1"/>
    <col min="8203" max="8203" width="9" customWidth="1"/>
    <col min="8204" max="8204" width="8.85546875" customWidth="1"/>
    <col min="8205" max="8205" width="8.28515625" customWidth="1"/>
    <col min="8206" max="8207" width="8.5703125" customWidth="1"/>
    <col min="8208" max="8208" width="8.140625" customWidth="1"/>
    <col min="8209" max="8209" width="8.28515625" customWidth="1"/>
    <col min="8210" max="8210" width="8.7109375" customWidth="1"/>
    <col min="8211" max="8211" width="8.28515625" customWidth="1"/>
    <col min="8212" max="8212" width="8.5703125" customWidth="1"/>
    <col min="8213" max="8213" width="8.140625" customWidth="1"/>
    <col min="8214" max="8216" width="8.7109375" customWidth="1"/>
    <col min="8217" max="8217" width="9" customWidth="1"/>
    <col min="8218" max="8218" width="9.140625" customWidth="1"/>
    <col min="8219" max="8219" width="8.28515625" customWidth="1"/>
    <col min="8220" max="8220" width="8.140625" customWidth="1"/>
    <col min="8449" max="8449" width="19.85546875" customWidth="1"/>
    <col min="8450" max="8450" width="9.28515625" customWidth="1"/>
    <col min="8451" max="8451" width="8.140625" customWidth="1"/>
    <col min="8452" max="8453" width="8.85546875" customWidth="1"/>
    <col min="8454" max="8454" width="8.7109375" customWidth="1"/>
    <col min="8455" max="8455" width="8.5703125" customWidth="1"/>
    <col min="8456" max="8456" width="8.28515625" customWidth="1"/>
    <col min="8457" max="8458" width="8.140625" customWidth="1"/>
    <col min="8459" max="8459" width="9" customWidth="1"/>
    <col min="8460" max="8460" width="8.85546875" customWidth="1"/>
    <col min="8461" max="8461" width="8.28515625" customWidth="1"/>
    <col min="8462" max="8463" width="8.5703125" customWidth="1"/>
    <col min="8464" max="8464" width="8.140625" customWidth="1"/>
    <col min="8465" max="8465" width="8.28515625" customWidth="1"/>
    <col min="8466" max="8466" width="8.7109375" customWidth="1"/>
    <col min="8467" max="8467" width="8.28515625" customWidth="1"/>
    <col min="8468" max="8468" width="8.5703125" customWidth="1"/>
    <col min="8469" max="8469" width="8.140625" customWidth="1"/>
    <col min="8470" max="8472" width="8.7109375" customWidth="1"/>
    <col min="8473" max="8473" width="9" customWidth="1"/>
    <col min="8474" max="8474" width="9.140625" customWidth="1"/>
    <col min="8475" max="8475" width="8.28515625" customWidth="1"/>
    <col min="8476" max="8476" width="8.140625" customWidth="1"/>
    <col min="8705" max="8705" width="19.85546875" customWidth="1"/>
    <col min="8706" max="8706" width="9.28515625" customWidth="1"/>
    <col min="8707" max="8707" width="8.140625" customWidth="1"/>
    <col min="8708" max="8709" width="8.85546875" customWidth="1"/>
    <col min="8710" max="8710" width="8.7109375" customWidth="1"/>
    <col min="8711" max="8711" width="8.5703125" customWidth="1"/>
    <col min="8712" max="8712" width="8.28515625" customWidth="1"/>
    <col min="8713" max="8714" width="8.140625" customWidth="1"/>
    <col min="8715" max="8715" width="9" customWidth="1"/>
    <col min="8716" max="8716" width="8.85546875" customWidth="1"/>
    <col min="8717" max="8717" width="8.28515625" customWidth="1"/>
    <col min="8718" max="8719" width="8.5703125" customWidth="1"/>
    <col min="8720" max="8720" width="8.140625" customWidth="1"/>
    <col min="8721" max="8721" width="8.28515625" customWidth="1"/>
    <col min="8722" max="8722" width="8.7109375" customWidth="1"/>
    <col min="8723" max="8723" width="8.28515625" customWidth="1"/>
    <col min="8724" max="8724" width="8.5703125" customWidth="1"/>
    <col min="8725" max="8725" width="8.140625" customWidth="1"/>
    <col min="8726" max="8728" width="8.7109375" customWidth="1"/>
    <col min="8729" max="8729" width="9" customWidth="1"/>
    <col min="8730" max="8730" width="9.140625" customWidth="1"/>
    <col min="8731" max="8731" width="8.28515625" customWidth="1"/>
    <col min="8732" max="8732" width="8.140625" customWidth="1"/>
    <col min="8961" max="8961" width="19.85546875" customWidth="1"/>
    <col min="8962" max="8962" width="9.28515625" customWidth="1"/>
    <col min="8963" max="8963" width="8.140625" customWidth="1"/>
    <col min="8964" max="8965" width="8.85546875" customWidth="1"/>
    <col min="8966" max="8966" width="8.7109375" customWidth="1"/>
    <col min="8967" max="8967" width="8.5703125" customWidth="1"/>
    <col min="8968" max="8968" width="8.28515625" customWidth="1"/>
    <col min="8969" max="8970" width="8.140625" customWidth="1"/>
    <col min="8971" max="8971" width="9" customWidth="1"/>
    <col min="8972" max="8972" width="8.85546875" customWidth="1"/>
    <col min="8973" max="8973" width="8.28515625" customWidth="1"/>
    <col min="8974" max="8975" width="8.5703125" customWidth="1"/>
    <col min="8976" max="8976" width="8.140625" customWidth="1"/>
    <col min="8977" max="8977" width="8.28515625" customWidth="1"/>
    <col min="8978" max="8978" width="8.7109375" customWidth="1"/>
    <col min="8979" max="8979" width="8.28515625" customWidth="1"/>
    <col min="8980" max="8980" width="8.5703125" customWidth="1"/>
    <col min="8981" max="8981" width="8.140625" customWidth="1"/>
    <col min="8982" max="8984" width="8.7109375" customWidth="1"/>
    <col min="8985" max="8985" width="9" customWidth="1"/>
    <col min="8986" max="8986" width="9.140625" customWidth="1"/>
    <col min="8987" max="8987" width="8.28515625" customWidth="1"/>
    <col min="8988" max="8988" width="8.140625" customWidth="1"/>
    <col min="9217" max="9217" width="19.85546875" customWidth="1"/>
    <col min="9218" max="9218" width="9.28515625" customWidth="1"/>
    <col min="9219" max="9219" width="8.140625" customWidth="1"/>
    <col min="9220" max="9221" width="8.85546875" customWidth="1"/>
    <col min="9222" max="9222" width="8.7109375" customWidth="1"/>
    <col min="9223" max="9223" width="8.5703125" customWidth="1"/>
    <col min="9224" max="9224" width="8.28515625" customWidth="1"/>
    <col min="9225" max="9226" width="8.140625" customWidth="1"/>
    <col min="9227" max="9227" width="9" customWidth="1"/>
    <col min="9228" max="9228" width="8.85546875" customWidth="1"/>
    <col min="9229" max="9229" width="8.28515625" customWidth="1"/>
    <col min="9230" max="9231" width="8.5703125" customWidth="1"/>
    <col min="9232" max="9232" width="8.140625" customWidth="1"/>
    <col min="9233" max="9233" width="8.28515625" customWidth="1"/>
    <col min="9234" max="9234" width="8.7109375" customWidth="1"/>
    <col min="9235" max="9235" width="8.28515625" customWidth="1"/>
    <col min="9236" max="9236" width="8.5703125" customWidth="1"/>
    <col min="9237" max="9237" width="8.140625" customWidth="1"/>
    <col min="9238" max="9240" width="8.7109375" customWidth="1"/>
    <col min="9241" max="9241" width="9" customWidth="1"/>
    <col min="9242" max="9242" width="9.140625" customWidth="1"/>
    <col min="9243" max="9243" width="8.28515625" customWidth="1"/>
    <col min="9244" max="9244" width="8.140625" customWidth="1"/>
    <col min="9473" max="9473" width="19.85546875" customWidth="1"/>
    <col min="9474" max="9474" width="9.28515625" customWidth="1"/>
    <col min="9475" max="9475" width="8.140625" customWidth="1"/>
    <col min="9476" max="9477" width="8.85546875" customWidth="1"/>
    <col min="9478" max="9478" width="8.7109375" customWidth="1"/>
    <col min="9479" max="9479" width="8.5703125" customWidth="1"/>
    <col min="9480" max="9480" width="8.28515625" customWidth="1"/>
    <col min="9481" max="9482" width="8.140625" customWidth="1"/>
    <col min="9483" max="9483" width="9" customWidth="1"/>
    <col min="9484" max="9484" width="8.85546875" customWidth="1"/>
    <col min="9485" max="9485" width="8.28515625" customWidth="1"/>
    <col min="9486" max="9487" width="8.5703125" customWidth="1"/>
    <col min="9488" max="9488" width="8.140625" customWidth="1"/>
    <col min="9489" max="9489" width="8.28515625" customWidth="1"/>
    <col min="9490" max="9490" width="8.7109375" customWidth="1"/>
    <col min="9491" max="9491" width="8.28515625" customWidth="1"/>
    <col min="9492" max="9492" width="8.5703125" customWidth="1"/>
    <col min="9493" max="9493" width="8.140625" customWidth="1"/>
    <col min="9494" max="9496" width="8.7109375" customWidth="1"/>
    <col min="9497" max="9497" width="9" customWidth="1"/>
    <col min="9498" max="9498" width="9.140625" customWidth="1"/>
    <col min="9499" max="9499" width="8.28515625" customWidth="1"/>
    <col min="9500" max="9500" width="8.140625" customWidth="1"/>
    <col min="9729" max="9729" width="19.85546875" customWidth="1"/>
    <col min="9730" max="9730" width="9.28515625" customWidth="1"/>
    <col min="9731" max="9731" width="8.140625" customWidth="1"/>
    <col min="9732" max="9733" width="8.85546875" customWidth="1"/>
    <col min="9734" max="9734" width="8.7109375" customWidth="1"/>
    <col min="9735" max="9735" width="8.5703125" customWidth="1"/>
    <col min="9736" max="9736" width="8.28515625" customWidth="1"/>
    <col min="9737" max="9738" width="8.140625" customWidth="1"/>
    <col min="9739" max="9739" width="9" customWidth="1"/>
    <col min="9740" max="9740" width="8.85546875" customWidth="1"/>
    <col min="9741" max="9741" width="8.28515625" customWidth="1"/>
    <col min="9742" max="9743" width="8.5703125" customWidth="1"/>
    <col min="9744" max="9744" width="8.140625" customWidth="1"/>
    <col min="9745" max="9745" width="8.28515625" customWidth="1"/>
    <col min="9746" max="9746" width="8.7109375" customWidth="1"/>
    <col min="9747" max="9747" width="8.28515625" customWidth="1"/>
    <col min="9748" max="9748" width="8.5703125" customWidth="1"/>
    <col min="9749" max="9749" width="8.140625" customWidth="1"/>
    <col min="9750" max="9752" width="8.7109375" customWidth="1"/>
    <col min="9753" max="9753" width="9" customWidth="1"/>
    <col min="9754" max="9754" width="9.140625" customWidth="1"/>
    <col min="9755" max="9755" width="8.28515625" customWidth="1"/>
    <col min="9756" max="9756" width="8.140625" customWidth="1"/>
    <col min="9985" max="9985" width="19.85546875" customWidth="1"/>
    <col min="9986" max="9986" width="9.28515625" customWidth="1"/>
    <col min="9987" max="9987" width="8.140625" customWidth="1"/>
    <col min="9988" max="9989" width="8.85546875" customWidth="1"/>
    <col min="9990" max="9990" width="8.7109375" customWidth="1"/>
    <col min="9991" max="9991" width="8.5703125" customWidth="1"/>
    <col min="9992" max="9992" width="8.28515625" customWidth="1"/>
    <col min="9993" max="9994" width="8.140625" customWidth="1"/>
    <col min="9995" max="9995" width="9" customWidth="1"/>
    <col min="9996" max="9996" width="8.85546875" customWidth="1"/>
    <col min="9997" max="9997" width="8.28515625" customWidth="1"/>
    <col min="9998" max="9999" width="8.5703125" customWidth="1"/>
    <col min="10000" max="10000" width="8.140625" customWidth="1"/>
    <col min="10001" max="10001" width="8.28515625" customWidth="1"/>
    <col min="10002" max="10002" width="8.7109375" customWidth="1"/>
    <col min="10003" max="10003" width="8.28515625" customWidth="1"/>
    <col min="10004" max="10004" width="8.5703125" customWidth="1"/>
    <col min="10005" max="10005" width="8.140625" customWidth="1"/>
    <col min="10006" max="10008" width="8.7109375" customWidth="1"/>
    <col min="10009" max="10009" width="9" customWidth="1"/>
    <col min="10010" max="10010" width="9.140625" customWidth="1"/>
    <col min="10011" max="10011" width="8.28515625" customWidth="1"/>
    <col min="10012" max="10012" width="8.140625" customWidth="1"/>
    <col min="10241" max="10241" width="19.85546875" customWidth="1"/>
    <col min="10242" max="10242" width="9.28515625" customWidth="1"/>
    <col min="10243" max="10243" width="8.140625" customWidth="1"/>
    <col min="10244" max="10245" width="8.85546875" customWidth="1"/>
    <col min="10246" max="10246" width="8.7109375" customWidth="1"/>
    <col min="10247" max="10247" width="8.5703125" customWidth="1"/>
    <col min="10248" max="10248" width="8.28515625" customWidth="1"/>
    <col min="10249" max="10250" width="8.140625" customWidth="1"/>
    <col min="10251" max="10251" width="9" customWidth="1"/>
    <col min="10252" max="10252" width="8.85546875" customWidth="1"/>
    <col min="10253" max="10253" width="8.28515625" customWidth="1"/>
    <col min="10254" max="10255" width="8.5703125" customWidth="1"/>
    <col min="10256" max="10256" width="8.140625" customWidth="1"/>
    <col min="10257" max="10257" width="8.28515625" customWidth="1"/>
    <col min="10258" max="10258" width="8.7109375" customWidth="1"/>
    <col min="10259" max="10259" width="8.28515625" customWidth="1"/>
    <col min="10260" max="10260" width="8.5703125" customWidth="1"/>
    <col min="10261" max="10261" width="8.140625" customWidth="1"/>
    <col min="10262" max="10264" width="8.7109375" customWidth="1"/>
    <col min="10265" max="10265" width="9" customWidth="1"/>
    <col min="10266" max="10266" width="9.140625" customWidth="1"/>
    <col min="10267" max="10267" width="8.28515625" customWidth="1"/>
    <col min="10268" max="10268" width="8.140625" customWidth="1"/>
    <col min="10497" max="10497" width="19.85546875" customWidth="1"/>
    <col min="10498" max="10498" width="9.28515625" customWidth="1"/>
    <col min="10499" max="10499" width="8.140625" customWidth="1"/>
    <col min="10500" max="10501" width="8.85546875" customWidth="1"/>
    <col min="10502" max="10502" width="8.7109375" customWidth="1"/>
    <col min="10503" max="10503" width="8.5703125" customWidth="1"/>
    <col min="10504" max="10504" width="8.28515625" customWidth="1"/>
    <col min="10505" max="10506" width="8.140625" customWidth="1"/>
    <col min="10507" max="10507" width="9" customWidth="1"/>
    <col min="10508" max="10508" width="8.85546875" customWidth="1"/>
    <col min="10509" max="10509" width="8.28515625" customWidth="1"/>
    <col min="10510" max="10511" width="8.5703125" customWidth="1"/>
    <col min="10512" max="10512" width="8.140625" customWidth="1"/>
    <col min="10513" max="10513" width="8.28515625" customWidth="1"/>
    <col min="10514" max="10514" width="8.7109375" customWidth="1"/>
    <col min="10515" max="10515" width="8.28515625" customWidth="1"/>
    <col min="10516" max="10516" width="8.5703125" customWidth="1"/>
    <col min="10517" max="10517" width="8.140625" customWidth="1"/>
    <col min="10518" max="10520" width="8.7109375" customWidth="1"/>
    <col min="10521" max="10521" width="9" customWidth="1"/>
    <col min="10522" max="10522" width="9.140625" customWidth="1"/>
    <col min="10523" max="10523" width="8.28515625" customWidth="1"/>
    <col min="10524" max="10524" width="8.140625" customWidth="1"/>
    <col min="10753" max="10753" width="19.85546875" customWidth="1"/>
    <col min="10754" max="10754" width="9.28515625" customWidth="1"/>
    <col min="10755" max="10755" width="8.140625" customWidth="1"/>
    <col min="10756" max="10757" width="8.85546875" customWidth="1"/>
    <col min="10758" max="10758" width="8.7109375" customWidth="1"/>
    <col min="10759" max="10759" width="8.5703125" customWidth="1"/>
    <col min="10760" max="10760" width="8.28515625" customWidth="1"/>
    <col min="10761" max="10762" width="8.140625" customWidth="1"/>
    <col min="10763" max="10763" width="9" customWidth="1"/>
    <col min="10764" max="10764" width="8.85546875" customWidth="1"/>
    <col min="10765" max="10765" width="8.28515625" customWidth="1"/>
    <col min="10766" max="10767" width="8.5703125" customWidth="1"/>
    <col min="10768" max="10768" width="8.140625" customWidth="1"/>
    <col min="10769" max="10769" width="8.28515625" customWidth="1"/>
    <col min="10770" max="10770" width="8.7109375" customWidth="1"/>
    <col min="10771" max="10771" width="8.28515625" customWidth="1"/>
    <col min="10772" max="10772" width="8.5703125" customWidth="1"/>
    <col min="10773" max="10773" width="8.140625" customWidth="1"/>
    <col min="10774" max="10776" width="8.7109375" customWidth="1"/>
    <col min="10777" max="10777" width="9" customWidth="1"/>
    <col min="10778" max="10778" width="9.140625" customWidth="1"/>
    <col min="10779" max="10779" width="8.28515625" customWidth="1"/>
    <col min="10780" max="10780" width="8.140625" customWidth="1"/>
    <col min="11009" max="11009" width="19.85546875" customWidth="1"/>
    <col min="11010" max="11010" width="9.28515625" customWidth="1"/>
    <col min="11011" max="11011" width="8.140625" customWidth="1"/>
    <col min="11012" max="11013" width="8.85546875" customWidth="1"/>
    <col min="11014" max="11014" width="8.7109375" customWidth="1"/>
    <col min="11015" max="11015" width="8.5703125" customWidth="1"/>
    <col min="11016" max="11016" width="8.28515625" customWidth="1"/>
    <col min="11017" max="11018" width="8.140625" customWidth="1"/>
    <col min="11019" max="11019" width="9" customWidth="1"/>
    <col min="11020" max="11020" width="8.85546875" customWidth="1"/>
    <col min="11021" max="11021" width="8.28515625" customWidth="1"/>
    <col min="11022" max="11023" width="8.5703125" customWidth="1"/>
    <col min="11024" max="11024" width="8.140625" customWidth="1"/>
    <col min="11025" max="11025" width="8.28515625" customWidth="1"/>
    <col min="11026" max="11026" width="8.7109375" customWidth="1"/>
    <col min="11027" max="11027" width="8.28515625" customWidth="1"/>
    <col min="11028" max="11028" width="8.5703125" customWidth="1"/>
    <col min="11029" max="11029" width="8.140625" customWidth="1"/>
    <col min="11030" max="11032" width="8.7109375" customWidth="1"/>
    <col min="11033" max="11033" width="9" customWidth="1"/>
    <col min="11034" max="11034" width="9.140625" customWidth="1"/>
    <col min="11035" max="11035" width="8.28515625" customWidth="1"/>
    <col min="11036" max="11036" width="8.140625" customWidth="1"/>
    <col min="11265" max="11265" width="19.85546875" customWidth="1"/>
    <col min="11266" max="11266" width="9.28515625" customWidth="1"/>
    <col min="11267" max="11267" width="8.140625" customWidth="1"/>
    <col min="11268" max="11269" width="8.85546875" customWidth="1"/>
    <col min="11270" max="11270" width="8.7109375" customWidth="1"/>
    <col min="11271" max="11271" width="8.5703125" customWidth="1"/>
    <col min="11272" max="11272" width="8.28515625" customWidth="1"/>
    <col min="11273" max="11274" width="8.140625" customWidth="1"/>
    <col min="11275" max="11275" width="9" customWidth="1"/>
    <col min="11276" max="11276" width="8.85546875" customWidth="1"/>
    <col min="11277" max="11277" width="8.28515625" customWidth="1"/>
    <col min="11278" max="11279" width="8.5703125" customWidth="1"/>
    <col min="11280" max="11280" width="8.140625" customWidth="1"/>
    <col min="11281" max="11281" width="8.28515625" customWidth="1"/>
    <col min="11282" max="11282" width="8.7109375" customWidth="1"/>
    <col min="11283" max="11283" width="8.28515625" customWidth="1"/>
    <col min="11284" max="11284" width="8.5703125" customWidth="1"/>
    <col min="11285" max="11285" width="8.140625" customWidth="1"/>
    <col min="11286" max="11288" width="8.7109375" customWidth="1"/>
    <col min="11289" max="11289" width="9" customWidth="1"/>
    <col min="11290" max="11290" width="9.140625" customWidth="1"/>
    <col min="11291" max="11291" width="8.28515625" customWidth="1"/>
    <col min="11292" max="11292" width="8.140625" customWidth="1"/>
    <col min="11521" max="11521" width="19.85546875" customWidth="1"/>
    <col min="11522" max="11522" width="9.28515625" customWidth="1"/>
    <col min="11523" max="11523" width="8.140625" customWidth="1"/>
    <col min="11524" max="11525" width="8.85546875" customWidth="1"/>
    <col min="11526" max="11526" width="8.7109375" customWidth="1"/>
    <col min="11527" max="11527" width="8.5703125" customWidth="1"/>
    <col min="11528" max="11528" width="8.28515625" customWidth="1"/>
    <col min="11529" max="11530" width="8.140625" customWidth="1"/>
    <col min="11531" max="11531" width="9" customWidth="1"/>
    <col min="11532" max="11532" width="8.85546875" customWidth="1"/>
    <col min="11533" max="11533" width="8.28515625" customWidth="1"/>
    <col min="11534" max="11535" width="8.5703125" customWidth="1"/>
    <col min="11536" max="11536" width="8.140625" customWidth="1"/>
    <col min="11537" max="11537" width="8.28515625" customWidth="1"/>
    <col min="11538" max="11538" width="8.7109375" customWidth="1"/>
    <col min="11539" max="11539" width="8.28515625" customWidth="1"/>
    <col min="11540" max="11540" width="8.5703125" customWidth="1"/>
    <col min="11541" max="11541" width="8.140625" customWidth="1"/>
    <col min="11542" max="11544" width="8.7109375" customWidth="1"/>
    <col min="11545" max="11545" width="9" customWidth="1"/>
    <col min="11546" max="11546" width="9.140625" customWidth="1"/>
    <col min="11547" max="11547" width="8.28515625" customWidth="1"/>
    <col min="11548" max="11548" width="8.140625" customWidth="1"/>
    <col min="11777" max="11777" width="19.85546875" customWidth="1"/>
    <col min="11778" max="11778" width="9.28515625" customWidth="1"/>
    <col min="11779" max="11779" width="8.140625" customWidth="1"/>
    <col min="11780" max="11781" width="8.85546875" customWidth="1"/>
    <col min="11782" max="11782" width="8.7109375" customWidth="1"/>
    <col min="11783" max="11783" width="8.5703125" customWidth="1"/>
    <col min="11784" max="11784" width="8.28515625" customWidth="1"/>
    <col min="11785" max="11786" width="8.140625" customWidth="1"/>
    <col min="11787" max="11787" width="9" customWidth="1"/>
    <col min="11788" max="11788" width="8.85546875" customWidth="1"/>
    <col min="11789" max="11789" width="8.28515625" customWidth="1"/>
    <col min="11790" max="11791" width="8.5703125" customWidth="1"/>
    <col min="11792" max="11792" width="8.140625" customWidth="1"/>
    <col min="11793" max="11793" width="8.28515625" customWidth="1"/>
    <col min="11794" max="11794" width="8.7109375" customWidth="1"/>
    <col min="11795" max="11795" width="8.28515625" customWidth="1"/>
    <col min="11796" max="11796" width="8.5703125" customWidth="1"/>
    <col min="11797" max="11797" width="8.140625" customWidth="1"/>
    <col min="11798" max="11800" width="8.7109375" customWidth="1"/>
    <col min="11801" max="11801" width="9" customWidth="1"/>
    <col min="11802" max="11802" width="9.140625" customWidth="1"/>
    <col min="11803" max="11803" width="8.28515625" customWidth="1"/>
    <col min="11804" max="11804" width="8.140625" customWidth="1"/>
    <col min="12033" max="12033" width="19.85546875" customWidth="1"/>
    <col min="12034" max="12034" width="9.28515625" customWidth="1"/>
    <col min="12035" max="12035" width="8.140625" customWidth="1"/>
    <col min="12036" max="12037" width="8.85546875" customWidth="1"/>
    <col min="12038" max="12038" width="8.7109375" customWidth="1"/>
    <col min="12039" max="12039" width="8.5703125" customWidth="1"/>
    <col min="12040" max="12040" width="8.28515625" customWidth="1"/>
    <col min="12041" max="12042" width="8.140625" customWidth="1"/>
    <col min="12043" max="12043" width="9" customWidth="1"/>
    <col min="12044" max="12044" width="8.85546875" customWidth="1"/>
    <col min="12045" max="12045" width="8.28515625" customWidth="1"/>
    <col min="12046" max="12047" width="8.5703125" customWidth="1"/>
    <col min="12048" max="12048" width="8.140625" customWidth="1"/>
    <col min="12049" max="12049" width="8.28515625" customWidth="1"/>
    <col min="12050" max="12050" width="8.7109375" customWidth="1"/>
    <col min="12051" max="12051" width="8.28515625" customWidth="1"/>
    <col min="12052" max="12052" width="8.5703125" customWidth="1"/>
    <col min="12053" max="12053" width="8.140625" customWidth="1"/>
    <col min="12054" max="12056" width="8.7109375" customWidth="1"/>
    <col min="12057" max="12057" width="9" customWidth="1"/>
    <col min="12058" max="12058" width="9.140625" customWidth="1"/>
    <col min="12059" max="12059" width="8.28515625" customWidth="1"/>
    <col min="12060" max="12060" width="8.140625" customWidth="1"/>
    <col min="12289" max="12289" width="19.85546875" customWidth="1"/>
    <col min="12290" max="12290" width="9.28515625" customWidth="1"/>
    <col min="12291" max="12291" width="8.140625" customWidth="1"/>
    <col min="12292" max="12293" width="8.85546875" customWidth="1"/>
    <col min="12294" max="12294" width="8.7109375" customWidth="1"/>
    <col min="12295" max="12295" width="8.5703125" customWidth="1"/>
    <col min="12296" max="12296" width="8.28515625" customWidth="1"/>
    <col min="12297" max="12298" width="8.140625" customWidth="1"/>
    <col min="12299" max="12299" width="9" customWidth="1"/>
    <col min="12300" max="12300" width="8.85546875" customWidth="1"/>
    <col min="12301" max="12301" width="8.28515625" customWidth="1"/>
    <col min="12302" max="12303" width="8.5703125" customWidth="1"/>
    <col min="12304" max="12304" width="8.140625" customWidth="1"/>
    <col min="12305" max="12305" width="8.28515625" customWidth="1"/>
    <col min="12306" max="12306" width="8.7109375" customWidth="1"/>
    <col min="12307" max="12307" width="8.28515625" customWidth="1"/>
    <col min="12308" max="12308" width="8.5703125" customWidth="1"/>
    <col min="12309" max="12309" width="8.140625" customWidth="1"/>
    <col min="12310" max="12312" width="8.7109375" customWidth="1"/>
    <col min="12313" max="12313" width="9" customWidth="1"/>
    <col min="12314" max="12314" width="9.140625" customWidth="1"/>
    <col min="12315" max="12315" width="8.28515625" customWidth="1"/>
    <col min="12316" max="12316" width="8.140625" customWidth="1"/>
    <col min="12545" max="12545" width="19.85546875" customWidth="1"/>
    <col min="12546" max="12546" width="9.28515625" customWidth="1"/>
    <col min="12547" max="12547" width="8.140625" customWidth="1"/>
    <col min="12548" max="12549" width="8.85546875" customWidth="1"/>
    <col min="12550" max="12550" width="8.7109375" customWidth="1"/>
    <col min="12551" max="12551" width="8.5703125" customWidth="1"/>
    <col min="12552" max="12552" width="8.28515625" customWidth="1"/>
    <col min="12553" max="12554" width="8.140625" customWidth="1"/>
    <col min="12555" max="12555" width="9" customWidth="1"/>
    <col min="12556" max="12556" width="8.85546875" customWidth="1"/>
    <col min="12557" max="12557" width="8.28515625" customWidth="1"/>
    <col min="12558" max="12559" width="8.5703125" customWidth="1"/>
    <col min="12560" max="12560" width="8.140625" customWidth="1"/>
    <col min="12561" max="12561" width="8.28515625" customWidth="1"/>
    <col min="12562" max="12562" width="8.7109375" customWidth="1"/>
    <col min="12563" max="12563" width="8.28515625" customWidth="1"/>
    <col min="12564" max="12564" width="8.5703125" customWidth="1"/>
    <col min="12565" max="12565" width="8.140625" customWidth="1"/>
    <col min="12566" max="12568" width="8.7109375" customWidth="1"/>
    <col min="12569" max="12569" width="9" customWidth="1"/>
    <col min="12570" max="12570" width="9.140625" customWidth="1"/>
    <col min="12571" max="12571" width="8.28515625" customWidth="1"/>
    <col min="12572" max="12572" width="8.140625" customWidth="1"/>
    <col min="12801" max="12801" width="19.85546875" customWidth="1"/>
    <col min="12802" max="12802" width="9.28515625" customWidth="1"/>
    <col min="12803" max="12803" width="8.140625" customWidth="1"/>
    <col min="12804" max="12805" width="8.85546875" customWidth="1"/>
    <col min="12806" max="12806" width="8.7109375" customWidth="1"/>
    <col min="12807" max="12807" width="8.5703125" customWidth="1"/>
    <col min="12808" max="12808" width="8.28515625" customWidth="1"/>
    <col min="12809" max="12810" width="8.140625" customWidth="1"/>
    <col min="12811" max="12811" width="9" customWidth="1"/>
    <col min="12812" max="12812" width="8.85546875" customWidth="1"/>
    <col min="12813" max="12813" width="8.28515625" customWidth="1"/>
    <col min="12814" max="12815" width="8.5703125" customWidth="1"/>
    <col min="12816" max="12816" width="8.140625" customWidth="1"/>
    <col min="12817" max="12817" width="8.28515625" customWidth="1"/>
    <col min="12818" max="12818" width="8.7109375" customWidth="1"/>
    <col min="12819" max="12819" width="8.28515625" customWidth="1"/>
    <col min="12820" max="12820" width="8.5703125" customWidth="1"/>
    <col min="12821" max="12821" width="8.140625" customWidth="1"/>
    <col min="12822" max="12824" width="8.7109375" customWidth="1"/>
    <col min="12825" max="12825" width="9" customWidth="1"/>
    <col min="12826" max="12826" width="9.140625" customWidth="1"/>
    <col min="12827" max="12827" width="8.28515625" customWidth="1"/>
    <col min="12828" max="12828" width="8.140625" customWidth="1"/>
    <col min="13057" max="13057" width="19.85546875" customWidth="1"/>
    <col min="13058" max="13058" width="9.28515625" customWidth="1"/>
    <col min="13059" max="13059" width="8.140625" customWidth="1"/>
    <col min="13060" max="13061" width="8.85546875" customWidth="1"/>
    <col min="13062" max="13062" width="8.7109375" customWidth="1"/>
    <col min="13063" max="13063" width="8.5703125" customWidth="1"/>
    <col min="13064" max="13064" width="8.28515625" customWidth="1"/>
    <col min="13065" max="13066" width="8.140625" customWidth="1"/>
    <col min="13067" max="13067" width="9" customWidth="1"/>
    <col min="13068" max="13068" width="8.85546875" customWidth="1"/>
    <col min="13069" max="13069" width="8.28515625" customWidth="1"/>
    <col min="13070" max="13071" width="8.5703125" customWidth="1"/>
    <col min="13072" max="13072" width="8.140625" customWidth="1"/>
    <col min="13073" max="13073" width="8.28515625" customWidth="1"/>
    <col min="13074" max="13074" width="8.7109375" customWidth="1"/>
    <col min="13075" max="13075" width="8.28515625" customWidth="1"/>
    <col min="13076" max="13076" width="8.5703125" customWidth="1"/>
    <col min="13077" max="13077" width="8.140625" customWidth="1"/>
    <col min="13078" max="13080" width="8.7109375" customWidth="1"/>
    <col min="13081" max="13081" width="9" customWidth="1"/>
    <col min="13082" max="13082" width="9.140625" customWidth="1"/>
    <col min="13083" max="13083" width="8.28515625" customWidth="1"/>
    <col min="13084" max="13084" width="8.140625" customWidth="1"/>
    <col min="13313" max="13313" width="19.85546875" customWidth="1"/>
    <col min="13314" max="13314" width="9.28515625" customWidth="1"/>
    <col min="13315" max="13315" width="8.140625" customWidth="1"/>
    <col min="13316" max="13317" width="8.85546875" customWidth="1"/>
    <col min="13318" max="13318" width="8.7109375" customWidth="1"/>
    <col min="13319" max="13319" width="8.5703125" customWidth="1"/>
    <col min="13320" max="13320" width="8.28515625" customWidth="1"/>
    <col min="13321" max="13322" width="8.140625" customWidth="1"/>
    <col min="13323" max="13323" width="9" customWidth="1"/>
    <col min="13324" max="13324" width="8.85546875" customWidth="1"/>
    <col min="13325" max="13325" width="8.28515625" customWidth="1"/>
    <col min="13326" max="13327" width="8.5703125" customWidth="1"/>
    <col min="13328" max="13328" width="8.140625" customWidth="1"/>
    <col min="13329" max="13329" width="8.28515625" customWidth="1"/>
    <col min="13330" max="13330" width="8.7109375" customWidth="1"/>
    <col min="13331" max="13331" width="8.28515625" customWidth="1"/>
    <col min="13332" max="13332" width="8.5703125" customWidth="1"/>
    <col min="13333" max="13333" width="8.140625" customWidth="1"/>
    <col min="13334" max="13336" width="8.7109375" customWidth="1"/>
    <col min="13337" max="13337" width="9" customWidth="1"/>
    <col min="13338" max="13338" width="9.140625" customWidth="1"/>
    <col min="13339" max="13339" width="8.28515625" customWidth="1"/>
    <col min="13340" max="13340" width="8.140625" customWidth="1"/>
    <col min="13569" max="13569" width="19.85546875" customWidth="1"/>
    <col min="13570" max="13570" width="9.28515625" customWidth="1"/>
    <col min="13571" max="13571" width="8.140625" customWidth="1"/>
    <col min="13572" max="13573" width="8.85546875" customWidth="1"/>
    <col min="13574" max="13574" width="8.7109375" customWidth="1"/>
    <col min="13575" max="13575" width="8.5703125" customWidth="1"/>
    <col min="13576" max="13576" width="8.28515625" customWidth="1"/>
    <col min="13577" max="13578" width="8.140625" customWidth="1"/>
    <col min="13579" max="13579" width="9" customWidth="1"/>
    <col min="13580" max="13580" width="8.85546875" customWidth="1"/>
    <col min="13581" max="13581" width="8.28515625" customWidth="1"/>
    <col min="13582" max="13583" width="8.5703125" customWidth="1"/>
    <col min="13584" max="13584" width="8.140625" customWidth="1"/>
    <col min="13585" max="13585" width="8.28515625" customWidth="1"/>
    <col min="13586" max="13586" width="8.7109375" customWidth="1"/>
    <col min="13587" max="13587" width="8.28515625" customWidth="1"/>
    <col min="13588" max="13588" width="8.5703125" customWidth="1"/>
    <col min="13589" max="13589" width="8.140625" customWidth="1"/>
    <col min="13590" max="13592" width="8.7109375" customWidth="1"/>
    <col min="13593" max="13593" width="9" customWidth="1"/>
    <col min="13594" max="13594" width="9.140625" customWidth="1"/>
    <col min="13595" max="13595" width="8.28515625" customWidth="1"/>
    <col min="13596" max="13596" width="8.140625" customWidth="1"/>
    <col min="13825" max="13825" width="19.85546875" customWidth="1"/>
    <col min="13826" max="13826" width="9.28515625" customWidth="1"/>
    <col min="13827" max="13827" width="8.140625" customWidth="1"/>
    <col min="13828" max="13829" width="8.85546875" customWidth="1"/>
    <col min="13830" max="13830" width="8.7109375" customWidth="1"/>
    <col min="13831" max="13831" width="8.5703125" customWidth="1"/>
    <col min="13832" max="13832" width="8.28515625" customWidth="1"/>
    <col min="13833" max="13834" width="8.140625" customWidth="1"/>
    <col min="13835" max="13835" width="9" customWidth="1"/>
    <col min="13836" max="13836" width="8.85546875" customWidth="1"/>
    <col min="13837" max="13837" width="8.28515625" customWidth="1"/>
    <col min="13838" max="13839" width="8.5703125" customWidth="1"/>
    <col min="13840" max="13840" width="8.140625" customWidth="1"/>
    <col min="13841" max="13841" width="8.28515625" customWidth="1"/>
    <col min="13842" max="13842" width="8.7109375" customWidth="1"/>
    <col min="13843" max="13843" width="8.28515625" customWidth="1"/>
    <col min="13844" max="13844" width="8.5703125" customWidth="1"/>
    <col min="13845" max="13845" width="8.140625" customWidth="1"/>
    <col min="13846" max="13848" width="8.7109375" customWidth="1"/>
    <col min="13849" max="13849" width="9" customWidth="1"/>
    <col min="13850" max="13850" width="9.140625" customWidth="1"/>
    <col min="13851" max="13851" width="8.28515625" customWidth="1"/>
    <col min="13852" max="13852" width="8.140625" customWidth="1"/>
    <col min="14081" max="14081" width="19.85546875" customWidth="1"/>
    <col min="14082" max="14082" width="9.28515625" customWidth="1"/>
    <col min="14083" max="14083" width="8.140625" customWidth="1"/>
    <col min="14084" max="14085" width="8.85546875" customWidth="1"/>
    <col min="14086" max="14086" width="8.7109375" customWidth="1"/>
    <col min="14087" max="14087" width="8.5703125" customWidth="1"/>
    <col min="14088" max="14088" width="8.28515625" customWidth="1"/>
    <col min="14089" max="14090" width="8.140625" customWidth="1"/>
    <col min="14091" max="14091" width="9" customWidth="1"/>
    <col min="14092" max="14092" width="8.85546875" customWidth="1"/>
    <col min="14093" max="14093" width="8.28515625" customWidth="1"/>
    <col min="14094" max="14095" width="8.5703125" customWidth="1"/>
    <col min="14096" max="14096" width="8.140625" customWidth="1"/>
    <col min="14097" max="14097" width="8.28515625" customWidth="1"/>
    <col min="14098" max="14098" width="8.7109375" customWidth="1"/>
    <col min="14099" max="14099" width="8.28515625" customWidth="1"/>
    <col min="14100" max="14100" width="8.5703125" customWidth="1"/>
    <col min="14101" max="14101" width="8.140625" customWidth="1"/>
    <col min="14102" max="14104" width="8.7109375" customWidth="1"/>
    <col min="14105" max="14105" width="9" customWidth="1"/>
    <col min="14106" max="14106" width="9.140625" customWidth="1"/>
    <col min="14107" max="14107" width="8.28515625" customWidth="1"/>
    <col min="14108" max="14108" width="8.140625" customWidth="1"/>
    <col min="14337" max="14337" width="19.85546875" customWidth="1"/>
    <col min="14338" max="14338" width="9.28515625" customWidth="1"/>
    <col min="14339" max="14339" width="8.140625" customWidth="1"/>
    <col min="14340" max="14341" width="8.85546875" customWidth="1"/>
    <col min="14342" max="14342" width="8.7109375" customWidth="1"/>
    <col min="14343" max="14343" width="8.5703125" customWidth="1"/>
    <col min="14344" max="14344" width="8.28515625" customWidth="1"/>
    <col min="14345" max="14346" width="8.140625" customWidth="1"/>
    <col min="14347" max="14347" width="9" customWidth="1"/>
    <col min="14348" max="14348" width="8.85546875" customWidth="1"/>
    <col min="14349" max="14349" width="8.28515625" customWidth="1"/>
    <col min="14350" max="14351" width="8.5703125" customWidth="1"/>
    <col min="14352" max="14352" width="8.140625" customWidth="1"/>
    <col min="14353" max="14353" width="8.28515625" customWidth="1"/>
    <col min="14354" max="14354" width="8.7109375" customWidth="1"/>
    <col min="14355" max="14355" width="8.28515625" customWidth="1"/>
    <col min="14356" max="14356" width="8.5703125" customWidth="1"/>
    <col min="14357" max="14357" width="8.140625" customWidth="1"/>
    <col min="14358" max="14360" width="8.7109375" customWidth="1"/>
    <col min="14361" max="14361" width="9" customWidth="1"/>
    <col min="14362" max="14362" width="9.140625" customWidth="1"/>
    <col min="14363" max="14363" width="8.28515625" customWidth="1"/>
    <col min="14364" max="14364" width="8.140625" customWidth="1"/>
    <col min="14593" max="14593" width="19.85546875" customWidth="1"/>
    <col min="14594" max="14594" width="9.28515625" customWidth="1"/>
    <col min="14595" max="14595" width="8.140625" customWidth="1"/>
    <col min="14596" max="14597" width="8.85546875" customWidth="1"/>
    <col min="14598" max="14598" width="8.7109375" customWidth="1"/>
    <col min="14599" max="14599" width="8.5703125" customWidth="1"/>
    <col min="14600" max="14600" width="8.28515625" customWidth="1"/>
    <col min="14601" max="14602" width="8.140625" customWidth="1"/>
    <col min="14603" max="14603" width="9" customWidth="1"/>
    <col min="14604" max="14604" width="8.85546875" customWidth="1"/>
    <col min="14605" max="14605" width="8.28515625" customWidth="1"/>
    <col min="14606" max="14607" width="8.5703125" customWidth="1"/>
    <col min="14608" max="14608" width="8.140625" customWidth="1"/>
    <col min="14609" max="14609" width="8.28515625" customWidth="1"/>
    <col min="14610" max="14610" width="8.7109375" customWidth="1"/>
    <col min="14611" max="14611" width="8.28515625" customWidth="1"/>
    <col min="14612" max="14612" width="8.5703125" customWidth="1"/>
    <col min="14613" max="14613" width="8.140625" customWidth="1"/>
    <col min="14614" max="14616" width="8.7109375" customWidth="1"/>
    <col min="14617" max="14617" width="9" customWidth="1"/>
    <col min="14618" max="14618" width="9.140625" customWidth="1"/>
    <col min="14619" max="14619" width="8.28515625" customWidth="1"/>
    <col min="14620" max="14620" width="8.140625" customWidth="1"/>
    <col min="14849" max="14849" width="19.85546875" customWidth="1"/>
    <col min="14850" max="14850" width="9.28515625" customWidth="1"/>
    <col min="14851" max="14851" width="8.140625" customWidth="1"/>
    <col min="14852" max="14853" width="8.85546875" customWidth="1"/>
    <col min="14854" max="14854" width="8.7109375" customWidth="1"/>
    <col min="14855" max="14855" width="8.5703125" customWidth="1"/>
    <col min="14856" max="14856" width="8.28515625" customWidth="1"/>
    <col min="14857" max="14858" width="8.140625" customWidth="1"/>
    <col min="14859" max="14859" width="9" customWidth="1"/>
    <col min="14860" max="14860" width="8.85546875" customWidth="1"/>
    <col min="14861" max="14861" width="8.28515625" customWidth="1"/>
    <col min="14862" max="14863" width="8.5703125" customWidth="1"/>
    <col min="14864" max="14864" width="8.140625" customWidth="1"/>
    <col min="14865" max="14865" width="8.28515625" customWidth="1"/>
    <col min="14866" max="14866" width="8.7109375" customWidth="1"/>
    <col min="14867" max="14867" width="8.28515625" customWidth="1"/>
    <col min="14868" max="14868" width="8.5703125" customWidth="1"/>
    <col min="14869" max="14869" width="8.140625" customWidth="1"/>
    <col min="14870" max="14872" width="8.7109375" customWidth="1"/>
    <col min="14873" max="14873" width="9" customWidth="1"/>
    <col min="14874" max="14874" width="9.140625" customWidth="1"/>
    <col min="14875" max="14875" width="8.28515625" customWidth="1"/>
    <col min="14876" max="14876" width="8.140625" customWidth="1"/>
    <col min="15105" max="15105" width="19.85546875" customWidth="1"/>
    <col min="15106" max="15106" width="9.28515625" customWidth="1"/>
    <col min="15107" max="15107" width="8.140625" customWidth="1"/>
    <col min="15108" max="15109" width="8.85546875" customWidth="1"/>
    <col min="15110" max="15110" width="8.7109375" customWidth="1"/>
    <col min="15111" max="15111" width="8.5703125" customWidth="1"/>
    <col min="15112" max="15112" width="8.28515625" customWidth="1"/>
    <col min="15113" max="15114" width="8.140625" customWidth="1"/>
    <col min="15115" max="15115" width="9" customWidth="1"/>
    <col min="15116" max="15116" width="8.85546875" customWidth="1"/>
    <col min="15117" max="15117" width="8.28515625" customWidth="1"/>
    <col min="15118" max="15119" width="8.5703125" customWidth="1"/>
    <col min="15120" max="15120" width="8.140625" customWidth="1"/>
    <col min="15121" max="15121" width="8.28515625" customWidth="1"/>
    <col min="15122" max="15122" width="8.7109375" customWidth="1"/>
    <col min="15123" max="15123" width="8.28515625" customWidth="1"/>
    <col min="15124" max="15124" width="8.5703125" customWidth="1"/>
    <col min="15125" max="15125" width="8.140625" customWidth="1"/>
    <col min="15126" max="15128" width="8.7109375" customWidth="1"/>
    <col min="15129" max="15129" width="9" customWidth="1"/>
    <col min="15130" max="15130" width="9.140625" customWidth="1"/>
    <col min="15131" max="15131" width="8.28515625" customWidth="1"/>
    <col min="15132" max="15132" width="8.140625" customWidth="1"/>
    <col min="15361" max="15361" width="19.85546875" customWidth="1"/>
    <col min="15362" max="15362" width="9.28515625" customWidth="1"/>
    <col min="15363" max="15363" width="8.140625" customWidth="1"/>
    <col min="15364" max="15365" width="8.85546875" customWidth="1"/>
    <col min="15366" max="15366" width="8.7109375" customWidth="1"/>
    <col min="15367" max="15367" width="8.5703125" customWidth="1"/>
    <col min="15368" max="15368" width="8.28515625" customWidth="1"/>
    <col min="15369" max="15370" width="8.140625" customWidth="1"/>
    <col min="15371" max="15371" width="9" customWidth="1"/>
    <col min="15372" max="15372" width="8.85546875" customWidth="1"/>
    <col min="15373" max="15373" width="8.28515625" customWidth="1"/>
    <col min="15374" max="15375" width="8.5703125" customWidth="1"/>
    <col min="15376" max="15376" width="8.140625" customWidth="1"/>
    <col min="15377" max="15377" width="8.28515625" customWidth="1"/>
    <col min="15378" max="15378" width="8.7109375" customWidth="1"/>
    <col min="15379" max="15379" width="8.28515625" customWidth="1"/>
    <col min="15380" max="15380" width="8.5703125" customWidth="1"/>
    <col min="15381" max="15381" width="8.140625" customWidth="1"/>
    <col min="15382" max="15384" width="8.7109375" customWidth="1"/>
    <col min="15385" max="15385" width="9" customWidth="1"/>
    <col min="15386" max="15386" width="9.140625" customWidth="1"/>
    <col min="15387" max="15387" width="8.28515625" customWidth="1"/>
    <col min="15388" max="15388" width="8.140625" customWidth="1"/>
    <col min="15617" max="15617" width="19.85546875" customWidth="1"/>
    <col min="15618" max="15618" width="9.28515625" customWidth="1"/>
    <col min="15619" max="15619" width="8.140625" customWidth="1"/>
    <col min="15620" max="15621" width="8.85546875" customWidth="1"/>
    <col min="15622" max="15622" width="8.7109375" customWidth="1"/>
    <col min="15623" max="15623" width="8.5703125" customWidth="1"/>
    <col min="15624" max="15624" width="8.28515625" customWidth="1"/>
    <col min="15625" max="15626" width="8.140625" customWidth="1"/>
    <col min="15627" max="15627" width="9" customWidth="1"/>
    <col min="15628" max="15628" width="8.85546875" customWidth="1"/>
    <col min="15629" max="15629" width="8.28515625" customWidth="1"/>
    <col min="15630" max="15631" width="8.5703125" customWidth="1"/>
    <col min="15632" max="15632" width="8.140625" customWidth="1"/>
    <col min="15633" max="15633" width="8.28515625" customWidth="1"/>
    <col min="15634" max="15634" width="8.7109375" customWidth="1"/>
    <col min="15635" max="15635" width="8.28515625" customWidth="1"/>
    <col min="15636" max="15636" width="8.5703125" customWidth="1"/>
    <col min="15637" max="15637" width="8.140625" customWidth="1"/>
    <col min="15638" max="15640" width="8.7109375" customWidth="1"/>
    <col min="15641" max="15641" width="9" customWidth="1"/>
    <col min="15642" max="15642" width="9.140625" customWidth="1"/>
    <col min="15643" max="15643" width="8.28515625" customWidth="1"/>
    <col min="15644" max="15644" width="8.140625" customWidth="1"/>
    <col min="15873" max="15873" width="19.85546875" customWidth="1"/>
    <col min="15874" max="15874" width="9.28515625" customWidth="1"/>
    <col min="15875" max="15875" width="8.140625" customWidth="1"/>
    <col min="15876" max="15877" width="8.85546875" customWidth="1"/>
    <col min="15878" max="15878" width="8.7109375" customWidth="1"/>
    <col min="15879" max="15879" width="8.5703125" customWidth="1"/>
    <col min="15880" max="15880" width="8.28515625" customWidth="1"/>
    <col min="15881" max="15882" width="8.140625" customWidth="1"/>
    <col min="15883" max="15883" width="9" customWidth="1"/>
    <col min="15884" max="15884" width="8.85546875" customWidth="1"/>
    <col min="15885" max="15885" width="8.28515625" customWidth="1"/>
    <col min="15886" max="15887" width="8.5703125" customWidth="1"/>
    <col min="15888" max="15888" width="8.140625" customWidth="1"/>
    <col min="15889" max="15889" width="8.28515625" customWidth="1"/>
    <col min="15890" max="15890" width="8.7109375" customWidth="1"/>
    <col min="15891" max="15891" width="8.28515625" customWidth="1"/>
    <col min="15892" max="15892" width="8.5703125" customWidth="1"/>
    <col min="15893" max="15893" width="8.140625" customWidth="1"/>
    <col min="15894" max="15896" width="8.7109375" customWidth="1"/>
    <col min="15897" max="15897" width="9" customWidth="1"/>
    <col min="15898" max="15898" width="9.140625" customWidth="1"/>
    <col min="15899" max="15899" width="8.28515625" customWidth="1"/>
    <col min="15900" max="15900" width="8.140625" customWidth="1"/>
    <col min="16129" max="16129" width="19.85546875" customWidth="1"/>
    <col min="16130" max="16130" width="9.28515625" customWidth="1"/>
    <col min="16131" max="16131" width="8.140625" customWidth="1"/>
    <col min="16132" max="16133" width="8.85546875" customWidth="1"/>
    <col min="16134" max="16134" width="8.7109375" customWidth="1"/>
    <col min="16135" max="16135" width="8.5703125" customWidth="1"/>
    <col min="16136" max="16136" width="8.28515625" customWidth="1"/>
    <col min="16137" max="16138" width="8.140625" customWidth="1"/>
    <col min="16139" max="16139" width="9" customWidth="1"/>
    <col min="16140" max="16140" width="8.85546875" customWidth="1"/>
    <col min="16141" max="16141" width="8.28515625" customWidth="1"/>
    <col min="16142" max="16143" width="8.5703125" customWidth="1"/>
    <col min="16144" max="16144" width="8.140625" customWidth="1"/>
    <col min="16145" max="16145" width="8.28515625" customWidth="1"/>
    <col min="16146" max="16146" width="8.7109375" customWidth="1"/>
    <col min="16147" max="16147" width="8.28515625" customWidth="1"/>
    <col min="16148" max="16148" width="8.5703125" customWidth="1"/>
    <col min="16149" max="16149" width="8.140625" customWidth="1"/>
    <col min="16150" max="16152" width="8.7109375" customWidth="1"/>
    <col min="16153" max="16153" width="9" customWidth="1"/>
    <col min="16154" max="16154" width="9.140625" customWidth="1"/>
    <col min="16155" max="16155" width="8.28515625" customWidth="1"/>
    <col min="16156" max="16156" width="8.140625" customWidth="1"/>
  </cols>
  <sheetData>
    <row r="1" spans="1:40" ht="12" customHeight="1" x14ac:dyDescent="0.25">
      <c r="A1" s="37"/>
      <c r="B1" s="38"/>
      <c r="C1" s="38"/>
      <c r="D1" s="38"/>
      <c r="E1" s="38"/>
      <c r="F1" s="38"/>
      <c r="G1" s="38"/>
      <c r="H1" s="38"/>
      <c r="I1" s="38"/>
      <c r="J1" s="39"/>
      <c r="K1" s="39"/>
      <c r="L1" s="39"/>
      <c r="M1" s="39"/>
      <c r="N1" s="39"/>
      <c r="O1" s="39"/>
      <c r="P1" s="39"/>
      <c r="Q1" s="39"/>
      <c r="R1" s="39"/>
      <c r="S1" s="39"/>
      <c r="T1" s="39"/>
      <c r="U1" s="39"/>
      <c r="V1" s="39"/>
      <c r="W1" s="39"/>
      <c r="X1" s="39"/>
      <c r="Y1" s="39"/>
      <c r="Z1" s="39"/>
      <c r="AA1" s="39"/>
      <c r="AB1" s="39"/>
    </row>
    <row r="2" spans="1:40" ht="15" customHeight="1" x14ac:dyDescent="0.25">
      <c r="A2" s="37" t="s">
        <v>104</v>
      </c>
      <c r="B2" s="38"/>
      <c r="C2" s="38"/>
      <c r="D2" s="38"/>
      <c r="E2" s="38"/>
      <c r="F2" s="38"/>
      <c r="G2" s="38"/>
      <c r="H2" s="38"/>
      <c r="I2" s="38"/>
      <c r="J2" s="39"/>
      <c r="K2" s="39"/>
      <c r="L2" s="39"/>
      <c r="M2" s="39"/>
      <c r="N2" s="39"/>
      <c r="O2" s="39"/>
      <c r="P2" s="39"/>
      <c r="Q2" s="39"/>
      <c r="R2" s="39"/>
      <c r="S2" s="39"/>
      <c r="T2" s="39"/>
      <c r="U2" s="39"/>
      <c r="V2" s="39"/>
      <c r="W2" s="39"/>
      <c r="X2" s="39"/>
      <c r="Y2" s="39"/>
      <c r="Z2" s="39"/>
      <c r="AA2" s="39"/>
      <c r="AB2" s="39"/>
    </row>
    <row r="3" spans="1:40" ht="10.5" customHeight="1" x14ac:dyDescent="0.25">
      <c r="A3" s="37" t="s">
        <v>105</v>
      </c>
      <c r="B3" s="38"/>
      <c r="C3" s="38"/>
      <c r="D3" s="38"/>
      <c r="E3" s="38"/>
      <c r="F3" s="38"/>
      <c r="G3" s="38"/>
      <c r="H3" s="38"/>
      <c r="I3" s="38"/>
      <c r="J3" s="39"/>
      <c r="K3" s="39"/>
      <c r="L3" s="39"/>
      <c r="M3" s="39"/>
      <c r="N3" s="39"/>
      <c r="O3" s="39"/>
      <c r="P3" s="39"/>
      <c r="Q3" s="39"/>
      <c r="R3" s="39"/>
      <c r="S3" s="39"/>
      <c r="T3" s="39"/>
      <c r="U3" s="39"/>
      <c r="V3" s="39"/>
      <c r="W3" s="39"/>
      <c r="X3" s="39"/>
      <c r="Y3" s="39"/>
      <c r="Z3" s="39"/>
      <c r="AA3" s="39"/>
      <c r="AB3" s="39"/>
    </row>
    <row r="4" spans="1:40" ht="12.75" customHeight="1" x14ac:dyDescent="0.25">
      <c r="A4" s="40"/>
      <c r="B4" s="38"/>
      <c r="C4" s="38"/>
      <c r="D4" s="38"/>
      <c r="E4" s="38"/>
      <c r="F4" s="38"/>
      <c r="G4" s="38"/>
      <c r="H4" s="38"/>
      <c r="I4" s="38"/>
      <c r="J4" s="39"/>
      <c r="K4" s="39"/>
      <c r="L4" s="39"/>
      <c r="M4" s="39"/>
      <c r="N4" s="39"/>
      <c r="O4" s="39"/>
      <c r="P4" s="39"/>
      <c r="Q4" s="39"/>
      <c r="R4" s="39"/>
      <c r="S4" s="39"/>
      <c r="T4" s="39"/>
      <c r="U4" s="39"/>
      <c r="V4" s="39"/>
      <c r="W4" s="39"/>
      <c r="X4" s="39"/>
      <c r="Y4" s="39"/>
      <c r="Z4" s="39"/>
      <c r="AA4" s="39"/>
      <c r="AB4" s="39"/>
    </row>
    <row r="5" spans="1:40" ht="15.75" x14ac:dyDescent="0.25">
      <c r="A5" s="41" t="s">
        <v>106</v>
      </c>
      <c r="B5" s="42"/>
      <c r="C5" s="42"/>
      <c r="D5" s="42"/>
      <c r="E5" s="42"/>
      <c r="F5" s="42"/>
      <c r="G5" s="42"/>
      <c r="H5" s="42"/>
      <c r="I5" s="42"/>
      <c r="J5" s="42"/>
      <c r="K5" s="42"/>
      <c r="L5" s="42"/>
      <c r="M5" s="42"/>
      <c r="N5" s="42"/>
      <c r="O5" s="42"/>
      <c r="P5" s="42"/>
      <c r="Q5" s="42"/>
      <c r="R5" s="42"/>
      <c r="S5" s="39"/>
      <c r="T5" s="39"/>
      <c r="U5" s="39"/>
      <c r="V5" s="39"/>
      <c r="W5" s="39"/>
      <c r="X5" s="39"/>
      <c r="Y5" s="39"/>
      <c r="Z5" s="39"/>
      <c r="AA5" s="39"/>
      <c r="AB5" s="39"/>
    </row>
    <row r="6" spans="1:40" ht="15.75" x14ac:dyDescent="0.25">
      <c r="A6" s="41" t="s">
        <v>107</v>
      </c>
      <c r="B6" s="42"/>
      <c r="C6" s="42"/>
      <c r="D6" s="42"/>
      <c r="E6" s="42"/>
      <c r="F6" s="42"/>
      <c r="G6" s="42"/>
      <c r="H6" s="42"/>
      <c r="I6" s="42"/>
      <c r="J6" s="42"/>
      <c r="K6" s="42"/>
      <c r="L6" s="42"/>
      <c r="M6" s="42"/>
      <c r="N6" s="42"/>
      <c r="O6" s="42"/>
      <c r="P6" s="42"/>
      <c r="Q6" s="42"/>
      <c r="R6" s="42"/>
      <c r="S6" s="39"/>
      <c r="T6" s="39"/>
      <c r="U6" s="39"/>
      <c r="V6" s="39"/>
      <c r="W6" s="39"/>
      <c r="X6" s="39"/>
      <c r="Y6" s="39"/>
      <c r="Z6" s="39"/>
      <c r="AA6" s="39"/>
      <c r="AB6" s="39"/>
    </row>
    <row r="7" spans="1:40" x14ac:dyDescent="0.25">
      <c r="A7" s="43" t="s">
        <v>108</v>
      </c>
      <c r="B7" s="44"/>
      <c r="C7" s="44"/>
      <c r="D7" s="44"/>
      <c r="E7" s="44"/>
      <c r="F7" s="44"/>
      <c r="G7" s="44"/>
      <c r="H7" s="44"/>
      <c r="I7" s="44"/>
      <c r="J7" s="44"/>
      <c r="K7" s="44"/>
      <c r="L7" s="44"/>
      <c r="M7" s="44"/>
      <c r="N7" s="44"/>
      <c r="O7" s="44"/>
      <c r="P7" s="44"/>
      <c r="Q7" s="44"/>
      <c r="R7" s="44"/>
      <c r="S7" s="39"/>
      <c r="T7" s="39"/>
      <c r="U7" s="39"/>
      <c r="V7" s="39"/>
      <c r="W7" s="39"/>
      <c r="X7" s="39"/>
      <c r="Y7" s="39"/>
      <c r="Z7" s="39"/>
      <c r="AA7" s="39"/>
      <c r="AB7" s="39"/>
    </row>
    <row r="8" spans="1:40" x14ac:dyDescent="0.25">
      <c r="A8" s="44"/>
      <c r="B8" s="44"/>
      <c r="C8" s="44"/>
      <c r="D8" s="44"/>
      <c r="E8" s="44"/>
      <c r="F8" s="44"/>
      <c r="G8" s="44"/>
      <c r="H8" s="44"/>
      <c r="I8" s="44"/>
      <c r="J8" s="44"/>
      <c r="K8" s="44"/>
      <c r="L8" s="44"/>
      <c r="M8" s="44"/>
      <c r="N8" s="44"/>
      <c r="O8" s="44"/>
      <c r="P8" s="44"/>
      <c r="Q8" s="44"/>
      <c r="R8" s="44"/>
      <c r="S8" s="39"/>
      <c r="T8" s="39"/>
      <c r="U8" s="39"/>
      <c r="V8" s="39"/>
      <c r="W8" s="39"/>
      <c r="X8" s="39"/>
      <c r="Y8" s="39"/>
      <c r="Z8" s="39"/>
      <c r="AA8" s="39"/>
      <c r="AB8" s="39"/>
    </row>
    <row r="9" spans="1:40" ht="45.75" x14ac:dyDescent="0.25">
      <c r="A9" s="45" t="s">
        <v>29</v>
      </c>
      <c r="B9" s="45" t="s">
        <v>30</v>
      </c>
      <c r="C9" s="46"/>
      <c r="D9" s="46"/>
      <c r="E9" s="46"/>
      <c r="F9" s="46"/>
      <c r="G9" s="46"/>
      <c r="H9" s="46"/>
      <c r="I9" s="46"/>
      <c r="J9" s="46"/>
      <c r="K9" s="46"/>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row>
    <row r="10" spans="1:40" ht="13.5" customHeight="1" x14ac:dyDescent="0.25">
      <c r="A10" s="45"/>
      <c r="B10" s="45"/>
      <c r="C10" s="72" t="s">
        <v>32</v>
      </c>
      <c r="D10" s="72"/>
      <c r="E10" s="72"/>
      <c r="F10" s="72"/>
      <c r="G10" s="72"/>
      <c r="H10" s="72"/>
      <c r="I10" s="72"/>
      <c r="J10" s="72"/>
      <c r="K10" s="72"/>
      <c r="L10" s="72"/>
      <c r="M10" s="72"/>
      <c r="N10" s="72"/>
      <c r="O10" s="72"/>
      <c r="P10" s="72"/>
      <c r="Q10" s="72"/>
      <c r="R10" s="72"/>
      <c r="S10" s="72"/>
      <c r="T10" s="72"/>
      <c r="U10" s="72"/>
      <c r="V10" s="72"/>
      <c r="W10" s="72"/>
      <c r="X10" s="72"/>
      <c r="Y10" s="72"/>
      <c r="Z10" s="72"/>
      <c r="AA10" s="72"/>
      <c r="AB10" s="72"/>
      <c r="AC10" s="72"/>
      <c r="AD10" s="72" t="s">
        <v>33</v>
      </c>
      <c r="AE10" s="72"/>
      <c r="AF10" s="72"/>
      <c r="AG10" s="72"/>
      <c r="AH10" s="72"/>
      <c r="AI10" s="72"/>
      <c r="AJ10" s="72"/>
      <c r="AK10" s="72"/>
      <c r="AL10" s="72"/>
      <c r="AM10" s="72"/>
      <c r="AN10" s="72"/>
    </row>
    <row r="11" spans="1:40" ht="15.75" thickBot="1" x14ac:dyDescent="0.3">
      <c r="A11" s="47"/>
      <c r="B11" s="47"/>
      <c r="C11" s="48">
        <v>1990</v>
      </c>
      <c r="D11" s="48">
        <v>1991</v>
      </c>
      <c r="E11" s="48">
        <v>1992</v>
      </c>
      <c r="F11" s="48">
        <v>1993</v>
      </c>
      <c r="G11" s="48">
        <v>1994</v>
      </c>
      <c r="H11" s="48">
        <v>1995</v>
      </c>
      <c r="I11" s="48">
        <v>1996</v>
      </c>
      <c r="J11" s="48">
        <v>1997</v>
      </c>
      <c r="K11" s="48">
        <v>1998</v>
      </c>
      <c r="L11" s="48">
        <v>1999</v>
      </c>
      <c r="M11" s="48">
        <v>2000</v>
      </c>
      <c r="N11" s="48">
        <v>2001</v>
      </c>
      <c r="O11" s="48">
        <v>2002</v>
      </c>
      <c r="P11" s="48">
        <v>2003</v>
      </c>
      <c r="Q11" s="48">
        <v>2004</v>
      </c>
      <c r="R11" s="48">
        <v>2005</v>
      </c>
      <c r="S11" s="48">
        <v>2006</v>
      </c>
      <c r="T11" s="48">
        <v>2007</v>
      </c>
      <c r="U11" s="48">
        <v>2008</v>
      </c>
      <c r="V11" s="48">
        <v>2009</v>
      </c>
      <c r="W11" s="48">
        <v>2010</v>
      </c>
      <c r="X11" s="48">
        <v>2011</v>
      </c>
      <c r="Y11" s="49">
        <v>2012</v>
      </c>
      <c r="Z11" s="49">
        <v>2013</v>
      </c>
      <c r="AA11" s="49">
        <v>2014</v>
      </c>
      <c r="AB11" s="49">
        <v>2015</v>
      </c>
      <c r="AC11" s="49">
        <v>2016</v>
      </c>
      <c r="AD11" s="49" t="s">
        <v>34</v>
      </c>
      <c r="AE11" s="49" t="s">
        <v>35</v>
      </c>
      <c r="AF11" s="49" t="s">
        <v>36</v>
      </c>
      <c r="AG11" s="49" t="s">
        <v>37</v>
      </c>
      <c r="AH11" s="49" t="s">
        <v>38</v>
      </c>
      <c r="AI11" s="49" t="s">
        <v>39</v>
      </c>
      <c r="AJ11" s="49" t="s">
        <v>40</v>
      </c>
      <c r="AK11" s="49" t="s">
        <v>41</v>
      </c>
      <c r="AL11" s="49" t="s">
        <v>42</v>
      </c>
      <c r="AM11" s="49" t="s">
        <v>43</v>
      </c>
      <c r="AN11" s="49" t="s">
        <v>44</v>
      </c>
    </row>
    <row r="12" spans="1:40" ht="15.75" thickTop="1" x14ac:dyDescent="0.25">
      <c r="A12" s="73" t="s">
        <v>23</v>
      </c>
      <c r="B12" s="50" t="s">
        <v>19</v>
      </c>
      <c r="C12" s="51">
        <v>142502</v>
      </c>
      <c r="D12" s="51">
        <v>146903</v>
      </c>
      <c r="E12" s="51">
        <v>147464</v>
      </c>
      <c r="F12" s="51">
        <v>153468</v>
      </c>
      <c r="G12" s="51">
        <v>159861</v>
      </c>
      <c r="H12" s="51">
        <v>169021</v>
      </c>
      <c r="I12" s="51">
        <v>173377</v>
      </c>
      <c r="J12" s="51">
        <v>175557</v>
      </c>
      <c r="K12" s="51">
        <v>188384</v>
      </c>
      <c r="L12" s="51">
        <v>188598</v>
      </c>
      <c r="M12" s="51">
        <v>196561</v>
      </c>
      <c r="N12" s="51">
        <v>200134</v>
      </c>
      <c r="O12" s="51">
        <v>211116</v>
      </c>
      <c r="P12" s="51">
        <v>219021</v>
      </c>
      <c r="Q12" s="51">
        <v>220335</v>
      </c>
      <c r="R12" s="51">
        <v>226544</v>
      </c>
      <c r="S12" s="51">
        <v>230115</v>
      </c>
      <c r="T12" s="51">
        <v>232405</v>
      </c>
      <c r="U12" s="51">
        <v>226874</v>
      </c>
      <c r="V12" s="51">
        <v>225966</v>
      </c>
      <c r="W12" s="52">
        <v>233034</v>
      </c>
      <c r="X12" s="52">
        <v>224064</v>
      </c>
      <c r="Y12" s="53">
        <v>220943</v>
      </c>
      <c r="Z12" s="53">
        <v>221534</v>
      </c>
      <c r="AA12" s="53">
        <v>224646</v>
      </c>
      <c r="AB12" s="53">
        <v>234489</v>
      </c>
      <c r="AC12" s="53">
        <v>234041</v>
      </c>
      <c r="AD12" s="53">
        <v>230867</v>
      </c>
      <c r="AE12" s="53">
        <v>233407</v>
      </c>
      <c r="AF12" s="53">
        <v>235517</v>
      </c>
      <c r="AG12" s="53">
        <v>238021</v>
      </c>
      <c r="AH12" s="53">
        <v>239553</v>
      </c>
      <c r="AI12" s="53">
        <v>241812</v>
      </c>
      <c r="AJ12" s="53">
        <v>243938</v>
      </c>
      <c r="AK12" s="53">
        <v>246540</v>
      </c>
      <c r="AL12" s="53">
        <v>248440</v>
      </c>
      <c r="AM12" s="53">
        <v>250948</v>
      </c>
      <c r="AN12" s="53">
        <v>250948</v>
      </c>
    </row>
    <row r="13" spans="1:40" x14ac:dyDescent="0.25">
      <c r="A13" s="73"/>
      <c r="B13" s="50" t="s">
        <v>18</v>
      </c>
      <c r="C13" s="51">
        <v>250681</v>
      </c>
      <c r="D13" s="51">
        <v>253701</v>
      </c>
      <c r="E13" s="51">
        <v>252256</v>
      </c>
      <c r="F13" s="51">
        <v>257447</v>
      </c>
      <c r="G13" s="51">
        <v>259947</v>
      </c>
      <c r="H13" s="51">
        <v>261235</v>
      </c>
      <c r="I13" s="51">
        <v>263125</v>
      </c>
      <c r="J13" s="51">
        <v>264464</v>
      </c>
      <c r="K13" s="51">
        <v>268309</v>
      </c>
      <c r="L13" s="51">
        <v>277902</v>
      </c>
      <c r="M13" s="51">
        <v>281518</v>
      </c>
      <c r="N13" s="51">
        <v>282670</v>
      </c>
      <c r="O13" s="51">
        <v>286199</v>
      </c>
      <c r="P13" s="51">
        <v>288791</v>
      </c>
      <c r="Q13" s="51">
        <v>292724.5</v>
      </c>
      <c r="R13" s="51">
        <v>303607</v>
      </c>
      <c r="S13" s="51">
        <v>294319</v>
      </c>
      <c r="T13" s="51">
        <v>301766</v>
      </c>
      <c r="U13" s="51">
        <v>297362</v>
      </c>
      <c r="V13" s="51">
        <v>285624.66509999998</v>
      </c>
      <c r="W13" s="52">
        <v>294276</v>
      </c>
      <c r="X13" s="52">
        <v>292481.7058</v>
      </c>
      <c r="Y13" s="53">
        <v>290914</v>
      </c>
      <c r="Z13" s="53">
        <v>292882</v>
      </c>
      <c r="AA13" s="53">
        <v>287160</v>
      </c>
      <c r="AB13" s="53">
        <v>286280</v>
      </c>
      <c r="AC13" s="53">
        <v>285179</v>
      </c>
      <c r="AD13" s="53">
        <v>283820</v>
      </c>
      <c r="AE13" s="53">
        <v>284422</v>
      </c>
      <c r="AF13" s="54">
        <v>283141</v>
      </c>
      <c r="AG13" s="54">
        <v>281192</v>
      </c>
      <c r="AH13" s="54">
        <v>278832</v>
      </c>
      <c r="AI13" s="54">
        <v>277303</v>
      </c>
      <c r="AJ13" s="54">
        <v>276292</v>
      </c>
      <c r="AK13" s="54">
        <v>275484</v>
      </c>
      <c r="AL13" s="54">
        <v>274920</v>
      </c>
      <c r="AM13" s="54">
        <v>274600</v>
      </c>
      <c r="AN13" s="54">
        <v>274420</v>
      </c>
    </row>
    <row r="14" spans="1:40" ht="34.5" x14ac:dyDescent="0.25">
      <c r="A14" s="73"/>
      <c r="B14" s="50" t="s">
        <v>17</v>
      </c>
      <c r="C14" s="51">
        <v>1725276</v>
      </c>
      <c r="D14" s="51">
        <v>1774108</v>
      </c>
      <c r="E14" s="51">
        <v>1766746</v>
      </c>
      <c r="F14" s="51">
        <v>1871168</v>
      </c>
      <c r="G14" s="51">
        <v>1907338</v>
      </c>
      <c r="H14" s="51">
        <v>1999873</v>
      </c>
      <c r="I14" s="51">
        <v>2059485</v>
      </c>
      <c r="J14" s="51">
        <v>2062452</v>
      </c>
      <c r="K14" s="51">
        <v>2112728</v>
      </c>
      <c r="L14" s="51">
        <v>2147860</v>
      </c>
      <c r="M14" s="51">
        <v>2210739</v>
      </c>
      <c r="N14" s="51">
        <v>2203509</v>
      </c>
      <c r="O14" s="51">
        <v>2301321</v>
      </c>
      <c r="P14" s="51">
        <v>2255233</v>
      </c>
      <c r="Q14" s="51">
        <v>2313180</v>
      </c>
      <c r="R14" s="51">
        <v>2385460.8530000001</v>
      </c>
      <c r="S14" s="51">
        <v>2361721</v>
      </c>
      <c r="T14" s="51">
        <v>2432474.6</v>
      </c>
      <c r="U14" s="51">
        <v>2406730</v>
      </c>
      <c r="V14" s="51">
        <v>2293617.2574376035</v>
      </c>
      <c r="W14" s="52">
        <v>2456553.3130138917</v>
      </c>
      <c r="X14" s="52">
        <v>2401810.155910641</v>
      </c>
      <c r="Y14" s="53">
        <f t="shared" ref="Y14:AN14" si="0">SUM(Y15:Y24)</f>
        <v>2391745</v>
      </c>
      <c r="Z14" s="53">
        <f t="shared" si="0"/>
        <v>2394268</v>
      </c>
      <c r="AA14" s="53">
        <f t="shared" si="0"/>
        <v>2387853</v>
      </c>
      <c r="AB14" s="53">
        <f t="shared" si="0"/>
        <v>2370799.1100404309</v>
      </c>
      <c r="AC14" s="53">
        <f t="shared" si="0"/>
        <v>2381793.873625</v>
      </c>
      <c r="AD14" s="53">
        <f t="shared" si="0"/>
        <v>2437101.8303070003</v>
      </c>
      <c r="AE14" s="53">
        <f t="shared" si="0"/>
        <v>2486517.8718059999</v>
      </c>
      <c r="AF14" s="53">
        <f t="shared" si="0"/>
        <v>2494678.2000000002</v>
      </c>
      <c r="AG14" s="53">
        <f t="shared" si="0"/>
        <v>2502567</v>
      </c>
      <c r="AH14" s="53">
        <f t="shared" si="0"/>
        <v>2508070.9000000004</v>
      </c>
      <c r="AI14" s="53">
        <f t="shared" si="0"/>
        <v>2522555</v>
      </c>
      <c r="AJ14" s="53">
        <f t="shared" si="0"/>
        <v>2535245.5</v>
      </c>
      <c r="AK14" s="53">
        <f t="shared" si="0"/>
        <v>2550498.4</v>
      </c>
      <c r="AL14" s="53">
        <f t="shared" si="0"/>
        <v>2565141.8000000003</v>
      </c>
      <c r="AM14" s="53">
        <f>SUM(AM15:AM24)</f>
        <v>2579323.4000000004</v>
      </c>
      <c r="AN14" s="53">
        <f t="shared" si="0"/>
        <v>2596540.2999999998</v>
      </c>
    </row>
    <row r="15" spans="1:40" ht="15" customHeight="1" x14ac:dyDescent="0.25">
      <c r="A15" s="73"/>
      <c r="B15" s="50" t="s">
        <v>16</v>
      </c>
      <c r="C15" s="51">
        <v>442507</v>
      </c>
      <c r="D15" s="51">
        <v>450586</v>
      </c>
      <c r="E15" s="51">
        <v>450853</v>
      </c>
      <c r="F15" s="51">
        <v>476644</v>
      </c>
      <c r="G15" s="51">
        <v>487489</v>
      </c>
      <c r="H15" s="51">
        <v>521247</v>
      </c>
      <c r="I15" s="51">
        <v>532747</v>
      </c>
      <c r="J15" s="51">
        <v>524414</v>
      </c>
      <c r="K15" s="51">
        <v>535015</v>
      </c>
      <c r="L15" s="51">
        <v>547846</v>
      </c>
      <c r="M15" s="51">
        <v>545958</v>
      </c>
      <c r="N15" s="51">
        <v>546167</v>
      </c>
      <c r="O15" s="51">
        <v>567897</v>
      </c>
      <c r="P15" s="51">
        <v>545109</v>
      </c>
      <c r="Q15" s="51">
        <v>553236</v>
      </c>
      <c r="R15" s="51" t="s">
        <v>45</v>
      </c>
      <c r="S15" s="51" t="s">
        <v>45</v>
      </c>
      <c r="T15" s="51" t="s">
        <v>45</v>
      </c>
      <c r="U15" s="51" t="s">
        <v>45</v>
      </c>
      <c r="V15" s="51" t="s">
        <v>45</v>
      </c>
      <c r="W15" s="51" t="s">
        <v>45</v>
      </c>
      <c r="X15" s="55" t="s">
        <v>45</v>
      </c>
      <c r="Y15" s="56" t="s">
        <v>45</v>
      </c>
      <c r="Z15" s="56" t="s">
        <v>45</v>
      </c>
      <c r="AA15" s="56" t="s">
        <v>45</v>
      </c>
      <c r="AB15" s="56" t="s">
        <v>45</v>
      </c>
      <c r="AC15" s="56" t="s">
        <v>45</v>
      </c>
      <c r="AD15" s="56" t="s">
        <v>45</v>
      </c>
      <c r="AE15" s="56" t="s">
        <v>45</v>
      </c>
      <c r="AF15" s="56" t="s">
        <v>45</v>
      </c>
      <c r="AG15" s="56" t="s">
        <v>45</v>
      </c>
      <c r="AH15" s="56" t="s">
        <v>45</v>
      </c>
      <c r="AI15" s="56" t="s">
        <v>45</v>
      </c>
      <c r="AJ15" s="56" t="s">
        <v>45</v>
      </c>
      <c r="AK15" s="56" t="s">
        <v>45</v>
      </c>
      <c r="AL15" s="56" t="s">
        <v>45</v>
      </c>
      <c r="AM15" s="56" t="s">
        <v>45</v>
      </c>
      <c r="AN15" s="56" t="s">
        <v>45</v>
      </c>
    </row>
    <row r="16" spans="1:40" x14ac:dyDescent="0.25">
      <c r="A16" s="73"/>
      <c r="B16" s="50" t="s">
        <v>15</v>
      </c>
      <c r="C16" s="51">
        <v>221099</v>
      </c>
      <c r="D16" s="51">
        <v>228588</v>
      </c>
      <c r="E16" s="51">
        <v>226154</v>
      </c>
      <c r="F16" s="51">
        <v>235980</v>
      </c>
      <c r="G16" s="51">
        <v>238379</v>
      </c>
      <c r="H16" s="51">
        <v>243043</v>
      </c>
      <c r="I16" s="51">
        <v>243328</v>
      </c>
      <c r="J16" s="51">
        <v>243967</v>
      </c>
      <c r="K16" s="51">
        <v>248806</v>
      </c>
      <c r="L16" s="51">
        <v>255741</v>
      </c>
      <c r="M16" s="51">
        <v>262320</v>
      </c>
      <c r="N16" s="51">
        <v>263841</v>
      </c>
      <c r="O16" s="51">
        <v>273907</v>
      </c>
      <c r="P16" s="51">
        <v>276600</v>
      </c>
      <c r="Q16" s="51">
        <v>283646</v>
      </c>
      <c r="R16" s="51" t="s">
        <v>45</v>
      </c>
      <c r="S16" s="51" t="s">
        <v>45</v>
      </c>
      <c r="T16" s="51" t="s">
        <v>45</v>
      </c>
      <c r="U16" s="51" t="s">
        <v>45</v>
      </c>
      <c r="V16" s="51" t="s">
        <v>45</v>
      </c>
      <c r="W16" s="51" t="s">
        <v>45</v>
      </c>
      <c r="X16" s="55" t="s">
        <v>45</v>
      </c>
      <c r="Y16" s="56" t="s">
        <v>45</v>
      </c>
      <c r="Z16" s="56" t="s">
        <v>45</v>
      </c>
      <c r="AA16" s="56" t="s">
        <v>45</v>
      </c>
      <c r="AB16" s="56" t="s">
        <v>45</v>
      </c>
      <c r="AC16" s="56" t="s">
        <v>45</v>
      </c>
      <c r="AD16" s="56" t="s">
        <v>45</v>
      </c>
      <c r="AE16" s="56" t="s">
        <v>45</v>
      </c>
      <c r="AF16" s="56" t="s">
        <v>45</v>
      </c>
      <c r="AG16" s="56" t="s">
        <v>45</v>
      </c>
      <c r="AH16" s="56" t="s">
        <v>45</v>
      </c>
      <c r="AI16" s="56" t="s">
        <v>45</v>
      </c>
      <c r="AJ16" s="56" t="s">
        <v>45</v>
      </c>
      <c r="AK16" s="56" t="s">
        <v>45</v>
      </c>
      <c r="AL16" s="56" t="s">
        <v>45</v>
      </c>
      <c r="AM16" s="56" t="s">
        <v>45</v>
      </c>
      <c r="AN16" s="56" t="s">
        <v>45</v>
      </c>
    </row>
    <row r="17" spans="1:40" x14ac:dyDescent="0.25">
      <c r="A17" s="73"/>
      <c r="B17" s="50" t="s">
        <v>14</v>
      </c>
      <c r="C17" s="51">
        <v>197326</v>
      </c>
      <c r="D17" s="51">
        <v>205880</v>
      </c>
      <c r="E17" s="51">
        <v>200250</v>
      </c>
      <c r="F17" s="51">
        <v>208340</v>
      </c>
      <c r="G17" s="51">
        <v>213803</v>
      </c>
      <c r="H17" s="51">
        <v>224380</v>
      </c>
      <c r="I17" s="51">
        <v>234300</v>
      </c>
      <c r="J17" s="51">
        <v>236143</v>
      </c>
      <c r="K17" s="51">
        <v>244073</v>
      </c>
      <c r="L17" s="51">
        <v>243278</v>
      </c>
      <c r="M17" s="51">
        <v>259608</v>
      </c>
      <c r="N17" s="51">
        <v>271053</v>
      </c>
      <c r="O17" s="51">
        <v>279264</v>
      </c>
      <c r="P17" s="51">
        <v>267068</v>
      </c>
      <c r="Q17" s="51">
        <v>274760</v>
      </c>
      <c r="R17" s="51" t="s">
        <v>45</v>
      </c>
      <c r="S17" s="51" t="s">
        <v>45</v>
      </c>
      <c r="T17" s="51" t="s">
        <v>45</v>
      </c>
      <c r="U17" s="51" t="s">
        <v>45</v>
      </c>
      <c r="V17" s="51" t="s">
        <v>45</v>
      </c>
      <c r="W17" s="51" t="s">
        <v>45</v>
      </c>
      <c r="X17" s="55" t="s">
        <v>45</v>
      </c>
      <c r="Y17" s="56" t="s">
        <v>45</v>
      </c>
      <c r="Z17" s="56" t="s">
        <v>45</v>
      </c>
      <c r="AA17" s="56" t="s">
        <v>45</v>
      </c>
      <c r="AB17" s="56" t="s">
        <v>45</v>
      </c>
      <c r="AC17" s="56" t="s">
        <v>45</v>
      </c>
      <c r="AD17" s="56" t="s">
        <v>45</v>
      </c>
      <c r="AE17" s="56" t="s">
        <v>45</v>
      </c>
      <c r="AF17" s="56" t="s">
        <v>45</v>
      </c>
      <c r="AG17" s="56" t="s">
        <v>45</v>
      </c>
      <c r="AH17" s="56" t="s">
        <v>45</v>
      </c>
      <c r="AI17" s="56" t="s">
        <v>45</v>
      </c>
      <c r="AJ17" s="56" t="s">
        <v>45</v>
      </c>
      <c r="AK17" s="56" t="s">
        <v>45</v>
      </c>
      <c r="AL17" s="56" t="s">
        <v>45</v>
      </c>
      <c r="AM17" s="56" t="s">
        <v>45</v>
      </c>
      <c r="AN17" s="56" t="s">
        <v>45</v>
      </c>
    </row>
    <row r="18" spans="1:40" x14ac:dyDescent="0.25">
      <c r="A18" s="73"/>
      <c r="B18" s="50" t="s">
        <v>13</v>
      </c>
      <c r="C18" s="55" t="s">
        <v>45</v>
      </c>
      <c r="D18" s="55" t="s">
        <v>45</v>
      </c>
      <c r="E18" s="55" t="s">
        <v>45</v>
      </c>
      <c r="F18" s="55" t="s">
        <v>45</v>
      </c>
      <c r="G18" s="55" t="s">
        <v>45</v>
      </c>
      <c r="H18" s="55" t="s">
        <v>45</v>
      </c>
      <c r="I18" s="55" t="s">
        <v>45</v>
      </c>
      <c r="J18" s="55" t="s">
        <v>45</v>
      </c>
      <c r="K18" s="55" t="s">
        <v>45</v>
      </c>
      <c r="L18" s="55" t="s">
        <v>45</v>
      </c>
      <c r="M18" s="55" t="s">
        <v>45</v>
      </c>
      <c r="N18" s="55" t="s">
        <v>45</v>
      </c>
      <c r="O18" s="55" t="s">
        <v>45</v>
      </c>
      <c r="P18" s="55" t="s">
        <v>45</v>
      </c>
      <c r="Q18" s="55" t="s">
        <v>45</v>
      </c>
      <c r="R18" s="51" t="s">
        <v>45</v>
      </c>
      <c r="S18" s="51" t="s">
        <v>45</v>
      </c>
      <c r="T18" s="51" t="s">
        <v>45</v>
      </c>
      <c r="U18" s="51" t="s">
        <v>45</v>
      </c>
      <c r="V18" s="51" t="s">
        <v>45</v>
      </c>
      <c r="W18" s="52">
        <v>30690.612315598697</v>
      </c>
      <c r="X18" s="57">
        <v>29232.665295710616</v>
      </c>
      <c r="Y18" s="58">
        <v>29362</v>
      </c>
      <c r="Z18" s="58">
        <v>29798</v>
      </c>
      <c r="AA18" s="58">
        <v>31756</v>
      </c>
      <c r="AB18" s="56" t="s">
        <v>45</v>
      </c>
      <c r="AC18" s="56" t="s">
        <v>45</v>
      </c>
      <c r="AD18" s="56" t="s">
        <v>45</v>
      </c>
      <c r="AE18" s="56" t="s">
        <v>45</v>
      </c>
      <c r="AF18" s="56" t="s">
        <v>45</v>
      </c>
      <c r="AG18" s="56" t="s">
        <v>45</v>
      </c>
      <c r="AH18" s="56" t="s">
        <v>45</v>
      </c>
      <c r="AI18" s="56" t="s">
        <v>45</v>
      </c>
      <c r="AJ18" s="56" t="s">
        <v>45</v>
      </c>
      <c r="AK18" s="56" t="s">
        <v>45</v>
      </c>
      <c r="AL18" s="56" t="s">
        <v>45</v>
      </c>
      <c r="AM18" s="56" t="s">
        <v>45</v>
      </c>
      <c r="AN18" s="56" t="s">
        <v>45</v>
      </c>
    </row>
    <row r="19" spans="1:40" ht="15" customHeight="1" x14ac:dyDescent="0.25">
      <c r="A19" s="73"/>
      <c r="B19" s="50" t="s">
        <v>12</v>
      </c>
      <c r="C19" s="55" t="s">
        <v>45</v>
      </c>
      <c r="D19" s="55" t="s">
        <v>45</v>
      </c>
      <c r="E19" s="55" t="s">
        <v>45</v>
      </c>
      <c r="F19" s="55" t="s">
        <v>45</v>
      </c>
      <c r="G19" s="55" t="s">
        <v>45</v>
      </c>
      <c r="H19" s="55" t="s">
        <v>45</v>
      </c>
      <c r="I19" s="55" t="s">
        <v>45</v>
      </c>
      <c r="J19" s="55" t="s">
        <v>45</v>
      </c>
      <c r="K19" s="55" t="s">
        <v>45</v>
      </c>
      <c r="L19" s="55" t="s">
        <v>45</v>
      </c>
      <c r="M19" s="55" t="s">
        <v>45</v>
      </c>
      <c r="N19" s="55" t="s">
        <v>45</v>
      </c>
      <c r="O19" s="55" t="s">
        <v>45</v>
      </c>
      <c r="P19" s="55" t="s">
        <v>45</v>
      </c>
      <c r="Q19" s="55" t="s">
        <v>45</v>
      </c>
      <c r="R19" s="51" t="s">
        <v>45</v>
      </c>
      <c r="S19" s="51" t="s">
        <v>45</v>
      </c>
      <c r="T19" s="51" t="s">
        <v>45</v>
      </c>
      <c r="U19" s="51" t="s">
        <v>45</v>
      </c>
      <c r="V19" s="51" t="s">
        <v>45</v>
      </c>
      <c r="W19" s="52">
        <v>585273.92271399987</v>
      </c>
      <c r="X19" s="57">
        <v>521691.61049200001</v>
      </c>
      <c r="Y19" s="58">
        <v>497906</v>
      </c>
      <c r="Z19" s="58">
        <v>662636</v>
      </c>
      <c r="AA19" s="58">
        <v>641290</v>
      </c>
      <c r="AB19" s="58">
        <v>659676.80000000005</v>
      </c>
      <c r="AC19" s="53">
        <v>660862</v>
      </c>
      <c r="AD19" s="53">
        <v>693350.57999999984</v>
      </c>
      <c r="AE19" s="53">
        <v>727495.08999999985</v>
      </c>
      <c r="AF19" s="53">
        <v>730209.6</v>
      </c>
      <c r="AG19" s="53">
        <v>734426.8</v>
      </c>
      <c r="AH19" s="53">
        <v>737476.7</v>
      </c>
      <c r="AI19" s="53">
        <v>743245.1</v>
      </c>
      <c r="AJ19" s="53">
        <v>748127.3</v>
      </c>
      <c r="AK19" s="53">
        <v>751630.1</v>
      </c>
      <c r="AL19" s="53">
        <v>756057.59999999998</v>
      </c>
      <c r="AM19" s="53">
        <v>760001.2</v>
      </c>
      <c r="AN19" s="53">
        <v>763944.8</v>
      </c>
    </row>
    <row r="20" spans="1:40" x14ac:dyDescent="0.25">
      <c r="A20" s="73"/>
      <c r="B20" s="50" t="s">
        <v>11</v>
      </c>
      <c r="C20" s="51">
        <v>127102</v>
      </c>
      <c r="D20" s="51">
        <v>129826</v>
      </c>
      <c r="E20" s="51">
        <v>126881</v>
      </c>
      <c r="F20" s="51">
        <v>131112</v>
      </c>
      <c r="G20" s="51">
        <v>136498</v>
      </c>
      <c r="H20" s="51">
        <v>143447</v>
      </c>
      <c r="I20" s="51">
        <v>145479</v>
      </c>
      <c r="J20" s="51">
        <v>151661</v>
      </c>
      <c r="K20" s="51">
        <v>155194</v>
      </c>
      <c r="L20" s="51">
        <v>152350</v>
      </c>
      <c r="M20" s="51">
        <v>145981</v>
      </c>
      <c r="N20" s="51">
        <v>144893</v>
      </c>
      <c r="O20" s="51">
        <v>150058</v>
      </c>
      <c r="P20" s="51">
        <v>153918</v>
      </c>
      <c r="Q20" s="51">
        <v>152975</v>
      </c>
      <c r="R20" s="51">
        <v>216632.62299999999</v>
      </c>
      <c r="S20" s="51">
        <v>222748</v>
      </c>
      <c r="T20" s="51">
        <v>217601.6</v>
      </c>
      <c r="U20" s="51">
        <v>227536</v>
      </c>
      <c r="V20" s="51">
        <v>213797.03134773835</v>
      </c>
      <c r="W20" s="51" t="s">
        <v>45</v>
      </c>
      <c r="X20" s="59" t="s">
        <v>45</v>
      </c>
      <c r="Y20" s="60" t="s">
        <v>45</v>
      </c>
      <c r="Z20" s="60" t="s">
        <v>45</v>
      </c>
      <c r="AA20" s="60" t="s">
        <v>45</v>
      </c>
      <c r="AB20" s="60" t="s">
        <v>45</v>
      </c>
      <c r="AC20" s="60" t="s">
        <v>45</v>
      </c>
      <c r="AD20" s="60" t="s">
        <v>45</v>
      </c>
      <c r="AE20" s="60" t="s">
        <v>45</v>
      </c>
      <c r="AF20" s="60" t="s">
        <v>45</v>
      </c>
      <c r="AG20" s="60" t="s">
        <v>45</v>
      </c>
      <c r="AH20" s="60" t="s">
        <v>45</v>
      </c>
      <c r="AI20" s="60" t="s">
        <v>45</v>
      </c>
      <c r="AJ20" s="60" t="s">
        <v>45</v>
      </c>
      <c r="AK20" s="60" t="s">
        <v>45</v>
      </c>
      <c r="AL20" s="60" t="s">
        <v>45</v>
      </c>
      <c r="AM20" s="60" t="s">
        <v>45</v>
      </c>
      <c r="AN20" s="60" t="s">
        <v>45</v>
      </c>
    </row>
    <row r="21" spans="1:40" x14ac:dyDescent="0.25">
      <c r="A21" s="73"/>
      <c r="B21" s="50" t="s">
        <v>10</v>
      </c>
      <c r="C21" s="55" t="s">
        <v>45</v>
      </c>
      <c r="D21" s="55" t="s">
        <v>45</v>
      </c>
      <c r="E21" s="55" t="s">
        <v>45</v>
      </c>
      <c r="F21" s="55" t="s">
        <v>45</v>
      </c>
      <c r="G21" s="55" t="s">
        <v>45</v>
      </c>
      <c r="H21" s="55" t="s">
        <v>45</v>
      </c>
      <c r="I21" s="55" t="s">
        <v>45</v>
      </c>
      <c r="J21" s="55" t="s">
        <v>45</v>
      </c>
      <c r="K21" s="55" t="s">
        <v>45</v>
      </c>
      <c r="L21" s="55" t="s">
        <v>45</v>
      </c>
      <c r="M21" s="55" t="s">
        <v>45</v>
      </c>
      <c r="N21" s="55" t="s">
        <v>45</v>
      </c>
      <c r="O21" s="55" t="s">
        <v>45</v>
      </c>
      <c r="P21" s="55" t="s">
        <v>45</v>
      </c>
      <c r="Q21" s="55" t="s">
        <v>45</v>
      </c>
      <c r="R21" s="51" t="s">
        <v>45</v>
      </c>
      <c r="S21" s="51" t="s">
        <v>45</v>
      </c>
      <c r="T21" s="51" t="s">
        <v>45</v>
      </c>
      <c r="U21" s="51" t="s">
        <v>45</v>
      </c>
      <c r="V21" s="51" t="s">
        <v>45</v>
      </c>
      <c r="W21" s="52">
        <v>712730.91033500014</v>
      </c>
      <c r="X21" s="57">
        <v>739754.48568299983</v>
      </c>
      <c r="Y21" s="58">
        <v>781247</v>
      </c>
      <c r="Z21" s="58">
        <v>791151</v>
      </c>
      <c r="AA21" s="58">
        <v>797461</v>
      </c>
      <c r="AB21" s="58">
        <v>792566</v>
      </c>
      <c r="AC21" s="53">
        <v>792313</v>
      </c>
      <c r="AD21" s="53">
        <v>814868</v>
      </c>
      <c r="AE21" s="53">
        <v>821638</v>
      </c>
      <c r="AF21" s="53">
        <v>823890</v>
      </c>
      <c r="AG21" s="53">
        <v>822831</v>
      </c>
      <c r="AH21" s="53">
        <v>820415</v>
      </c>
      <c r="AI21" s="53">
        <v>821341</v>
      </c>
      <c r="AJ21" s="53">
        <v>822626</v>
      </c>
      <c r="AK21" s="53">
        <v>827522</v>
      </c>
      <c r="AL21" s="53">
        <v>831502</v>
      </c>
      <c r="AM21" s="53">
        <v>835137</v>
      </c>
      <c r="AN21" s="53">
        <v>841099</v>
      </c>
    </row>
    <row r="22" spans="1:40" x14ac:dyDescent="0.25">
      <c r="A22" s="73"/>
      <c r="B22" s="50" t="s">
        <v>9</v>
      </c>
      <c r="C22" s="55" t="s">
        <v>45</v>
      </c>
      <c r="D22" s="55" t="s">
        <v>45</v>
      </c>
      <c r="E22" s="55" t="s">
        <v>45</v>
      </c>
      <c r="F22" s="55" t="s">
        <v>45</v>
      </c>
      <c r="G22" s="55" t="s">
        <v>45</v>
      </c>
      <c r="H22" s="55" t="s">
        <v>45</v>
      </c>
      <c r="I22" s="55" t="s">
        <v>45</v>
      </c>
      <c r="J22" s="55" t="s">
        <v>45</v>
      </c>
      <c r="K22" s="55" t="s">
        <v>45</v>
      </c>
      <c r="L22" s="55" t="s">
        <v>45</v>
      </c>
      <c r="M22" s="55" t="s">
        <v>45</v>
      </c>
      <c r="N22" s="55" t="s">
        <v>45</v>
      </c>
      <c r="O22" s="55" t="s">
        <v>45</v>
      </c>
      <c r="P22" s="55" t="s">
        <v>45</v>
      </c>
      <c r="Q22" s="55" t="s">
        <v>45</v>
      </c>
      <c r="R22" s="51">
        <v>1005226</v>
      </c>
      <c r="S22" s="51">
        <v>926279</v>
      </c>
      <c r="T22" s="51">
        <v>954700</v>
      </c>
      <c r="U22" s="51">
        <v>936201</v>
      </c>
      <c r="V22" s="51">
        <v>880377.09852000023</v>
      </c>
      <c r="W22" s="51" t="s">
        <v>45</v>
      </c>
      <c r="X22" s="59" t="s">
        <v>45</v>
      </c>
      <c r="Y22" s="60" t="s">
        <v>45</v>
      </c>
      <c r="Z22" s="60" t="s">
        <v>45</v>
      </c>
      <c r="AA22" s="60" t="s">
        <v>45</v>
      </c>
      <c r="AB22" s="60" t="s">
        <v>45</v>
      </c>
      <c r="AC22" s="60" t="s">
        <v>45</v>
      </c>
      <c r="AD22" s="60" t="s">
        <v>45</v>
      </c>
      <c r="AE22" s="60" t="s">
        <v>45</v>
      </c>
      <c r="AF22" s="60" t="s">
        <v>45</v>
      </c>
      <c r="AG22" s="60" t="s">
        <v>45</v>
      </c>
      <c r="AH22" s="60" t="s">
        <v>45</v>
      </c>
      <c r="AI22" s="60" t="s">
        <v>45</v>
      </c>
      <c r="AJ22" s="60" t="s">
        <v>45</v>
      </c>
      <c r="AK22" s="60" t="s">
        <v>45</v>
      </c>
      <c r="AL22" s="60" t="s">
        <v>45</v>
      </c>
      <c r="AM22" s="60" t="s">
        <v>45</v>
      </c>
      <c r="AN22" s="60" t="s">
        <v>45</v>
      </c>
    </row>
    <row r="23" spans="1:40" x14ac:dyDescent="0.25">
      <c r="A23" s="73"/>
      <c r="B23" s="50" t="s">
        <v>8</v>
      </c>
      <c r="C23" s="51">
        <v>485205</v>
      </c>
      <c r="D23" s="51">
        <v>501794</v>
      </c>
      <c r="E23" s="51">
        <v>506140</v>
      </c>
      <c r="F23" s="51">
        <v>538339</v>
      </c>
      <c r="G23" s="51">
        <v>544945</v>
      </c>
      <c r="H23" s="51">
        <v>572587</v>
      </c>
      <c r="I23" s="51">
        <v>596940</v>
      </c>
      <c r="J23" s="51">
        <v>730248</v>
      </c>
      <c r="K23" s="51">
        <v>746538</v>
      </c>
      <c r="L23" s="51">
        <v>768408</v>
      </c>
      <c r="M23" s="51">
        <v>803211</v>
      </c>
      <c r="N23" s="51">
        <v>787139</v>
      </c>
      <c r="O23" s="51">
        <v>835319</v>
      </c>
      <c r="P23" s="51">
        <v>826964</v>
      </c>
      <c r="Q23" s="51">
        <v>856734</v>
      </c>
      <c r="R23" s="51">
        <v>962054.23</v>
      </c>
      <c r="S23" s="51">
        <v>1011173</v>
      </c>
      <c r="T23" s="51">
        <v>1049298</v>
      </c>
      <c r="U23" s="51">
        <v>1035390</v>
      </c>
      <c r="V23" s="51">
        <v>997142</v>
      </c>
      <c r="W23" s="52">
        <v>870367</v>
      </c>
      <c r="X23" s="57">
        <v>852843.06487800006</v>
      </c>
      <c r="Y23" s="58">
        <v>824640</v>
      </c>
      <c r="Z23" s="58">
        <v>661124</v>
      </c>
      <c r="AA23" s="58">
        <v>674054</v>
      </c>
      <c r="AB23" s="58">
        <v>668126</v>
      </c>
      <c r="AC23" s="61">
        <v>672720</v>
      </c>
      <c r="AD23" s="61">
        <v>673339</v>
      </c>
      <c r="AE23" s="61">
        <v>677048</v>
      </c>
      <c r="AF23" s="61">
        <v>681238</v>
      </c>
      <c r="AG23" s="61">
        <v>685684</v>
      </c>
      <c r="AH23" s="61">
        <v>689388</v>
      </c>
      <c r="AI23" s="61">
        <v>693376</v>
      </c>
      <c r="AJ23" s="61">
        <v>698595</v>
      </c>
      <c r="AK23" s="61">
        <v>703979</v>
      </c>
      <c r="AL23" s="61">
        <v>708819</v>
      </c>
      <c r="AM23" s="61">
        <v>714335</v>
      </c>
      <c r="AN23" s="61">
        <v>720420</v>
      </c>
    </row>
    <row r="24" spans="1:40" x14ac:dyDescent="0.25">
      <c r="A24" s="73"/>
      <c r="B24" s="50" t="s">
        <v>7</v>
      </c>
      <c r="C24" s="51">
        <v>252037</v>
      </c>
      <c r="D24" s="51">
        <v>257434</v>
      </c>
      <c r="E24" s="51">
        <v>256468</v>
      </c>
      <c r="F24" s="51">
        <v>280753</v>
      </c>
      <c r="G24" s="51">
        <v>286224</v>
      </c>
      <c r="H24" s="51">
        <v>295169</v>
      </c>
      <c r="I24" s="51">
        <v>306691</v>
      </c>
      <c r="J24" s="51">
        <v>176019</v>
      </c>
      <c r="K24" s="51">
        <v>183102</v>
      </c>
      <c r="L24" s="51">
        <v>180237</v>
      </c>
      <c r="M24" s="51">
        <v>193661</v>
      </c>
      <c r="N24" s="51">
        <v>190416</v>
      </c>
      <c r="O24" s="51">
        <v>194876</v>
      </c>
      <c r="P24" s="51">
        <v>185574</v>
      </c>
      <c r="Q24" s="51">
        <v>191829</v>
      </c>
      <c r="R24" s="51">
        <v>201548</v>
      </c>
      <c r="S24" s="51">
        <v>201521</v>
      </c>
      <c r="T24" s="51">
        <v>210875</v>
      </c>
      <c r="U24" s="51">
        <v>207603</v>
      </c>
      <c r="V24" s="51">
        <v>202301.12756986474</v>
      </c>
      <c r="W24" s="52">
        <v>257490.86764929281</v>
      </c>
      <c r="X24" s="57">
        <v>258288.32956193056</v>
      </c>
      <c r="Y24" s="58">
        <v>258590</v>
      </c>
      <c r="Z24" s="58">
        <v>249559</v>
      </c>
      <c r="AA24" s="58">
        <v>243292</v>
      </c>
      <c r="AB24" s="58">
        <v>250430.31004043098</v>
      </c>
      <c r="AC24" s="53">
        <v>255898.87362499998</v>
      </c>
      <c r="AD24" s="53">
        <v>255544.25030700004</v>
      </c>
      <c r="AE24" s="53">
        <v>260336.78180599996</v>
      </c>
      <c r="AF24" s="53">
        <v>259340.6</v>
      </c>
      <c r="AG24" s="53">
        <v>259625.2</v>
      </c>
      <c r="AH24" s="53">
        <v>260791.2</v>
      </c>
      <c r="AI24" s="53">
        <v>264592.90000000002</v>
      </c>
      <c r="AJ24" s="53">
        <v>265897.2</v>
      </c>
      <c r="AK24" s="53">
        <v>267367.3</v>
      </c>
      <c r="AL24" s="53">
        <v>268763.2</v>
      </c>
      <c r="AM24" s="53">
        <v>269850.2</v>
      </c>
      <c r="AN24" s="53">
        <v>271076.5</v>
      </c>
    </row>
    <row r="25" spans="1:40" x14ac:dyDescent="0.25">
      <c r="A25" s="50" t="s">
        <v>22</v>
      </c>
      <c r="B25" s="50" t="s">
        <v>6</v>
      </c>
      <c r="C25" s="51">
        <v>209789</v>
      </c>
      <c r="D25" s="51">
        <v>211568</v>
      </c>
      <c r="E25" s="51">
        <v>210699</v>
      </c>
      <c r="F25" s="51">
        <v>221901</v>
      </c>
      <c r="G25" s="51">
        <v>225098</v>
      </c>
      <c r="H25" s="51">
        <v>231440</v>
      </c>
      <c r="I25" s="51">
        <v>243456</v>
      </c>
      <c r="J25" s="51">
        <v>251840</v>
      </c>
      <c r="K25" s="51">
        <v>267970</v>
      </c>
      <c r="L25" s="51">
        <v>268622</v>
      </c>
      <c r="M25" s="51">
        <v>286313</v>
      </c>
      <c r="N25" s="51">
        <v>278226</v>
      </c>
      <c r="O25" s="51">
        <v>280269</v>
      </c>
      <c r="P25" s="51">
        <v>283868</v>
      </c>
      <c r="Q25" s="51">
        <v>289146</v>
      </c>
      <c r="R25" s="51">
        <v>299225</v>
      </c>
      <c r="S25" s="51">
        <v>305672</v>
      </c>
      <c r="T25" s="51">
        <v>307064</v>
      </c>
      <c r="U25" s="51">
        <v>312401.0845</v>
      </c>
      <c r="V25" s="51">
        <v>308277.75947612134</v>
      </c>
      <c r="W25" s="52">
        <v>319097.40045342315</v>
      </c>
      <c r="X25" s="57">
        <v>335000.17500316841</v>
      </c>
      <c r="Y25" s="58">
        <v>324860</v>
      </c>
      <c r="Z25" s="58">
        <v>331624</v>
      </c>
      <c r="AA25" s="58">
        <v>340033</v>
      </c>
      <c r="AB25" s="58">
        <v>347617.43624215515</v>
      </c>
      <c r="AC25" s="53">
        <v>375889.78880577523</v>
      </c>
      <c r="AD25" s="53">
        <v>356428.36599944928</v>
      </c>
      <c r="AE25" s="53">
        <v>363665.19514565781</v>
      </c>
      <c r="AF25" s="53">
        <v>373761.95541314717</v>
      </c>
      <c r="AG25" s="53">
        <v>380660.73439418006</v>
      </c>
      <c r="AH25" s="53">
        <v>386550.84929840785</v>
      </c>
      <c r="AI25" s="53">
        <v>392714.55632754858</v>
      </c>
      <c r="AJ25" s="53">
        <v>398843.54985527432</v>
      </c>
      <c r="AK25" s="53">
        <v>405017.82736114494</v>
      </c>
      <c r="AL25" s="53">
        <v>411040.99360111938</v>
      </c>
      <c r="AM25" s="53">
        <v>417426.75576261221</v>
      </c>
      <c r="AN25" s="53">
        <v>425775.29087786446</v>
      </c>
    </row>
    <row r="26" spans="1:40" x14ac:dyDescent="0.25">
      <c r="A26" s="50" t="s">
        <v>21</v>
      </c>
      <c r="B26" s="50" t="s">
        <v>5</v>
      </c>
      <c r="C26" s="51">
        <v>558248</v>
      </c>
      <c r="D26" s="51">
        <v>555389</v>
      </c>
      <c r="E26" s="51">
        <v>565745</v>
      </c>
      <c r="F26" s="51">
        <v>569319</v>
      </c>
      <c r="G26" s="51">
        <v>586192</v>
      </c>
      <c r="H26" s="51">
        <v>586167</v>
      </c>
      <c r="I26" s="51">
        <v>611650</v>
      </c>
      <c r="J26" s="51">
        <v>620629</v>
      </c>
      <c r="K26" s="51">
        <v>625791</v>
      </c>
      <c r="L26" s="51">
        <v>635503</v>
      </c>
      <c r="M26" s="51">
        <v>663913</v>
      </c>
      <c r="N26" s="51">
        <v>638746</v>
      </c>
      <c r="O26" s="51">
        <v>666696</v>
      </c>
      <c r="P26" s="51">
        <v>664754</v>
      </c>
      <c r="Q26" s="51">
        <v>682053</v>
      </c>
      <c r="R26" s="51">
        <v>685624</v>
      </c>
      <c r="S26" s="51">
        <v>720087</v>
      </c>
      <c r="T26" s="51">
        <v>739018</v>
      </c>
      <c r="U26" s="51">
        <v>745691</v>
      </c>
      <c r="V26" s="51">
        <v>718694</v>
      </c>
      <c r="W26" s="52">
        <v>713176.76055339049</v>
      </c>
      <c r="X26" s="57">
        <v>727793</v>
      </c>
      <c r="Y26" s="58">
        <v>726862</v>
      </c>
      <c r="Z26" s="58">
        <v>737458</v>
      </c>
      <c r="AA26" s="58">
        <v>733664</v>
      </c>
      <c r="AB26" s="58">
        <v>728896</v>
      </c>
      <c r="AC26" s="58">
        <v>737155</v>
      </c>
      <c r="AD26" s="58">
        <v>731132</v>
      </c>
      <c r="AE26" s="58">
        <v>732688</v>
      </c>
      <c r="AF26" s="58">
        <v>737745</v>
      </c>
      <c r="AG26" s="58">
        <v>741668</v>
      </c>
      <c r="AH26" s="58">
        <v>746071</v>
      </c>
      <c r="AI26" s="58">
        <v>751940</v>
      </c>
      <c r="AJ26" s="58">
        <v>757807</v>
      </c>
      <c r="AK26" s="58">
        <v>763228</v>
      </c>
      <c r="AL26" s="58">
        <v>767234</v>
      </c>
      <c r="AM26" s="58">
        <v>771575</v>
      </c>
      <c r="AN26" s="58">
        <v>775800</v>
      </c>
    </row>
    <row r="27" spans="1:40" ht="24" thickBot="1" x14ac:dyDescent="0.3">
      <c r="A27" s="57" t="s">
        <v>20</v>
      </c>
      <c r="B27" s="57" t="s">
        <v>46</v>
      </c>
      <c r="C27" s="51">
        <v>2886496</v>
      </c>
      <c r="D27" s="51">
        <v>2941669</v>
      </c>
      <c r="E27" s="51">
        <v>2942910</v>
      </c>
      <c r="F27" s="51">
        <v>3073303</v>
      </c>
      <c r="G27" s="51">
        <v>3138436</v>
      </c>
      <c r="H27" s="51">
        <v>3247736</v>
      </c>
      <c r="I27" s="51">
        <v>3351093</v>
      </c>
      <c r="J27" s="51">
        <v>3374942</v>
      </c>
      <c r="K27" s="51">
        <v>3463182</v>
      </c>
      <c r="L27" s="51">
        <v>3518485</v>
      </c>
      <c r="M27" s="51">
        <v>3639044</v>
      </c>
      <c r="N27" s="51">
        <v>3603285</v>
      </c>
      <c r="O27" s="51">
        <v>3745601</v>
      </c>
      <c r="P27" s="51">
        <v>3711667</v>
      </c>
      <c r="Q27" s="51">
        <v>3797438.5</v>
      </c>
      <c r="R27" s="51">
        <v>3900460.8530000001</v>
      </c>
      <c r="S27" s="51">
        <v>3911914</v>
      </c>
      <c r="T27" s="51">
        <v>4012727.6</v>
      </c>
      <c r="U27" s="51">
        <v>3989058.0844999999</v>
      </c>
      <c r="V27" s="51">
        <v>3832179.6820137249</v>
      </c>
      <c r="W27" s="52">
        <v>4016137.4740207056</v>
      </c>
      <c r="X27" s="52">
        <v>3981149.0367138097</v>
      </c>
      <c r="Y27" s="53">
        <f t="shared" ref="Y27:AN27" si="1">Y12+Y13+Y14+Y25+Y26</f>
        <v>3955324</v>
      </c>
      <c r="Z27" s="53">
        <f t="shared" si="1"/>
        <v>3977766</v>
      </c>
      <c r="AA27" s="53">
        <f t="shared" si="1"/>
        <v>3973356</v>
      </c>
      <c r="AB27" s="53">
        <f t="shared" si="1"/>
        <v>3968081.5462825862</v>
      </c>
      <c r="AC27" s="62">
        <f t="shared" si="1"/>
        <v>4014058.6624307754</v>
      </c>
      <c r="AD27" s="62">
        <f t="shared" si="1"/>
        <v>4039349.1963064494</v>
      </c>
      <c r="AE27" s="62">
        <f t="shared" si="1"/>
        <v>4100700.0669516576</v>
      </c>
      <c r="AF27" s="62">
        <f t="shared" si="1"/>
        <v>4124843.1554131475</v>
      </c>
      <c r="AG27" s="62">
        <f t="shared" si="1"/>
        <v>4144108.7343941801</v>
      </c>
      <c r="AH27" s="62">
        <f t="shared" si="1"/>
        <v>4159077.7492984082</v>
      </c>
      <c r="AI27" s="62">
        <f t="shared" si="1"/>
        <v>4186324.5563275488</v>
      </c>
      <c r="AJ27" s="62">
        <f t="shared" si="1"/>
        <v>4212126.0498552741</v>
      </c>
      <c r="AK27" s="62">
        <f t="shared" si="1"/>
        <v>4240768.2273611445</v>
      </c>
      <c r="AL27" s="62">
        <f t="shared" si="1"/>
        <v>4266776.7936011199</v>
      </c>
      <c r="AM27" s="62">
        <f>AM12+AM13+AM14+AM25+AM26</f>
        <v>4293873.1557626128</v>
      </c>
      <c r="AN27" s="62">
        <f t="shared" si="1"/>
        <v>4323483.5908778645</v>
      </c>
    </row>
    <row r="28" spans="1:40" s="65" customFormat="1" ht="12" x14ac:dyDescent="0.2">
      <c r="A28" s="63" t="s">
        <v>88</v>
      </c>
      <c r="B28" s="64"/>
      <c r="C28" s="64"/>
      <c r="D28" s="64"/>
      <c r="E28" s="64"/>
      <c r="F28" s="64"/>
      <c r="G28" s="64"/>
      <c r="H28" s="64"/>
      <c r="I28" s="64"/>
      <c r="J28" s="64"/>
      <c r="K28" s="64"/>
      <c r="L28" s="64"/>
      <c r="M28" s="64"/>
      <c r="N28" s="64"/>
      <c r="O28" s="64"/>
      <c r="P28" s="64"/>
      <c r="Q28" s="64"/>
      <c r="R28" s="64"/>
      <c r="S28" s="64"/>
      <c r="T28" s="64"/>
      <c r="U28" s="64"/>
      <c r="V28" s="64"/>
      <c r="W28" s="64"/>
      <c r="X28" s="64"/>
      <c r="Y28" s="64"/>
      <c r="Z28" s="64"/>
      <c r="AA28" s="64"/>
      <c r="AB28" s="64"/>
    </row>
    <row r="29" spans="1:40" s="65" customFormat="1" ht="12" x14ac:dyDescent="0.2">
      <c r="A29" s="66" t="s">
        <v>89</v>
      </c>
      <c r="B29" s="67"/>
      <c r="C29" s="68"/>
      <c r="D29" s="68"/>
      <c r="E29" s="68"/>
      <c r="F29" s="68"/>
      <c r="G29" s="68"/>
      <c r="H29" s="68"/>
      <c r="I29" s="68"/>
      <c r="J29" s="68"/>
      <c r="K29" s="68"/>
      <c r="L29" s="68"/>
      <c r="M29" s="68"/>
      <c r="N29" s="67"/>
      <c r="O29" s="68"/>
      <c r="P29" s="68"/>
      <c r="Q29" s="68"/>
      <c r="R29" s="68"/>
      <c r="S29" s="68"/>
      <c r="T29" s="68"/>
      <c r="U29" s="68"/>
      <c r="V29" s="68"/>
      <c r="W29" s="68"/>
      <c r="X29" s="68"/>
      <c r="Y29" s="68"/>
      <c r="Z29" s="68"/>
      <c r="AA29" s="68"/>
      <c r="AB29" s="68"/>
    </row>
    <row r="30" spans="1:40" s="65" customFormat="1" ht="12" x14ac:dyDescent="0.2">
      <c r="A30" s="66" t="s">
        <v>90</v>
      </c>
      <c r="B30" s="67"/>
      <c r="C30" s="68"/>
      <c r="D30" s="68"/>
      <c r="E30" s="68"/>
      <c r="F30" s="68"/>
      <c r="G30" s="68"/>
      <c r="H30" s="68"/>
      <c r="I30" s="68"/>
      <c r="J30" s="68"/>
      <c r="K30" s="68"/>
      <c r="L30" s="68"/>
      <c r="M30" s="68"/>
      <c r="N30" s="67"/>
      <c r="O30" s="68"/>
      <c r="P30" s="68"/>
      <c r="Q30" s="68"/>
      <c r="R30" s="68"/>
      <c r="S30" s="68"/>
      <c r="T30" s="68"/>
      <c r="U30" s="68"/>
      <c r="V30" s="68"/>
      <c r="W30" s="68"/>
      <c r="X30" s="68"/>
      <c r="Y30" s="68"/>
      <c r="Z30" s="68"/>
      <c r="AA30" s="68"/>
      <c r="AB30" s="68"/>
    </row>
    <row r="31" spans="1:40" s="65" customFormat="1" ht="12" x14ac:dyDescent="0.2">
      <c r="A31" s="66" t="s">
        <v>91</v>
      </c>
      <c r="B31" s="67"/>
      <c r="C31" s="68"/>
      <c r="D31" s="68"/>
      <c r="E31" s="68"/>
      <c r="F31" s="68"/>
      <c r="G31" s="68"/>
      <c r="H31" s="68"/>
      <c r="I31" s="68"/>
      <c r="J31" s="68"/>
      <c r="K31" s="68"/>
      <c r="L31" s="68"/>
      <c r="M31" s="68"/>
      <c r="N31" s="67"/>
      <c r="O31" s="68"/>
      <c r="P31" s="68"/>
      <c r="Q31" s="68"/>
      <c r="R31" s="68"/>
      <c r="S31" s="68"/>
      <c r="T31" s="68"/>
      <c r="U31" s="68"/>
      <c r="V31" s="68"/>
      <c r="W31" s="68"/>
      <c r="X31" s="68"/>
      <c r="Y31" s="68"/>
      <c r="Z31" s="68"/>
      <c r="AA31" s="68"/>
      <c r="AB31" s="68"/>
    </row>
    <row r="32" spans="1:40" s="65" customFormat="1" ht="12" x14ac:dyDescent="0.2">
      <c r="A32" s="74" t="s">
        <v>92</v>
      </c>
      <c r="B32" s="74"/>
      <c r="C32" s="74"/>
      <c r="D32" s="74"/>
      <c r="E32" s="74"/>
      <c r="F32" s="74"/>
      <c r="G32" s="74"/>
      <c r="H32" s="74"/>
      <c r="I32" s="74"/>
      <c r="J32" s="74"/>
      <c r="K32" s="74"/>
      <c r="L32" s="74"/>
      <c r="M32" s="74"/>
      <c r="N32" s="74"/>
      <c r="O32" s="74"/>
      <c r="P32" s="74"/>
      <c r="Q32" s="74"/>
      <c r="R32" s="74"/>
      <c r="S32" s="74"/>
      <c r="T32" s="74"/>
      <c r="U32" s="74"/>
      <c r="V32" s="74"/>
      <c r="W32" s="74"/>
      <c r="X32" s="74"/>
      <c r="Y32" s="74"/>
      <c r="Z32" s="74"/>
      <c r="AA32" s="74"/>
      <c r="AB32" s="74"/>
    </row>
    <row r="33" spans="1:28" s="65" customFormat="1" ht="12" x14ac:dyDescent="0.2">
      <c r="A33" s="71" t="s">
        <v>109</v>
      </c>
      <c r="B33" s="71"/>
      <c r="C33" s="71"/>
      <c r="D33" s="71"/>
      <c r="E33" s="71"/>
      <c r="F33" s="71"/>
      <c r="G33" s="71"/>
      <c r="H33" s="71"/>
      <c r="I33" s="71"/>
      <c r="J33" s="71"/>
      <c r="K33" s="71"/>
      <c r="L33" s="71"/>
      <c r="M33" s="71"/>
      <c r="N33" s="71"/>
      <c r="O33" s="71"/>
      <c r="P33" s="71"/>
      <c r="Q33" s="71"/>
      <c r="R33" s="71"/>
      <c r="S33" s="71"/>
      <c r="T33" s="71"/>
      <c r="U33" s="71"/>
      <c r="V33" s="71"/>
      <c r="W33" s="71"/>
      <c r="X33" s="71"/>
      <c r="Y33" s="71"/>
      <c r="Z33" s="71"/>
      <c r="AA33" s="71"/>
      <c r="AB33" s="71"/>
    </row>
    <row r="34" spans="1:28" s="65" customFormat="1" ht="12" x14ac:dyDescent="0.2">
      <c r="A34" s="71" t="s">
        <v>94</v>
      </c>
      <c r="B34" s="71"/>
      <c r="C34" s="71"/>
      <c r="D34" s="71"/>
      <c r="E34" s="71"/>
      <c r="F34" s="71"/>
      <c r="G34" s="71"/>
      <c r="H34" s="71"/>
      <c r="I34" s="71"/>
      <c r="J34" s="71"/>
      <c r="K34" s="71"/>
      <c r="L34" s="71"/>
      <c r="M34" s="71"/>
      <c r="N34" s="71"/>
      <c r="O34" s="71"/>
      <c r="P34" s="71"/>
      <c r="Q34" s="71"/>
      <c r="R34" s="71"/>
      <c r="S34" s="71"/>
      <c r="T34" s="71"/>
      <c r="U34" s="71"/>
      <c r="V34" s="71"/>
      <c r="W34" s="71"/>
      <c r="X34" s="71"/>
      <c r="Y34" s="71"/>
      <c r="Z34" s="71"/>
      <c r="AA34" s="71"/>
      <c r="AB34" s="71"/>
    </row>
    <row r="35" spans="1:28" s="65" customFormat="1" ht="12" x14ac:dyDescent="0.2">
      <c r="A35" s="69" t="s">
        <v>95</v>
      </c>
      <c r="B35" s="67"/>
      <c r="C35" s="68"/>
      <c r="D35" s="68"/>
      <c r="E35" s="68"/>
      <c r="F35" s="68"/>
      <c r="G35" s="68"/>
      <c r="H35" s="68"/>
      <c r="I35" s="68"/>
      <c r="J35" s="68"/>
      <c r="K35" s="68"/>
      <c r="L35" s="68"/>
      <c r="M35" s="68"/>
      <c r="N35" s="68"/>
      <c r="O35" s="68"/>
      <c r="P35" s="68"/>
      <c r="Q35" s="68"/>
      <c r="R35" s="68"/>
      <c r="S35" s="68"/>
      <c r="T35" s="68"/>
      <c r="U35" s="68"/>
      <c r="V35" s="68"/>
      <c r="W35" s="68"/>
      <c r="X35" s="68"/>
      <c r="Y35" s="68"/>
      <c r="Z35" s="68"/>
      <c r="AA35" s="68"/>
      <c r="AB35" s="68"/>
    </row>
    <row r="36" spans="1:28" x14ac:dyDescent="0.25">
      <c r="A36" s="66" t="s">
        <v>96</v>
      </c>
    </row>
  </sheetData>
  <mergeCells count="6">
    <mergeCell ref="A34:AB34"/>
    <mergeCell ref="C10:AC10"/>
    <mergeCell ref="AD10:AN10"/>
    <mergeCell ref="A12:A24"/>
    <mergeCell ref="A32:AB32"/>
    <mergeCell ref="A33:AB3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48"/>
  <sheetViews>
    <sheetView workbookViewId="0"/>
  </sheetViews>
  <sheetFormatPr defaultRowHeight="15" x14ac:dyDescent="0.25"/>
  <sheetData>
    <row r="1" spans="1:40" ht="40.5" x14ac:dyDescent="0.25">
      <c r="A1" s="6" t="s">
        <v>29</v>
      </c>
      <c r="B1" s="6" t="s">
        <v>30</v>
      </c>
      <c r="C1" s="78" t="s">
        <v>31</v>
      </c>
      <c r="D1" s="78"/>
      <c r="E1" s="78"/>
      <c r="F1" s="78"/>
      <c r="G1" s="78"/>
      <c r="H1" s="78"/>
      <c r="I1" s="78"/>
      <c r="J1" s="78"/>
      <c r="K1" s="78"/>
      <c r="L1" s="78"/>
      <c r="M1" s="78"/>
      <c r="N1" s="78"/>
      <c r="O1" s="78"/>
      <c r="P1" s="78"/>
      <c r="Q1" s="78"/>
      <c r="R1" s="78"/>
      <c r="S1" s="78"/>
      <c r="T1" s="78"/>
      <c r="U1" s="78"/>
      <c r="V1" s="78"/>
      <c r="W1" s="78"/>
      <c r="X1" s="78"/>
      <c r="Y1" s="78"/>
      <c r="Z1" s="78"/>
      <c r="AA1" s="78"/>
      <c r="AB1" s="78"/>
      <c r="AC1" s="78"/>
      <c r="AD1" s="78"/>
      <c r="AE1" s="78"/>
    </row>
    <row r="2" spans="1:40" x14ac:dyDescent="0.25">
      <c r="A2" s="7"/>
      <c r="B2" s="7"/>
      <c r="C2" s="79" t="s">
        <v>32</v>
      </c>
      <c r="D2" s="79"/>
      <c r="E2" s="79"/>
      <c r="F2" s="79"/>
      <c r="G2" s="79"/>
      <c r="H2" s="79"/>
      <c r="I2" s="79"/>
      <c r="J2" s="79"/>
      <c r="K2" s="79"/>
      <c r="L2" s="79"/>
      <c r="M2" s="79"/>
      <c r="N2" s="79"/>
      <c r="O2" s="79"/>
      <c r="P2" s="79"/>
      <c r="Q2" s="79"/>
      <c r="R2" s="79"/>
      <c r="S2" s="79"/>
      <c r="T2" s="79"/>
      <c r="U2" s="79"/>
      <c r="V2" s="79"/>
      <c r="W2" s="79"/>
      <c r="X2" s="79"/>
      <c r="Y2" s="79"/>
      <c r="Z2" s="79"/>
      <c r="AA2" s="79"/>
      <c r="AB2" s="79"/>
      <c r="AC2" s="79"/>
      <c r="AD2" s="80" t="s">
        <v>33</v>
      </c>
      <c r="AE2" s="80"/>
      <c r="AF2" s="80"/>
      <c r="AG2" s="80"/>
      <c r="AH2" s="80"/>
      <c r="AI2" s="80"/>
      <c r="AJ2" s="80"/>
      <c r="AK2" s="80"/>
      <c r="AL2" s="80"/>
      <c r="AM2" s="80"/>
      <c r="AN2" s="80"/>
    </row>
    <row r="3" spans="1:40" ht="15.75" thickBot="1" x14ac:dyDescent="0.3">
      <c r="A3" s="8"/>
      <c r="B3" s="8"/>
      <c r="C3" s="9">
        <v>1990</v>
      </c>
      <c r="D3" s="9">
        <v>1991</v>
      </c>
      <c r="E3" s="9">
        <v>1992</v>
      </c>
      <c r="F3" s="9">
        <v>1993</v>
      </c>
      <c r="G3" s="9">
        <v>1994</v>
      </c>
      <c r="H3" s="9">
        <v>1995</v>
      </c>
      <c r="I3" s="9">
        <v>1996</v>
      </c>
      <c r="J3" s="9">
        <v>1997</v>
      </c>
      <c r="K3" s="9">
        <v>1998</v>
      </c>
      <c r="L3" s="9">
        <v>1999</v>
      </c>
      <c r="M3" s="9">
        <v>2000</v>
      </c>
      <c r="N3" s="9">
        <v>2001</v>
      </c>
      <c r="O3" s="9">
        <v>2002</v>
      </c>
      <c r="P3" s="9">
        <v>2003</v>
      </c>
      <c r="Q3" s="9">
        <v>2004</v>
      </c>
      <c r="R3" s="9">
        <v>2005</v>
      </c>
      <c r="S3" s="9">
        <v>2006</v>
      </c>
      <c r="T3" s="9">
        <v>2007</v>
      </c>
      <c r="U3" s="9">
        <v>2008</v>
      </c>
      <c r="V3" s="9">
        <v>2009</v>
      </c>
      <c r="W3" s="9">
        <v>2010</v>
      </c>
      <c r="X3" s="9">
        <v>2011</v>
      </c>
      <c r="Y3" s="9">
        <v>2012</v>
      </c>
      <c r="Z3" s="9">
        <v>2013</v>
      </c>
      <c r="AA3" s="9">
        <v>2014</v>
      </c>
      <c r="AB3" s="9">
        <v>2015</v>
      </c>
      <c r="AC3" s="9">
        <v>2016</v>
      </c>
      <c r="AD3" s="10" t="s">
        <v>34</v>
      </c>
      <c r="AE3" s="10" t="s">
        <v>35</v>
      </c>
      <c r="AF3" s="10" t="s">
        <v>36</v>
      </c>
      <c r="AG3" s="10" t="s">
        <v>37</v>
      </c>
      <c r="AH3" s="10" t="s">
        <v>38</v>
      </c>
      <c r="AI3" s="10" t="s">
        <v>39</v>
      </c>
      <c r="AJ3" s="10" t="s">
        <v>40</v>
      </c>
      <c r="AK3" s="10" t="s">
        <v>41</v>
      </c>
      <c r="AL3" s="10" t="s">
        <v>42</v>
      </c>
      <c r="AM3" s="10" t="s">
        <v>43</v>
      </c>
      <c r="AN3" s="10" t="s">
        <v>44</v>
      </c>
    </row>
    <row r="4" spans="1:40" ht="15.75" thickTop="1" x14ac:dyDescent="0.25">
      <c r="A4" s="75" t="s">
        <v>23</v>
      </c>
      <c r="B4" s="11" t="s">
        <v>19</v>
      </c>
      <c r="C4" s="12">
        <v>27266</v>
      </c>
      <c r="D4" s="12">
        <v>28818</v>
      </c>
      <c r="E4" s="12">
        <v>30601</v>
      </c>
      <c r="F4" s="12">
        <v>32823</v>
      </c>
      <c r="G4" s="12">
        <v>32904</v>
      </c>
      <c r="H4" s="12">
        <v>34524</v>
      </c>
      <c r="I4" s="12">
        <v>35444</v>
      </c>
      <c r="J4" s="12">
        <v>35375</v>
      </c>
      <c r="K4" s="12">
        <v>38730</v>
      </c>
      <c r="L4" s="12">
        <v>37493</v>
      </c>
      <c r="M4" s="12">
        <v>37194</v>
      </c>
      <c r="N4" s="12">
        <v>39062</v>
      </c>
      <c r="O4" s="12">
        <v>40696</v>
      </c>
      <c r="P4" s="12">
        <v>40475</v>
      </c>
      <c r="Q4" s="12">
        <v>42383</v>
      </c>
      <c r="R4" s="12">
        <v>46396</v>
      </c>
      <c r="S4" s="13">
        <v>45751</v>
      </c>
      <c r="T4" s="13">
        <v>46676</v>
      </c>
      <c r="U4" s="13">
        <v>44836</v>
      </c>
      <c r="V4" s="13">
        <v>46550</v>
      </c>
      <c r="W4" s="13">
        <v>45722</v>
      </c>
      <c r="X4" s="13">
        <v>44968</v>
      </c>
      <c r="Y4" s="13">
        <v>44338</v>
      </c>
      <c r="Z4" s="13">
        <v>44653</v>
      </c>
      <c r="AA4" s="13">
        <v>46025</v>
      </c>
      <c r="AB4" s="13">
        <v>45938</v>
      </c>
      <c r="AC4" s="13">
        <v>47746</v>
      </c>
      <c r="AD4" s="13">
        <v>47508</v>
      </c>
      <c r="AE4" s="13">
        <v>48042</v>
      </c>
      <c r="AF4" s="12">
        <v>48587</v>
      </c>
      <c r="AG4" s="12">
        <v>48947</v>
      </c>
      <c r="AH4" s="12">
        <v>49498</v>
      </c>
      <c r="AI4" s="12">
        <v>49984</v>
      </c>
      <c r="AJ4" s="12">
        <v>50600</v>
      </c>
      <c r="AK4" s="12">
        <v>51264</v>
      </c>
      <c r="AL4" s="12">
        <v>51893</v>
      </c>
      <c r="AM4" s="12">
        <v>52525</v>
      </c>
      <c r="AN4" s="12">
        <v>52525</v>
      </c>
    </row>
    <row r="5" spans="1:40" x14ac:dyDescent="0.25">
      <c r="A5" s="75"/>
      <c r="B5" s="11" t="s">
        <v>18</v>
      </c>
      <c r="C5" s="12">
        <v>44116</v>
      </c>
      <c r="D5" s="12">
        <v>46594</v>
      </c>
      <c r="E5" s="12">
        <v>43658</v>
      </c>
      <c r="F5" s="12">
        <v>46706</v>
      </c>
      <c r="G5" s="12">
        <v>47581</v>
      </c>
      <c r="H5" s="12">
        <v>47705</v>
      </c>
      <c r="I5" s="12">
        <v>45094</v>
      </c>
      <c r="J5" s="12">
        <v>49269</v>
      </c>
      <c r="K5" s="12">
        <v>49566</v>
      </c>
      <c r="L5" s="12">
        <v>52855</v>
      </c>
      <c r="M5" s="12">
        <v>50057</v>
      </c>
      <c r="N5" s="12">
        <v>55949</v>
      </c>
      <c r="O5" s="12">
        <v>56012</v>
      </c>
      <c r="P5" s="12">
        <v>55018</v>
      </c>
      <c r="Q5" s="12">
        <v>52549</v>
      </c>
      <c r="R5" s="12">
        <v>58960</v>
      </c>
      <c r="S5" s="13">
        <v>63241</v>
      </c>
      <c r="T5" s="13">
        <v>58314</v>
      </c>
      <c r="U5" s="13">
        <v>58543</v>
      </c>
      <c r="V5" s="13">
        <v>55944</v>
      </c>
      <c r="W5" s="13">
        <v>60554</v>
      </c>
      <c r="X5" s="13">
        <v>63389.599999999999</v>
      </c>
      <c r="Y5" s="13">
        <v>58319</v>
      </c>
      <c r="Z5" s="13">
        <v>61335</v>
      </c>
      <c r="AA5" s="14">
        <v>54225</v>
      </c>
      <c r="AB5" s="14">
        <v>55575</v>
      </c>
      <c r="AC5" s="14">
        <v>57672</v>
      </c>
      <c r="AD5" s="14">
        <v>59660</v>
      </c>
      <c r="AE5" s="14">
        <v>59536</v>
      </c>
      <c r="AF5" s="15">
        <v>59444</v>
      </c>
      <c r="AG5" s="15">
        <v>59291</v>
      </c>
      <c r="AH5" s="15">
        <v>59222</v>
      </c>
      <c r="AI5" s="15">
        <v>59201</v>
      </c>
      <c r="AJ5" s="15">
        <v>59251</v>
      </c>
      <c r="AK5" s="15">
        <v>59328</v>
      </c>
      <c r="AL5" s="15">
        <v>59460</v>
      </c>
      <c r="AM5" s="15">
        <v>59634</v>
      </c>
      <c r="AN5" s="15">
        <v>59790</v>
      </c>
    </row>
    <row r="6" spans="1:40" ht="30.75" x14ac:dyDescent="0.25">
      <c r="A6" s="75"/>
      <c r="B6" s="11" t="s">
        <v>17</v>
      </c>
      <c r="C6" s="13">
        <v>334823</v>
      </c>
      <c r="D6" s="13">
        <v>342110</v>
      </c>
      <c r="E6" s="13">
        <v>332624</v>
      </c>
      <c r="F6" s="13">
        <v>353763</v>
      </c>
      <c r="G6" s="13">
        <v>358461</v>
      </c>
      <c r="H6" s="13">
        <v>387810</v>
      </c>
      <c r="I6" s="13">
        <v>380033</v>
      </c>
      <c r="J6" s="13">
        <v>392491</v>
      </c>
      <c r="K6" s="13">
        <v>401410</v>
      </c>
      <c r="L6" s="13">
        <v>422616</v>
      </c>
      <c r="M6" s="13">
        <v>418954</v>
      </c>
      <c r="N6" s="13">
        <v>428481</v>
      </c>
      <c r="O6" s="13">
        <v>442535</v>
      </c>
      <c r="P6" s="13">
        <v>431349</v>
      </c>
      <c r="Q6" s="13">
        <v>427860</v>
      </c>
      <c r="R6" s="13">
        <v>462550</v>
      </c>
      <c r="S6" s="13">
        <v>476048</v>
      </c>
      <c r="T6" s="13">
        <v>475660</v>
      </c>
      <c r="U6" s="13">
        <v>452087</v>
      </c>
      <c r="V6" s="13">
        <v>431701</v>
      </c>
      <c r="W6" s="13">
        <v>466543.39232743939</v>
      </c>
      <c r="X6" s="13">
        <v>486130.5469139067</v>
      </c>
      <c r="Y6" s="13">
        <f>Y10+Y11+Y13+Y15+Y16</f>
        <v>468092</v>
      </c>
      <c r="Z6" s="13">
        <f>Z10+Z11+Z13+Z15+Z16</f>
        <v>452846</v>
      </c>
      <c r="AA6" s="13">
        <f>AA10+AA11+AA13+AA15+AA16</f>
        <v>429615</v>
      </c>
      <c r="AB6" s="13">
        <f>AB11+AB13+AB15+AB16</f>
        <v>438594</v>
      </c>
      <c r="AC6" s="13">
        <f>AC11+AC13+AC15+AC16</f>
        <v>452551</v>
      </c>
      <c r="AD6" s="13">
        <f>AD11+AD13+AD15+AD16</f>
        <v>462643.3</v>
      </c>
      <c r="AE6" s="13">
        <f>AE11+AE13+AE15+AE16</f>
        <v>465203.1</v>
      </c>
      <c r="AF6" s="13">
        <f t="shared" ref="AF6:AN6" si="0">AF11+AF13+AF15+AF16</f>
        <v>469269.46919999999</v>
      </c>
      <c r="AG6" s="13">
        <f t="shared" si="0"/>
        <v>470635.47313</v>
      </c>
      <c r="AH6" s="13">
        <f t="shared" si="0"/>
        <v>472397.27999999997</v>
      </c>
      <c r="AI6" s="13">
        <f t="shared" si="0"/>
        <v>474477.48994</v>
      </c>
      <c r="AJ6" s="13">
        <f t="shared" si="0"/>
        <v>476747.30310999998</v>
      </c>
      <c r="AK6" s="13">
        <f t="shared" si="0"/>
        <v>478897.51966000005</v>
      </c>
      <c r="AL6" s="13">
        <f t="shared" si="0"/>
        <v>480729.23976999999</v>
      </c>
      <c r="AM6" s="13">
        <f t="shared" si="0"/>
        <v>482596.76089999999</v>
      </c>
      <c r="AN6" s="13">
        <f t="shared" si="0"/>
        <v>484610.28304999997</v>
      </c>
    </row>
    <row r="7" spans="1:40" x14ac:dyDescent="0.25">
      <c r="A7" s="75"/>
      <c r="B7" s="11" t="s">
        <v>16</v>
      </c>
      <c r="C7" s="12">
        <v>79258</v>
      </c>
      <c r="D7" s="12">
        <v>81224</v>
      </c>
      <c r="E7" s="12">
        <v>78550</v>
      </c>
      <c r="F7" s="12">
        <v>80533</v>
      </c>
      <c r="G7" s="12">
        <v>87165</v>
      </c>
      <c r="H7" s="12">
        <v>92619</v>
      </c>
      <c r="I7" s="12">
        <v>90798</v>
      </c>
      <c r="J7" s="12">
        <v>93492</v>
      </c>
      <c r="K7" s="12">
        <v>93784</v>
      </c>
      <c r="L7" s="12">
        <v>99239</v>
      </c>
      <c r="M7" s="12">
        <v>92033</v>
      </c>
      <c r="N7" s="12">
        <v>100235</v>
      </c>
      <c r="O7" s="12">
        <v>102996</v>
      </c>
      <c r="P7" s="12">
        <v>98487</v>
      </c>
      <c r="Q7" s="12">
        <v>95300</v>
      </c>
      <c r="R7" s="12" t="s">
        <v>45</v>
      </c>
      <c r="S7" s="16" t="s">
        <v>45</v>
      </c>
      <c r="T7" s="16" t="s">
        <v>45</v>
      </c>
      <c r="U7" s="16" t="s">
        <v>45</v>
      </c>
      <c r="V7" s="16" t="s">
        <v>45</v>
      </c>
      <c r="W7" s="16" t="s">
        <v>45</v>
      </c>
      <c r="X7" s="16" t="s">
        <v>45</v>
      </c>
      <c r="Y7" s="16" t="s">
        <v>45</v>
      </c>
      <c r="Z7" s="16" t="s">
        <v>45</v>
      </c>
      <c r="AA7" s="16" t="s">
        <v>45</v>
      </c>
      <c r="AB7" s="16" t="s">
        <v>45</v>
      </c>
      <c r="AC7" s="16" t="s">
        <v>45</v>
      </c>
      <c r="AD7" s="16" t="s">
        <v>45</v>
      </c>
      <c r="AE7" s="16" t="s">
        <v>45</v>
      </c>
      <c r="AF7" s="16" t="s">
        <v>45</v>
      </c>
      <c r="AG7" s="16" t="s">
        <v>45</v>
      </c>
      <c r="AH7" s="16" t="s">
        <v>45</v>
      </c>
      <c r="AI7" s="16" t="s">
        <v>45</v>
      </c>
      <c r="AJ7" s="16" t="s">
        <v>45</v>
      </c>
      <c r="AK7" s="16" t="s">
        <v>45</v>
      </c>
      <c r="AL7" s="16" t="s">
        <v>45</v>
      </c>
      <c r="AM7" s="16" t="s">
        <v>45</v>
      </c>
      <c r="AN7" s="16" t="s">
        <v>45</v>
      </c>
    </row>
    <row r="8" spans="1:40" x14ac:dyDescent="0.25">
      <c r="A8" s="75"/>
      <c r="B8" s="11" t="s">
        <v>15</v>
      </c>
      <c r="C8" s="12">
        <v>42613</v>
      </c>
      <c r="D8" s="12">
        <v>45937</v>
      </c>
      <c r="E8" s="12">
        <v>43658</v>
      </c>
      <c r="F8" s="12">
        <v>46494</v>
      </c>
      <c r="G8" s="12">
        <v>46019</v>
      </c>
      <c r="H8" s="12">
        <v>48577</v>
      </c>
      <c r="I8" s="12">
        <v>44302</v>
      </c>
      <c r="J8" s="12">
        <v>49464</v>
      </c>
      <c r="K8" s="12">
        <v>48445</v>
      </c>
      <c r="L8" s="12">
        <v>51645</v>
      </c>
      <c r="M8" s="12">
        <v>49477</v>
      </c>
      <c r="N8" s="12">
        <v>54015</v>
      </c>
      <c r="O8" s="12">
        <v>55569</v>
      </c>
      <c r="P8" s="12">
        <v>53566</v>
      </c>
      <c r="Q8" s="12">
        <v>52049</v>
      </c>
      <c r="R8" s="12" t="s">
        <v>45</v>
      </c>
      <c r="S8" s="16" t="s">
        <v>45</v>
      </c>
      <c r="T8" s="16" t="s">
        <v>45</v>
      </c>
      <c r="U8" s="16" t="s">
        <v>45</v>
      </c>
      <c r="V8" s="16" t="s">
        <v>45</v>
      </c>
      <c r="W8" s="16" t="s">
        <v>45</v>
      </c>
      <c r="X8" s="16" t="s">
        <v>45</v>
      </c>
      <c r="Y8" s="16" t="s">
        <v>45</v>
      </c>
      <c r="Z8" s="16" t="s">
        <v>45</v>
      </c>
      <c r="AA8" s="16" t="s">
        <v>45</v>
      </c>
      <c r="AB8" s="16" t="s">
        <v>45</v>
      </c>
      <c r="AC8" s="16" t="s">
        <v>45</v>
      </c>
      <c r="AD8" s="16" t="s">
        <v>45</v>
      </c>
      <c r="AE8" s="16" t="s">
        <v>45</v>
      </c>
      <c r="AF8" s="16" t="s">
        <v>45</v>
      </c>
      <c r="AG8" s="16" t="s">
        <v>45</v>
      </c>
      <c r="AH8" s="16" t="s">
        <v>45</v>
      </c>
      <c r="AI8" s="16" t="s">
        <v>45</v>
      </c>
      <c r="AJ8" s="16" t="s">
        <v>45</v>
      </c>
      <c r="AK8" s="16" t="s">
        <v>45</v>
      </c>
      <c r="AL8" s="16" t="s">
        <v>45</v>
      </c>
      <c r="AM8" s="16" t="s">
        <v>45</v>
      </c>
      <c r="AN8" s="16" t="s">
        <v>45</v>
      </c>
    </row>
    <row r="9" spans="1:40" x14ac:dyDescent="0.25">
      <c r="A9" s="75"/>
      <c r="B9" s="11" t="s">
        <v>14</v>
      </c>
      <c r="C9" s="12">
        <v>40740</v>
      </c>
      <c r="D9" s="12">
        <v>41598</v>
      </c>
      <c r="E9" s="12">
        <v>38819</v>
      </c>
      <c r="F9" s="12">
        <v>41956</v>
      </c>
      <c r="G9" s="12">
        <v>42562</v>
      </c>
      <c r="H9" s="12">
        <v>45782</v>
      </c>
      <c r="I9" s="12">
        <v>46402</v>
      </c>
      <c r="J9" s="12">
        <v>45887</v>
      </c>
      <c r="K9" s="12">
        <v>47509</v>
      </c>
      <c r="L9" s="12">
        <v>51535</v>
      </c>
      <c r="M9" s="12">
        <v>52552</v>
      </c>
      <c r="N9" s="12">
        <v>56344</v>
      </c>
      <c r="O9" s="12">
        <v>56396</v>
      </c>
      <c r="P9" s="12">
        <v>56988</v>
      </c>
      <c r="Q9" s="12">
        <v>53439</v>
      </c>
      <c r="R9" s="12" t="s">
        <v>45</v>
      </c>
      <c r="S9" s="16" t="s">
        <v>45</v>
      </c>
      <c r="T9" s="16" t="s">
        <v>45</v>
      </c>
      <c r="U9" s="16" t="s">
        <v>45</v>
      </c>
      <c r="V9" s="16" t="s">
        <v>45</v>
      </c>
      <c r="W9" s="16" t="s">
        <v>45</v>
      </c>
      <c r="X9" s="16" t="s">
        <v>45</v>
      </c>
      <c r="Y9" s="16" t="s">
        <v>45</v>
      </c>
      <c r="Z9" s="16" t="s">
        <v>45</v>
      </c>
      <c r="AA9" s="16" t="s">
        <v>45</v>
      </c>
      <c r="AB9" s="16" t="s">
        <v>45</v>
      </c>
      <c r="AC9" s="16" t="s">
        <v>45</v>
      </c>
      <c r="AD9" s="16" t="s">
        <v>45</v>
      </c>
      <c r="AE9" s="16" t="s">
        <v>45</v>
      </c>
      <c r="AF9" s="16" t="s">
        <v>45</v>
      </c>
      <c r="AG9" s="16" t="s">
        <v>45</v>
      </c>
      <c r="AH9" s="16" t="s">
        <v>45</v>
      </c>
      <c r="AI9" s="16" t="s">
        <v>45</v>
      </c>
      <c r="AJ9" s="16" t="s">
        <v>45</v>
      </c>
      <c r="AK9" s="16" t="s">
        <v>45</v>
      </c>
      <c r="AL9" s="16" t="s">
        <v>45</v>
      </c>
      <c r="AM9" s="16" t="s">
        <v>45</v>
      </c>
      <c r="AN9" s="16" t="s">
        <v>45</v>
      </c>
    </row>
    <row r="10" spans="1:40" x14ac:dyDescent="0.25">
      <c r="A10" s="75"/>
      <c r="B10" s="11" t="s">
        <v>13</v>
      </c>
      <c r="C10" s="12" t="s">
        <v>45</v>
      </c>
      <c r="D10" s="12" t="s">
        <v>45</v>
      </c>
      <c r="E10" s="12" t="s">
        <v>45</v>
      </c>
      <c r="F10" s="12" t="s">
        <v>45</v>
      </c>
      <c r="G10" s="12" t="s">
        <v>45</v>
      </c>
      <c r="H10" s="12" t="s">
        <v>45</v>
      </c>
      <c r="I10" s="12" t="s">
        <v>45</v>
      </c>
      <c r="J10" s="12" t="s">
        <v>45</v>
      </c>
      <c r="K10" s="12" t="s">
        <v>45</v>
      </c>
      <c r="L10" s="12" t="s">
        <v>45</v>
      </c>
      <c r="M10" s="12" t="s">
        <v>45</v>
      </c>
      <c r="N10" s="12" t="s">
        <v>45</v>
      </c>
      <c r="O10" s="12" t="s">
        <v>45</v>
      </c>
      <c r="P10" s="12" t="s">
        <v>45</v>
      </c>
      <c r="Q10" s="12" t="s">
        <v>45</v>
      </c>
      <c r="R10" s="12" t="s">
        <v>45</v>
      </c>
      <c r="S10" s="13" t="s">
        <v>45</v>
      </c>
      <c r="T10" s="13" t="s">
        <v>45</v>
      </c>
      <c r="U10" s="13" t="s">
        <v>45</v>
      </c>
      <c r="V10" s="13" t="s">
        <v>45</v>
      </c>
      <c r="W10" s="13">
        <v>4597.543417439384</v>
      </c>
      <c r="X10" s="13">
        <v>4725.6923195499994</v>
      </c>
      <c r="Y10" s="13">
        <v>5051</v>
      </c>
      <c r="Z10" s="13">
        <v>4756</v>
      </c>
      <c r="AA10" s="13">
        <v>4488</v>
      </c>
      <c r="AB10" s="16" t="s">
        <v>45</v>
      </c>
      <c r="AC10" s="16" t="s">
        <v>45</v>
      </c>
      <c r="AD10" s="16" t="s">
        <v>45</v>
      </c>
      <c r="AE10" s="16" t="s">
        <v>45</v>
      </c>
      <c r="AF10" s="16" t="s">
        <v>45</v>
      </c>
      <c r="AG10" s="16" t="s">
        <v>45</v>
      </c>
      <c r="AH10" s="16" t="s">
        <v>45</v>
      </c>
      <c r="AI10" s="16" t="s">
        <v>45</v>
      </c>
      <c r="AJ10" s="16" t="s">
        <v>45</v>
      </c>
      <c r="AK10" s="16" t="s">
        <v>45</v>
      </c>
      <c r="AL10" s="16" t="s">
        <v>45</v>
      </c>
      <c r="AM10" s="16" t="s">
        <v>45</v>
      </c>
      <c r="AN10" s="16" t="s">
        <v>45</v>
      </c>
    </row>
    <row r="11" spans="1:40" x14ac:dyDescent="0.25">
      <c r="A11" s="75"/>
      <c r="B11" s="11" t="s">
        <v>12</v>
      </c>
      <c r="C11" s="12" t="s">
        <v>45</v>
      </c>
      <c r="D11" s="12" t="s">
        <v>45</v>
      </c>
      <c r="E11" s="12" t="s">
        <v>45</v>
      </c>
      <c r="F11" s="12" t="s">
        <v>45</v>
      </c>
      <c r="G11" s="12" t="s">
        <v>45</v>
      </c>
      <c r="H11" s="12" t="s">
        <v>45</v>
      </c>
      <c r="I11" s="12" t="s">
        <v>45</v>
      </c>
      <c r="J11" s="12" t="s">
        <v>45</v>
      </c>
      <c r="K11" s="12" t="s">
        <v>45</v>
      </c>
      <c r="L11" s="12" t="s">
        <v>45</v>
      </c>
      <c r="M11" s="12" t="s">
        <v>45</v>
      </c>
      <c r="N11" s="12" t="s">
        <v>45</v>
      </c>
      <c r="O11" s="12" t="s">
        <v>45</v>
      </c>
      <c r="P11" s="12" t="s">
        <v>45</v>
      </c>
      <c r="Q11" s="12" t="s">
        <v>45</v>
      </c>
      <c r="R11" s="12" t="s">
        <v>45</v>
      </c>
      <c r="S11" s="13" t="s">
        <v>45</v>
      </c>
      <c r="T11" s="13" t="s">
        <v>45</v>
      </c>
      <c r="U11" s="13" t="s">
        <v>45</v>
      </c>
      <c r="V11" s="13" t="s">
        <v>45</v>
      </c>
      <c r="W11" s="13">
        <v>108346.11</v>
      </c>
      <c r="X11" s="13">
        <v>102818.925</v>
      </c>
      <c r="Y11" s="13">
        <v>96769</v>
      </c>
      <c r="Z11" s="13">
        <v>121124</v>
      </c>
      <c r="AA11" s="13">
        <v>113507</v>
      </c>
      <c r="AB11" s="13">
        <v>118325</v>
      </c>
      <c r="AC11" s="12">
        <v>119506</v>
      </c>
      <c r="AD11" s="12">
        <v>125000.3</v>
      </c>
      <c r="AE11" s="12">
        <v>125568.1</v>
      </c>
      <c r="AF11" s="12">
        <v>126543.6</v>
      </c>
      <c r="AG11" s="12">
        <v>127022.39999999999</v>
      </c>
      <c r="AH11" s="12">
        <v>127645.6</v>
      </c>
      <c r="AI11" s="12">
        <v>128287.1</v>
      </c>
      <c r="AJ11" s="12">
        <v>128897.1</v>
      </c>
      <c r="AK11" s="12">
        <v>129409.4</v>
      </c>
      <c r="AL11" s="12">
        <v>129109</v>
      </c>
      <c r="AM11" s="12">
        <v>128912.5</v>
      </c>
      <c r="AN11" s="12">
        <v>128716</v>
      </c>
    </row>
    <row r="12" spans="1:40" x14ac:dyDescent="0.25">
      <c r="A12" s="75"/>
      <c r="B12" s="11" t="s">
        <v>11</v>
      </c>
      <c r="C12" s="12">
        <v>24994</v>
      </c>
      <c r="D12" s="12">
        <v>25498</v>
      </c>
      <c r="E12" s="12">
        <v>22638</v>
      </c>
      <c r="F12" s="12">
        <v>24396</v>
      </c>
      <c r="G12" s="12">
        <v>27000</v>
      </c>
      <c r="H12" s="12">
        <v>29192</v>
      </c>
      <c r="I12" s="12">
        <v>28253</v>
      </c>
      <c r="J12" s="12">
        <v>29787</v>
      </c>
      <c r="K12" s="12">
        <v>30722</v>
      </c>
      <c r="L12" s="12">
        <v>31903</v>
      </c>
      <c r="M12" s="12">
        <v>28605</v>
      </c>
      <c r="N12" s="12">
        <v>28321</v>
      </c>
      <c r="O12" s="12">
        <v>29119</v>
      </c>
      <c r="P12" s="12">
        <v>28831</v>
      </c>
      <c r="Q12" s="12">
        <v>29351</v>
      </c>
      <c r="R12" s="12">
        <v>39918</v>
      </c>
      <c r="S12" s="13">
        <v>42194</v>
      </c>
      <c r="T12" s="13">
        <v>41684</v>
      </c>
      <c r="U12" s="13">
        <v>39677</v>
      </c>
      <c r="V12" s="13">
        <v>37963</v>
      </c>
      <c r="W12" s="13" t="s">
        <v>45</v>
      </c>
      <c r="X12" s="13" t="s">
        <v>45</v>
      </c>
      <c r="Y12" s="13" t="s">
        <v>45</v>
      </c>
      <c r="Z12" s="13" t="s">
        <v>45</v>
      </c>
      <c r="AA12" s="13" t="s">
        <v>45</v>
      </c>
      <c r="AB12" s="13" t="s">
        <v>45</v>
      </c>
      <c r="AC12" s="13" t="s">
        <v>45</v>
      </c>
      <c r="AD12" s="13" t="s">
        <v>45</v>
      </c>
      <c r="AE12" s="13" t="s">
        <v>45</v>
      </c>
      <c r="AF12" s="13" t="s">
        <v>45</v>
      </c>
      <c r="AG12" s="13" t="s">
        <v>45</v>
      </c>
      <c r="AH12" s="13" t="s">
        <v>45</v>
      </c>
      <c r="AI12" s="13" t="s">
        <v>45</v>
      </c>
      <c r="AJ12" s="13" t="s">
        <v>45</v>
      </c>
      <c r="AK12" s="13" t="s">
        <v>45</v>
      </c>
      <c r="AL12" s="13" t="s">
        <v>45</v>
      </c>
      <c r="AM12" s="13" t="s">
        <v>45</v>
      </c>
      <c r="AN12" s="13" t="s">
        <v>45</v>
      </c>
    </row>
    <row r="13" spans="1:40" x14ac:dyDescent="0.25">
      <c r="A13" s="75"/>
      <c r="B13" s="11" t="s">
        <v>10</v>
      </c>
      <c r="C13" s="12" t="s">
        <v>45</v>
      </c>
      <c r="D13" s="12" t="s">
        <v>45</v>
      </c>
      <c r="E13" s="12" t="s">
        <v>45</v>
      </c>
      <c r="F13" s="12" t="s">
        <v>45</v>
      </c>
      <c r="G13" s="12" t="s">
        <v>45</v>
      </c>
      <c r="H13" s="12" t="s">
        <v>45</v>
      </c>
      <c r="I13" s="12" t="s">
        <v>45</v>
      </c>
      <c r="J13" s="12" t="s">
        <v>45</v>
      </c>
      <c r="K13" s="12" t="s">
        <v>45</v>
      </c>
      <c r="L13" s="12" t="s">
        <v>45</v>
      </c>
      <c r="M13" s="12" t="s">
        <v>45</v>
      </c>
      <c r="N13" s="12" t="s">
        <v>45</v>
      </c>
      <c r="O13" s="12" t="s">
        <v>45</v>
      </c>
      <c r="P13" s="12" t="s">
        <v>45</v>
      </c>
      <c r="Q13" s="12" t="s">
        <v>45</v>
      </c>
      <c r="R13" s="12" t="s">
        <v>45</v>
      </c>
      <c r="S13" s="13" t="s">
        <v>45</v>
      </c>
      <c r="T13" s="13" t="s">
        <v>45</v>
      </c>
      <c r="U13" s="13" t="s">
        <v>45</v>
      </c>
      <c r="V13" s="13" t="s">
        <v>45</v>
      </c>
      <c r="W13" s="17">
        <v>136465.117</v>
      </c>
      <c r="X13" s="17">
        <v>158043</v>
      </c>
      <c r="Y13" s="17">
        <v>154339</v>
      </c>
      <c r="Z13" s="17">
        <v>157509</v>
      </c>
      <c r="AA13" s="17">
        <v>141678</v>
      </c>
      <c r="AB13" s="17">
        <v>143633</v>
      </c>
      <c r="AC13" s="17">
        <v>152177</v>
      </c>
      <c r="AD13" s="17">
        <v>152999</v>
      </c>
      <c r="AE13" s="17">
        <v>153951</v>
      </c>
      <c r="AF13" s="18">
        <v>154278</v>
      </c>
      <c r="AG13" s="18">
        <v>153684</v>
      </c>
      <c r="AH13" s="18">
        <v>153384</v>
      </c>
      <c r="AI13" s="18">
        <v>153425</v>
      </c>
      <c r="AJ13" s="18">
        <v>153722</v>
      </c>
      <c r="AK13" s="18">
        <v>154142</v>
      </c>
      <c r="AL13" s="18">
        <v>154572</v>
      </c>
      <c r="AM13" s="18">
        <v>155148</v>
      </c>
      <c r="AN13" s="18">
        <v>155773</v>
      </c>
    </row>
    <row r="14" spans="1:40" x14ac:dyDescent="0.25">
      <c r="A14" s="75"/>
      <c r="B14" s="11" t="s">
        <v>9</v>
      </c>
      <c r="C14" s="12" t="s">
        <v>45</v>
      </c>
      <c r="D14" s="12" t="s">
        <v>45</v>
      </c>
      <c r="E14" s="12" t="s">
        <v>45</v>
      </c>
      <c r="F14" s="12" t="s">
        <v>45</v>
      </c>
      <c r="G14" s="12" t="s">
        <v>45</v>
      </c>
      <c r="H14" s="12" t="s">
        <v>45</v>
      </c>
      <c r="I14" s="12" t="s">
        <v>45</v>
      </c>
      <c r="J14" s="12" t="s">
        <v>45</v>
      </c>
      <c r="K14" s="12" t="s">
        <v>45</v>
      </c>
      <c r="L14" s="12" t="s">
        <v>45</v>
      </c>
      <c r="M14" s="12" t="s">
        <v>45</v>
      </c>
      <c r="N14" s="12" t="s">
        <v>45</v>
      </c>
      <c r="O14" s="12" t="s">
        <v>45</v>
      </c>
      <c r="P14" s="12" t="s">
        <v>45</v>
      </c>
      <c r="Q14" s="12" t="s">
        <v>45</v>
      </c>
      <c r="R14" s="18">
        <v>190200</v>
      </c>
      <c r="S14" s="17">
        <v>191920</v>
      </c>
      <c r="T14" s="17">
        <v>181700</v>
      </c>
      <c r="U14" s="17">
        <v>169155</v>
      </c>
      <c r="V14" s="17">
        <v>161241</v>
      </c>
      <c r="W14" s="13" t="s">
        <v>45</v>
      </c>
      <c r="X14" s="13" t="s">
        <v>45</v>
      </c>
      <c r="Y14" s="13" t="s">
        <v>45</v>
      </c>
      <c r="Z14" s="13" t="s">
        <v>45</v>
      </c>
      <c r="AA14" s="13" t="s">
        <v>45</v>
      </c>
      <c r="AB14" s="13" t="s">
        <v>45</v>
      </c>
      <c r="AC14" s="13" t="s">
        <v>45</v>
      </c>
      <c r="AD14" s="13" t="s">
        <v>45</v>
      </c>
      <c r="AE14" s="13" t="s">
        <v>45</v>
      </c>
      <c r="AF14" s="13" t="s">
        <v>45</v>
      </c>
      <c r="AG14" s="13" t="s">
        <v>45</v>
      </c>
      <c r="AH14" s="13" t="s">
        <v>45</v>
      </c>
      <c r="AI14" s="13" t="s">
        <v>45</v>
      </c>
      <c r="AJ14" s="13" t="s">
        <v>45</v>
      </c>
      <c r="AK14" s="13" t="s">
        <v>45</v>
      </c>
      <c r="AL14" s="13" t="s">
        <v>45</v>
      </c>
      <c r="AM14" s="13" t="s">
        <v>45</v>
      </c>
      <c r="AN14" s="13" t="s">
        <v>45</v>
      </c>
    </row>
    <row r="15" spans="1:40" x14ac:dyDescent="0.25">
      <c r="A15" s="75"/>
      <c r="B15" s="11" t="s">
        <v>8</v>
      </c>
      <c r="C15" s="12">
        <v>94677</v>
      </c>
      <c r="D15" s="12">
        <v>95968</v>
      </c>
      <c r="E15" s="12">
        <v>97635</v>
      </c>
      <c r="F15" s="12">
        <v>103278</v>
      </c>
      <c r="G15" s="12">
        <v>99680</v>
      </c>
      <c r="H15" s="12">
        <v>112045</v>
      </c>
      <c r="I15" s="12">
        <v>110206</v>
      </c>
      <c r="J15" s="12">
        <v>137382</v>
      </c>
      <c r="K15" s="12">
        <v>143226</v>
      </c>
      <c r="L15" s="12">
        <v>149685</v>
      </c>
      <c r="M15" s="12">
        <v>156088</v>
      </c>
      <c r="N15" s="12">
        <v>149293</v>
      </c>
      <c r="O15" s="12">
        <v>158767</v>
      </c>
      <c r="P15" s="12">
        <v>153110</v>
      </c>
      <c r="Q15" s="12">
        <v>157615</v>
      </c>
      <c r="R15" s="12">
        <v>190705</v>
      </c>
      <c r="S15" s="13">
        <v>199052</v>
      </c>
      <c r="T15" s="13">
        <v>209109</v>
      </c>
      <c r="U15" s="13">
        <v>199779</v>
      </c>
      <c r="V15" s="13">
        <v>191032</v>
      </c>
      <c r="W15" s="13">
        <v>164058</v>
      </c>
      <c r="X15" s="13">
        <v>164725.97500000001</v>
      </c>
      <c r="Y15" s="13">
        <v>161687</v>
      </c>
      <c r="Z15" s="13">
        <v>121810</v>
      </c>
      <c r="AA15" s="13">
        <v>123866</v>
      </c>
      <c r="AB15" s="13">
        <v>127742</v>
      </c>
      <c r="AC15" s="13">
        <v>128985</v>
      </c>
      <c r="AD15" s="13">
        <v>132240</v>
      </c>
      <c r="AE15" s="13">
        <v>133130</v>
      </c>
      <c r="AF15" s="19">
        <v>135129</v>
      </c>
      <c r="AG15" s="19">
        <v>136568</v>
      </c>
      <c r="AH15" s="19">
        <v>137725</v>
      </c>
      <c r="AI15" s="19">
        <v>138784</v>
      </c>
      <c r="AJ15" s="19">
        <v>139949</v>
      </c>
      <c r="AK15" s="19">
        <v>140937</v>
      </c>
      <c r="AL15" s="19">
        <v>142319</v>
      </c>
      <c r="AM15" s="19">
        <v>143607</v>
      </c>
      <c r="AN15" s="19">
        <v>144871</v>
      </c>
    </row>
    <row r="16" spans="1:40" x14ac:dyDescent="0.25">
      <c r="A16" s="75"/>
      <c r="B16" s="11" t="s">
        <v>7</v>
      </c>
      <c r="C16" s="12">
        <v>52541</v>
      </c>
      <c r="D16" s="12">
        <v>51885</v>
      </c>
      <c r="E16" s="12">
        <v>51324</v>
      </c>
      <c r="F16" s="12">
        <v>57106</v>
      </c>
      <c r="G16" s="12">
        <v>56035</v>
      </c>
      <c r="H16" s="12">
        <v>59595</v>
      </c>
      <c r="I16" s="12">
        <v>60072</v>
      </c>
      <c r="J16" s="12">
        <v>36479</v>
      </c>
      <c r="K16" s="12">
        <v>37724</v>
      </c>
      <c r="L16" s="12">
        <v>38609</v>
      </c>
      <c r="M16" s="12">
        <v>40199</v>
      </c>
      <c r="N16" s="12">
        <v>40273</v>
      </c>
      <c r="O16" s="12">
        <v>39688</v>
      </c>
      <c r="P16" s="12">
        <v>40367</v>
      </c>
      <c r="Q16" s="12">
        <v>40106</v>
      </c>
      <c r="R16" s="12">
        <v>41727</v>
      </c>
      <c r="S16" s="13">
        <v>42882</v>
      </c>
      <c r="T16" s="13">
        <v>43167</v>
      </c>
      <c r="U16" s="13">
        <v>43476</v>
      </c>
      <c r="V16" s="13">
        <v>41465</v>
      </c>
      <c r="W16" s="13">
        <v>53076.621909999994</v>
      </c>
      <c r="X16" s="13">
        <v>55816.954594356699</v>
      </c>
      <c r="Y16" s="13">
        <v>50246</v>
      </c>
      <c r="Z16" s="13">
        <v>47647</v>
      </c>
      <c r="AA16" s="13">
        <v>46076</v>
      </c>
      <c r="AB16" s="13">
        <v>48894</v>
      </c>
      <c r="AC16" s="13">
        <v>51883</v>
      </c>
      <c r="AD16" s="13">
        <v>52404</v>
      </c>
      <c r="AE16" s="13">
        <v>52554</v>
      </c>
      <c r="AF16" s="12">
        <v>53318.869199999994</v>
      </c>
      <c r="AG16" s="12">
        <v>53361.073129999982</v>
      </c>
      <c r="AH16" s="12">
        <v>53642.680000000008</v>
      </c>
      <c r="AI16" s="12">
        <v>53981.389939999994</v>
      </c>
      <c r="AJ16" s="12">
        <v>54179.203110000002</v>
      </c>
      <c r="AK16" s="12">
        <v>54409.119660000004</v>
      </c>
      <c r="AL16" s="12">
        <v>54729.23977</v>
      </c>
      <c r="AM16" s="12">
        <v>54929.260899999994</v>
      </c>
      <c r="AN16" s="12">
        <v>55250.283049999998</v>
      </c>
    </row>
    <row r="17" spans="1:40" x14ac:dyDescent="0.25">
      <c r="A17" s="11" t="s">
        <v>22</v>
      </c>
      <c r="B17" s="11" t="s">
        <v>6</v>
      </c>
      <c r="C17" s="12">
        <v>42737</v>
      </c>
      <c r="D17" s="12">
        <v>41870</v>
      </c>
      <c r="E17" s="12">
        <v>42619</v>
      </c>
      <c r="F17" s="12">
        <v>44255</v>
      </c>
      <c r="G17" s="12">
        <v>44162</v>
      </c>
      <c r="H17" s="12">
        <v>46618</v>
      </c>
      <c r="I17" s="12">
        <v>47480</v>
      </c>
      <c r="J17" s="12">
        <v>50541</v>
      </c>
      <c r="K17" s="12">
        <v>54666</v>
      </c>
      <c r="L17" s="12">
        <v>55529</v>
      </c>
      <c r="M17" s="12">
        <v>57606</v>
      </c>
      <c r="N17" s="12">
        <v>55201</v>
      </c>
      <c r="O17" s="12">
        <v>56248</v>
      </c>
      <c r="P17" s="12">
        <v>59996</v>
      </c>
      <c r="Q17" s="12">
        <v>58531</v>
      </c>
      <c r="R17" s="12">
        <v>60210</v>
      </c>
      <c r="S17" s="13">
        <v>62339</v>
      </c>
      <c r="T17" s="13">
        <v>62188</v>
      </c>
      <c r="U17" s="13">
        <v>62174</v>
      </c>
      <c r="V17" s="13">
        <v>63518</v>
      </c>
      <c r="W17" s="13">
        <v>65776.326355000056</v>
      </c>
      <c r="X17" s="13">
        <v>68416</v>
      </c>
      <c r="Y17" s="13">
        <v>66548</v>
      </c>
      <c r="Z17" s="13">
        <v>67245</v>
      </c>
      <c r="AA17" s="13">
        <v>66454</v>
      </c>
      <c r="AB17" s="13">
        <v>69877</v>
      </c>
      <c r="AC17" s="13">
        <v>71110</v>
      </c>
      <c r="AD17" s="13">
        <v>72934</v>
      </c>
      <c r="AE17" s="13">
        <v>74149</v>
      </c>
      <c r="AF17" s="12">
        <v>75588.330228192732</v>
      </c>
      <c r="AG17" s="12">
        <v>76510.293187624164</v>
      </c>
      <c r="AH17" s="12">
        <v>77417.249588451945</v>
      </c>
      <c r="AI17" s="12">
        <v>78377.280089549909</v>
      </c>
      <c r="AJ17" s="12">
        <v>79347.633589298683</v>
      </c>
      <c r="AK17" s="12">
        <v>80315.220735116003</v>
      </c>
      <c r="AL17" s="12">
        <v>81260.664275612362</v>
      </c>
      <c r="AM17" s="12">
        <v>82285.778768502278</v>
      </c>
      <c r="AN17" s="12">
        <v>83931.494343872328</v>
      </c>
    </row>
    <row r="18" spans="1:40" ht="30.75" x14ac:dyDescent="0.25">
      <c r="A18" s="11" t="s">
        <v>21</v>
      </c>
      <c r="B18" s="11" t="s">
        <v>5</v>
      </c>
      <c r="C18" s="12">
        <v>97389</v>
      </c>
      <c r="D18" s="12">
        <v>92026</v>
      </c>
      <c r="E18" s="12">
        <v>99205</v>
      </c>
      <c r="F18" s="12">
        <v>97809</v>
      </c>
      <c r="G18" s="12">
        <v>102212</v>
      </c>
      <c r="H18" s="12">
        <v>103592</v>
      </c>
      <c r="I18" s="12">
        <v>108739</v>
      </c>
      <c r="J18" s="12">
        <v>110001</v>
      </c>
      <c r="K18" s="12">
        <v>115921</v>
      </c>
      <c r="L18" s="12">
        <v>113629</v>
      </c>
      <c r="M18" s="12">
        <v>114602</v>
      </c>
      <c r="N18" s="12">
        <v>109119</v>
      </c>
      <c r="O18" s="12">
        <v>119074</v>
      </c>
      <c r="P18" s="12">
        <v>122537</v>
      </c>
      <c r="Q18" s="12">
        <v>123136</v>
      </c>
      <c r="R18" s="12">
        <v>130760</v>
      </c>
      <c r="S18" s="13">
        <v>142096</v>
      </c>
      <c r="T18" s="13">
        <v>139389</v>
      </c>
      <c r="U18" s="13">
        <v>134829</v>
      </c>
      <c r="V18" s="13">
        <v>128245</v>
      </c>
      <c r="W18" s="13">
        <v>129352.35464925533</v>
      </c>
      <c r="X18" s="13">
        <v>119565</v>
      </c>
      <c r="Y18" s="13">
        <v>130465</v>
      </c>
      <c r="Z18" s="13">
        <v>132875</v>
      </c>
      <c r="AA18" s="14">
        <v>127092</v>
      </c>
      <c r="AB18" s="14">
        <v>131072</v>
      </c>
      <c r="AC18" s="14">
        <v>139431</v>
      </c>
      <c r="AD18" s="14">
        <v>133410</v>
      </c>
      <c r="AE18" s="14">
        <v>132648</v>
      </c>
      <c r="AF18" s="20">
        <v>133325</v>
      </c>
      <c r="AG18" s="20">
        <v>133835</v>
      </c>
      <c r="AH18" s="20">
        <v>136790</v>
      </c>
      <c r="AI18" s="20">
        <v>137156</v>
      </c>
      <c r="AJ18" s="20">
        <v>136968</v>
      </c>
      <c r="AK18" s="20">
        <v>137739</v>
      </c>
      <c r="AL18" s="20">
        <v>138897</v>
      </c>
      <c r="AM18" s="20">
        <v>139675</v>
      </c>
      <c r="AN18" s="20">
        <v>141894</v>
      </c>
    </row>
    <row r="19" spans="1:40" ht="30.75" x14ac:dyDescent="0.25">
      <c r="A19" s="21" t="s">
        <v>20</v>
      </c>
      <c r="B19" s="21" t="s">
        <v>46</v>
      </c>
      <c r="C19" s="22">
        <v>546331</v>
      </c>
      <c r="D19" s="22">
        <v>551418</v>
      </c>
      <c r="E19" s="22">
        <v>548707</v>
      </c>
      <c r="F19" s="22">
        <v>575356</v>
      </c>
      <c r="G19" s="22">
        <v>585320</v>
      </c>
      <c r="H19" s="23">
        <v>620249</v>
      </c>
      <c r="I19" s="23">
        <v>616790</v>
      </c>
      <c r="J19" s="22">
        <v>637677</v>
      </c>
      <c r="K19" s="22">
        <v>660293</v>
      </c>
      <c r="L19" s="22">
        <v>682122</v>
      </c>
      <c r="M19" s="22">
        <v>678413</v>
      </c>
      <c r="N19" s="22">
        <v>687812</v>
      </c>
      <c r="O19" s="23">
        <v>714565</v>
      </c>
      <c r="P19" s="22">
        <v>709375</v>
      </c>
      <c r="Q19" s="22">
        <v>704459</v>
      </c>
      <c r="R19" s="22">
        <v>758876</v>
      </c>
      <c r="S19" s="22">
        <v>789475</v>
      </c>
      <c r="T19" s="22">
        <v>782227</v>
      </c>
      <c r="U19" s="23">
        <v>752470</v>
      </c>
      <c r="V19" s="22">
        <v>725958</v>
      </c>
      <c r="W19" s="22">
        <v>767948.0733316947</v>
      </c>
      <c r="X19" s="23">
        <v>782469.14691390668</v>
      </c>
      <c r="Y19" s="23">
        <f>Y4+Y5+Y6+Y17+Y18</f>
        <v>767762</v>
      </c>
      <c r="Z19" s="23">
        <f>Z4+Z5+Z6+Z17+Z18</f>
        <v>758954</v>
      </c>
      <c r="AA19" s="23">
        <f>AA4+AA5+AA6+AA17+AA18</f>
        <v>723411</v>
      </c>
      <c r="AB19" s="23">
        <f>AB4+AB5+AB6+AB17+AB18</f>
        <v>741056</v>
      </c>
      <c r="AC19" s="23">
        <f>AC4+AC5+AC6+AC17+AC18</f>
        <v>768510</v>
      </c>
      <c r="AD19" s="23">
        <f t="shared" ref="AD19:AN19" si="1">AD4+AD5+AD6+AD17+AD18</f>
        <v>776155.3</v>
      </c>
      <c r="AE19" s="23">
        <f t="shared" si="1"/>
        <v>779578.1</v>
      </c>
      <c r="AF19" s="23">
        <f t="shared" si="1"/>
        <v>786213.79942819267</v>
      </c>
      <c r="AG19" s="23">
        <f t="shared" si="1"/>
        <v>789218.76631762425</v>
      </c>
      <c r="AH19" s="23">
        <f t="shared" si="1"/>
        <v>795324.52958845196</v>
      </c>
      <c r="AI19" s="23">
        <f t="shared" si="1"/>
        <v>799195.77002954995</v>
      </c>
      <c r="AJ19" s="23">
        <f t="shared" si="1"/>
        <v>802913.93669929868</v>
      </c>
      <c r="AK19" s="23">
        <f t="shared" si="1"/>
        <v>807543.74039511604</v>
      </c>
      <c r="AL19" s="23">
        <f t="shared" si="1"/>
        <v>812239.90404561232</v>
      </c>
      <c r="AM19" s="23">
        <f t="shared" si="1"/>
        <v>816716.53966850229</v>
      </c>
      <c r="AN19" s="23">
        <f t="shared" si="1"/>
        <v>822750.77739387227</v>
      </c>
    </row>
    <row r="20" spans="1:40" ht="40.5" x14ac:dyDescent="0.25">
      <c r="A20" s="24" t="s">
        <v>29</v>
      </c>
      <c r="B20" s="24" t="s">
        <v>30</v>
      </c>
      <c r="C20" s="78" t="s">
        <v>47</v>
      </c>
      <c r="D20" s="78"/>
      <c r="E20" s="78"/>
      <c r="F20" s="78"/>
      <c r="G20" s="78"/>
      <c r="H20" s="78"/>
      <c r="I20" s="78"/>
      <c r="J20" s="78"/>
      <c r="K20" s="78"/>
      <c r="L20" s="78"/>
      <c r="M20" s="78"/>
      <c r="N20" s="78"/>
      <c r="O20" s="78"/>
      <c r="P20" s="78"/>
      <c r="Q20" s="78"/>
      <c r="R20" s="78"/>
      <c r="S20" s="78"/>
      <c r="T20" s="78"/>
      <c r="U20" s="78"/>
      <c r="V20" s="78"/>
      <c r="W20" s="78"/>
      <c r="X20" s="78"/>
      <c r="Y20" s="78"/>
      <c r="Z20" s="78"/>
      <c r="AA20" s="78"/>
      <c r="AB20" s="78"/>
      <c r="AC20" s="78"/>
      <c r="AD20" s="78"/>
      <c r="AE20" s="78"/>
      <c r="AN20" s="25"/>
    </row>
    <row r="21" spans="1:40" x14ac:dyDescent="0.25">
      <c r="A21" s="26"/>
      <c r="B21" s="26"/>
      <c r="C21" s="79" t="s">
        <v>32</v>
      </c>
      <c r="D21" s="79"/>
      <c r="E21" s="79"/>
      <c r="F21" s="79"/>
      <c r="G21" s="79"/>
      <c r="H21" s="79"/>
      <c r="I21" s="79"/>
      <c r="J21" s="79"/>
      <c r="K21" s="79"/>
      <c r="L21" s="79"/>
      <c r="M21" s="79"/>
      <c r="N21" s="79"/>
      <c r="O21" s="79"/>
      <c r="P21" s="79"/>
      <c r="Q21" s="79"/>
      <c r="R21" s="79"/>
      <c r="S21" s="79"/>
      <c r="T21" s="79"/>
      <c r="U21" s="79"/>
      <c r="V21" s="79"/>
      <c r="W21" s="79"/>
      <c r="X21" s="79"/>
      <c r="Y21" s="79"/>
      <c r="Z21" s="79"/>
      <c r="AA21" s="79"/>
      <c r="AB21" s="79"/>
      <c r="AC21" s="79"/>
      <c r="AD21" s="80" t="s">
        <v>33</v>
      </c>
      <c r="AE21" s="80"/>
      <c r="AF21" s="80"/>
      <c r="AG21" s="80"/>
      <c r="AH21" s="80"/>
      <c r="AI21" s="80"/>
      <c r="AJ21" s="80"/>
      <c r="AK21" s="80"/>
      <c r="AL21" s="80"/>
      <c r="AM21" s="80"/>
      <c r="AN21" s="80"/>
    </row>
    <row r="22" spans="1:40" x14ac:dyDescent="0.25">
      <c r="A22" s="27"/>
      <c r="B22" s="27"/>
      <c r="C22" s="28" t="s">
        <v>48</v>
      </c>
      <c r="D22" s="28" t="s">
        <v>49</v>
      </c>
      <c r="E22" s="28" t="s">
        <v>50</v>
      </c>
      <c r="F22" s="28" t="s">
        <v>51</v>
      </c>
      <c r="G22" s="28" t="s">
        <v>52</v>
      </c>
      <c r="H22" s="28" t="s">
        <v>53</v>
      </c>
      <c r="I22" s="28" t="s">
        <v>54</v>
      </c>
      <c r="J22" s="28" t="s">
        <v>55</v>
      </c>
      <c r="K22" s="28" t="s">
        <v>56</v>
      </c>
      <c r="L22" s="28" t="s">
        <v>57</v>
      </c>
      <c r="M22" s="28" t="s">
        <v>58</v>
      </c>
      <c r="N22" s="28" t="s">
        <v>59</v>
      </c>
      <c r="O22" s="28" t="s">
        <v>60</v>
      </c>
      <c r="P22" s="28" t="s">
        <v>61</v>
      </c>
      <c r="Q22" s="28" t="s">
        <v>62</v>
      </c>
      <c r="R22" s="28" t="s">
        <v>63</v>
      </c>
      <c r="S22" s="28" t="s">
        <v>64</v>
      </c>
      <c r="T22" s="28" t="s">
        <v>65</v>
      </c>
      <c r="U22" s="28" t="s">
        <v>66</v>
      </c>
      <c r="V22" s="28" t="s">
        <v>67</v>
      </c>
      <c r="W22" s="28" t="s">
        <v>68</v>
      </c>
      <c r="X22" s="28" t="s">
        <v>69</v>
      </c>
      <c r="Y22" s="28" t="s">
        <v>70</v>
      </c>
      <c r="Z22" s="28" t="s">
        <v>71</v>
      </c>
      <c r="AA22" s="28" t="s">
        <v>72</v>
      </c>
      <c r="AB22" s="28" t="s">
        <v>73</v>
      </c>
      <c r="AC22" s="28" t="s">
        <v>74</v>
      </c>
      <c r="AD22" s="28" t="s">
        <v>75</v>
      </c>
      <c r="AE22" s="28" t="s">
        <v>76</v>
      </c>
      <c r="AF22" s="28" t="s">
        <v>77</v>
      </c>
      <c r="AG22" s="28" t="s">
        <v>78</v>
      </c>
      <c r="AH22" s="28" t="s">
        <v>79</v>
      </c>
      <c r="AI22" s="28" t="s">
        <v>80</v>
      </c>
      <c r="AJ22" s="28" t="s">
        <v>81</v>
      </c>
      <c r="AK22" s="28" t="s">
        <v>82</v>
      </c>
      <c r="AL22" s="28" t="s">
        <v>83</v>
      </c>
      <c r="AM22" s="28" t="s">
        <v>84</v>
      </c>
      <c r="AN22" s="28" t="s">
        <v>85</v>
      </c>
    </row>
    <row r="23" spans="1:40" ht="15.75" thickBot="1" x14ac:dyDescent="0.3">
      <c r="A23" s="29"/>
      <c r="B23" s="29"/>
      <c r="C23" s="30">
        <v>1991</v>
      </c>
      <c r="D23" s="30">
        <v>1992</v>
      </c>
      <c r="E23" s="30">
        <v>1993</v>
      </c>
      <c r="F23" s="30">
        <v>1994</v>
      </c>
      <c r="G23" s="30">
        <v>1995</v>
      </c>
      <c r="H23" s="30">
        <v>1996</v>
      </c>
      <c r="I23" s="30">
        <v>1997</v>
      </c>
      <c r="J23" s="30">
        <v>1998</v>
      </c>
      <c r="K23" s="30">
        <v>1999</v>
      </c>
      <c r="L23" s="30">
        <v>2000</v>
      </c>
      <c r="M23" s="30">
        <v>2001</v>
      </c>
      <c r="N23" s="30">
        <v>2002</v>
      </c>
      <c r="O23" s="30">
        <v>2003</v>
      </c>
      <c r="P23" s="30">
        <v>2004</v>
      </c>
      <c r="Q23" s="30">
        <v>2005</v>
      </c>
      <c r="R23" s="30">
        <v>2006</v>
      </c>
      <c r="S23" s="30">
        <v>2007</v>
      </c>
      <c r="T23" s="30">
        <v>2008</v>
      </c>
      <c r="U23" s="30">
        <v>2009</v>
      </c>
      <c r="V23" s="30">
        <v>2010</v>
      </c>
      <c r="W23" s="30">
        <v>2011</v>
      </c>
      <c r="X23" s="30">
        <v>2012</v>
      </c>
      <c r="Y23" s="30">
        <v>2013</v>
      </c>
      <c r="Z23" s="30">
        <v>2014</v>
      </c>
      <c r="AA23" s="30">
        <v>2015</v>
      </c>
      <c r="AB23" s="30">
        <v>2016</v>
      </c>
      <c r="AC23" s="30">
        <v>2017</v>
      </c>
      <c r="AD23" s="30" t="s">
        <v>35</v>
      </c>
      <c r="AE23" s="30" t="s">
        <v>36</v>
      </c>
      <c r="AF23" s="30" t="s">
        <v>37</v>
      </c>
      <c r="AG23" s="30" t="s">
        <v>38</v>
      </c>
      <c r="AH23" s="30" t="s">
        <v>39</v>
      </c>
      <c r="AI23" s="30" t="s">
        <v>40</v>
      </c>
      <c r="AJ23" s="30" t="s">
        <v>41</v>
      </c>
      <c r="AK23" s="30" t="s">
        <v>42</v>
      </c>
      <c r="AL23" s="30" t="s">
        <v>43</v>
      </c>
      <c r="AM23" s="30" t="s">
        <v>44</v>
      </c>
      <c r="AN23" s="30" t="s">
        <v>86</v>
      </c>
    </row>
    <row r="24" spans="1:40" ht="15.75" thickTop="1" x14ac:dyDescent="0.25">
      <c r="A24" s="75" t="s">
        <v>23</v>
      </c>
      <c r="B24" s="11" t="s">
        <v>19</v>
      </c>
      <c r="C24" s="12">
        <v>30800</v>
      </c>
      <c r="D24" s="12">
        <v>31153</v>
      </c>
      <c r="E24" s="12">
        <v>30616</v>
      </c>
      <c r="F24" s="12">
        <v>32499</v>
      </c>
      <c r="G24" s="12">
        <v>35854</v>
      </c>
      <c r="H24" s="12">
        <v>37491</v>
      </c>
      <c r="I24" s="12">
        <v>37806</v>
      </c>
      <c r="J24" s="12">
        <v>33076</v>
      </c>
      <c r="K24" s="12">
        <v>39975</v>
      </c>
      <c r="L24" s="12">
        <v>40178</v>
      </c>
      <c r="M24" s="12">
        <v>38606</v>
      </c>
      <c r="N24" s="12">
        <v>40922</v>
      </c>
      <c r="O24" s="12">
        <v>45635</v>
      </c>
      <c r="P24" s="12">
        <v>36841</v>
      </c>
      <c r="Q24" s="12">
        <v>44839</v>
      </c>
      <c r="R24" s="12">
        <v>42657</v>
      </c>
      <c r="S24" s="13">
        <v>42526</v>
      </c>
      <c r="T24" s="13">
        <v>41701</v>
      </c>
      <c r="U24" s="13">
        <v>45275</v>
      </c>
      <c r="V24" s="13">
        <v>53022</v>
      </c>
      <c r="W24" s="13">
        <v>46135</v>
      </c>
      <c r="X24" s="13">
        <v>40117</v>
      </c>
      <c r="Y24" s="13">
        <v>38819</v>
      </c>
      <c r="Z24" s="13">
        <v>39124</v>
      </c>
      <c r="AA24" s="13">
        <v>42822</v>
      </c>
      <c r="AB24" s="13">
        <v>40246</v>
      </c>
      <c r="AC24" s="13">
        <v>40491</v>
      </c>
      <c r="AD24" s="13">
        <v>44836</v>
      </c>
      <c r="AE24" s="13">
        <v>45350</v>
      </c>
      <c r="AF24" s="12">
        <v>45769</v>
      </c>
      <c r="AG24" s="12">
        <v>46270</v>
      </c>
      <c r="AH24" s="12">
        <v>46659</v>
      </c>
      <c r="AI24" s="12">
        <v>47096</v>
      </c>
      <c r="AJ24" s="12">
        <v>47535</v>
      </c>
      <c r="AK24" s="12">
        <v>47933</v>
      </c>
      <c r="AL24" s="12">
        <v>48356</v>
      </c>
      <c r="AM24" s="12">
        <v>48801</v>
      </c>
      <c r="AN24" s="12">
        <v>48801</v>
      </c>
    </row>
    <row r="25" spans="1:40" x14ac:dyDescent="0.25">
      <c r="A25" s="75"/>
      <c r="B25" s="11" t="s">
        <v>18</v>
      </c>
      <c r="C25" s="12">
        <v>40545</v>
      </c>
      <c r="D25" s="12">
        <v>41866</v>
      </c>
      <c r="E25" s="12">
        <v>41125</v>
      </c>
      <c r="F25" s="12">
        <v>42063</v>
      </c>
      <c r="G25" s="12">
        <v>42547</v>
      </c>
      <c r="H25" s="12">
        <v>42755</v>
      </c>
      <c r="I25" s="12">
        <v>41208</v>
      </c>
      <c r="J25" s="12">
        <v>41338</v>
      </c>
      <c r="K25" s="12">
        <v>44199</v>
      </c>
      <c r="L25" s="12">
        <v>45227</v>
      </c>
      <c r="M25" s="12">
        <v>43852</v>
      </c>
      <c r="N25" s="12">
        <v>42670</v>
      </c>
      <c r="O25" s="12">
        <v>46009</v>
      </c>
      <c r="P25" s="12">
        <v>48079</v>
      </c>
      <c r="Q25" s="12">
        <v>48176</v>
      </c>
      <c r="R25" s="12">
        <v>46828</v>
      </c>
      <c r="S25" s="13">
        <v>46697</v>
      </c>
      <c r="T25" s="13">
        <v>46795</v>
      </c>
      <c r="U25" s="13">
        <v>46043</v>
      </c>
      <c r="V25" s="13">
        <v>44864</v>
      </c>
      <c r="W25" s="13">
        <v>45712</v>
      </c>
      <c r="X25" s="13">
        <v>45234</v>
      </c>
      <c r="Y25" s="13">
        <v>44287</v>
      </c>
      <c r="Z25" s="13">
        <v>47186</v>
      </c>
      <c r="AA25" s="13">
        <v>45204</v>
      </c>
      <c r="AB25" s="13">
        <v>42841</v>
      </c>
      <c r="AC25" s="31">
        <v>43745</v>
      </c>
      <c r="AD25" s="31">
        <v>45562</v>
      </c>
      <c r="AE25" s="31">
        <v>45303</v>
      </c>
      <c r="AF25" s="19">
        <v>45154</v>
      </c>
      <c r="AG25" s="19">
        <v>44738</v>
      </c>
      <c r="AH25" s="19">
        <v>44494</v>
      </c>
      <c r="AI25" s="19">
        <v>44316</v>
      </c>
      <c r="AJ25" s="19">
        <v>44172</v>
      </c>
      <c r="AK25" s="19">
        <v>44070</v>
      </c>
      <c r="AL25" s="19">
        <v>43985</v>
      </c>
      <c r="AM25" s="19">
        <v>43933</v>
      </c>
      <c r="AN25" s="19">
        <v>43880</v>
      </c>
    </row>
    <row r="26" spans="1:40" ht="30.75" x14ac:dyDescent="0.25">
      <c r="A26" s="75"/>
      <c r="B26" s="11" t="s">
        <v>17</v>
      </c>
      <c r="C26" s="13">
        <v>282819</v>
      </c>
      <c r="D26" s="13">
        <v>291197</v>
      </c>
      <c r="E26" s="13">
        <v>292085</v>
      </c>
      <c r="F26" s="13">
        <v>322953</v>
      </c>
      <c r="G26" s="13">
        <v>312635</v>
      </c>
      <c r="H26" s="13">
        <v>332583</v>
      </c>
      <c r="I26" s="13">
        <v>340764</v>
      </c>
      <c r="J26" s="13">
        <v>323336</v>
      </c>
      <c r="K26" s="13">
        <v>339686</v>
      </c>
      <c r="L26" s="13">
        <v>347266</v>
      </c>
      <c r="M26" s="13">
        <v>364003</v>
      </c>
      <c r="N26" s="13">
        <v>352083</v>
      </c>
      <c r="O26" s="13">
        <v>371977</v>
      </c>
      <c r="P26" s="13">
        <v>364232</v>
      </c>
      <c r="Q26" s="13">
        <v>378987</v>
      </c>
      <c r="R26" s="13">
        <v>381246</v>
      </c>
      <c r="S26" s="13">
        <v>390263</v>
      </c>
      <c r="T26" s="13">
        <v>386301</v>
      </c>
      <c r="U26" s="13">
        <v>390829</v>
      </c>
      <c r="V26" s="13">
        <v>405176</v>
      </c>
      <c r="W26" s="13">
        <v>400588.69408513163</v>
      </c>
      <c r="X26" s="13">
        <v>404280.37287969398</v>
      </c>
      <c r="Y26" s="13">
        <f>Y30+Y31+Y33+Y35+Y36</f>
        <v>379643</v>
      </c>
      <c r="Z26" s="13">
        <f>Z30+Z31+Z33+Z35+Z36</f>
        <v>431871</v>
      </c>
      <c r="AA26" s="13">
        <f>AA30+AA31+AA33+AA35+AA36</f>
        <v>426355</v>
      </c>
      <c r="AB26" s="13">
        <f>AB31+AB33+AB35+AB36</f>
        <v>385178</v>
      </c>
      <c r="AC26" s="13">
        <f>AC31+AC33+AC35+AC36</f>
        <v>400915</v>
      </c>
      <c r="AD26" s="13">
        <f t="shared" ref="AD26:AN26" si="2">AD31+AD33+AD35+AD36</f>
        <v>408643</v>
      </c>
      <c r="AE26" s="13">
        <f t="shared" si="2"/>
        <v>410079</v>
      </c>
      <c r="AF26" s="13">
        <f t="shared" si="2"/>
        <v>412264.39077</v>
      </c>
      <c r="AG26" s="13">
        <f t="shared" si="2"/>
        <v>414846.11771999998</v>
      </c>
      <c r="AH26" s="13">
        <f t="shared" si="2"/>
        <v>416926.34678999998</v>
      </c>
      <c r="AI26" s="13">
        <f t="shared" si="2"/>
        <v>418709.67801999999</v>
      </c>
      <c r="AJ26" s="13">
        <f t="shared" si="2"/>
        <v>421664.41148999997</v>
      </c>
      <c r="AK26" s="13">
        <f t="shared" si="2"/>
        <v>423771.84725999995</v>
      </c>
      <c r="AL26" s="13">
        <f t="shared" si="2"/>
        <v>426523.58539000002</v>
      </c>
      <c r="AM26" s="13">
        <f t="shared" si="2"/>
        <v>429147.6251</v>
      </c>
      <c r="AN26" s="13">
        <f t="shared" si="2"/>
        <v>432730.26641000004</v>
      </c>
    </row>
    <row r="27" spans="1:40" x14ac:dyDescent="0.25">
      <c r="A27" s="75"/>
      <c r="B27" s="11" t="s">
        <v>16</v>
      </c>
      <c r="C27" s="12">
        <v>67097</v>
      </c>
      <c r="D27" s="12">
        <v>71181</v>
      </c>
      <c r="E27" s="12">
        <v>72885</v>
      </c>
      <c r="F27" s="12">
        <v>81846</v>
      </c>
      <c r="G27" s="12">
        <v>75638</v>
      </c>
      <c r="H27" s="12">
        <v>83465</v>
      </c>
      <c r="I27" s="12">
        <v>84534</v>
      </c>
      <c r="J27" s="12">
        <v>75670</v>
      </c>
      <c r="K27" s="12">
        <v>84401</v>
      </c>
      <c r="L27" s="12">
        <v>86239</v>
      </c>
      <c r="M27" s="12">
        <v>84546</v>
      </c>
      <c r="N27" s="12">
        <v>85485</v>
      </c>
      <c r="O27" s="12">
        <v>87300</v>
      </c>
      <c r="P27" s="12">
        <v>86332</v>
      </c>
      <c r="Q27" s="12">
        <v>91800</v>
      </c>
      <c r="R27" s="12" t="s">
        <v>45</v>
      </c>
      <c r="S27" s="16" t="s">
        <v>45</v>
      </c>
      <c r="T27" s="16" t="s">
        <v>45</v>
      </c>
      <c r="U27" s="16" t="s">
        <v>45</v>
      </c>
      <c r="V27" s="16" t="s">
        <v>45</v>
      </c>
      <c r="W27" s="16" t="s">
        <v>45</v>
      </c>
      <c r="X27" s="16" t="s">
        <v>45</v>
      </c>
      <c r="Y27" s="16" t="s">
        <v>45</v>
      </c>
      <c r="Z27" s="16" t="s">
        <v>45</v>
      </c>
      <c r="AA27" s="16" t="s">
        <v>45</v>
      </c>
      <c r="AB27" s="16" t="s">
        <v>45</v>
      </c>
      <c r="AC27" s="16" t="s">
        <v>45</v>
      </c>
      <c r="AD27" s="16" t="s">
        <v>45</v>
      </c>
      <c r="AE27" s="16" t="s">
        <v>45</v>
      </c>
      <c r="AF27" s="16" t="s">
        <v>45</v>
      </c>
      <c r="AG27" s="16" t="s">
        <v>45</v>
      </c>
      <c r="AH27" s="16" t="s">
        <v>45</v>
      </c>
      <c r="AI27" s="16" t="s">
        <v>45</v>
      </c>
      <c r="AJ27" s="16" t="s">
        <v>45</v>
      </c>
      <c r="AK27" s="16" t="s">
        <v>45</v>
      </c>
      <c r="AL27" s="16" t="s">
        <v>45</v>
      </c>
      <c r="AM27" s="16" t="s">
        <v>45</v>
      </c>
      <c r="AN27" s="16" t="s">
        <v>45</v>
      </c>
    </row>
    <row r="28" spans="1:40" x14ac:dyDescent="0.25">
      <c r="A28" s="75"/>
      <c r="B28" s="11" t="s">
        <v>15</v>
      </c>
      <c r="C28" s="12">
        <v>36551</v>
      </c>
      <c r="D28" s="12">
        <v>37983</v>
      </c>
      <c r="E28" s="12">
        <v>37915</v>
      </c>
      <c r="F28" s="12">
        <v>41406</v>
      </c>
      <c r="G28" s="12">
        <v>40653</v>
      </c>
      <c r="H28" s="12">
        <v>40790</v>
      </c>
      <c r="I28" s="12">
        <v>40468</v>
      </c>
      <c r="J28" s="12">
        <v>37217</v>
      </c>
      <c r="K28" s="12">
        <v>36532</v>
      </c>
      <c r="L28" s="12">
        <v>40220</v>
      </c>
      <c r="M28" s="12">
        <v>43256</v>
      </c>
      <c r="N28" s="12">
        <v>39458</v>
      </c>
      <c r="O28" s="12">
        <v>46551</v>
      </c>
      <c r="P28" s="12">
        <v>45625</v>
      </c>
      <c r="Q28" s="12">
        <v>45905</v>
      </c>
      <c r="R28" s="12" t="s">
        <v>45</v>
      </c>
      <c r="S28" s="16" t="s">
        <v>45</v>
      </c>
      <c r="T28" s="16" t="s">
        <v>45</v>
      </c>
      <c r="U28" s="16" t="s">
        <v>45</v>
      </c>
      <c r="V28" s="16" t="s">
        <v>45</v>
      </c>
      <c r="W28" s="16" t="s">
        <v>45</v>
      </c>
      <c r="X28" s="16" t="s">
        <v>45</v>
      </c>
      <c r="Y28" s="16" t="s">
        <v>45</v>
      </c>
      <c r="Z28" s="16" t="s">
        <v>45</v>
      </c>
      <c r="AA28" s="16" t="s">
        <v>45</v>
      </c>
      <c r="AB28" s="16" t="s">
        <v>45</v>
      </c>
      <c r="AC28" s="16" t="s">
        <v>45</v>
      </c>
      <c r="AD28" s="16" t="s">
        <v>45</v>
      </c>
      <c r="AE28" s="16" t="s">
        <v>45</v>
      </c>
      <c r="AF28" s="16" t="s">
        <v>45</v>
      </c>
      <c r="AG28" s="16" t="s">
        <v>45</v>
      </c>
      <c r="AH28" s="16" t="s">
        <v>45</v>
      </c>
      <c r="AI28" s="16" t="s">
        <v>45</v>
      </c>
      <c r="AJ28" s="16" t="s">
        <v>45</v>
      </c>
      <c r="AK28" s="16" t="s">
        <v>45</v>
      </c>
      <c r="AL28" s="16" t="s">
        <v>45</v>
      </c>
      <c r="AM28" s="16" t="s">
        <v>45</v>
      </c>
      <c r="AN28" s="16" t="s">
        <v>45</v>
      </c>
    </row>
    <row r="29" spans="1:40" x14ac:dyDescent="0.25">
      <c r="A29" s="75"/>
      <c r="B29" s="11" t="s">
        <v>14</v>
      </c>
      <c r="C29" s="12">
        <v>32461</v>
      </c>
      <c r="D29" s="12">
        <v>33420</v>
      </c>
      <c r="E29" s="12">
        <v>31289</v>
      </c>
      <c r="F29" s="12">
        <v>34966</v>
      </c>
      <c r="G29" s="12">
        <v>33999</v>
      </c>
      <c r="H29" s="12">
        <v>35734</v>
      </c>
      <c r="I29" s="12">
        <v>37162</v>
      </c>
      <c r="J29" s="12">
        <v>34973</v>
      </c>
      <c r="K29" s="12">
        <v>37410</v>
      </c>
      <c r="L29" s="12">
        <v>39081</v>
      </c>
      <c r="M29" s="12">
        <v>41943</v>
      </c>
      <c r="N29" s="12">
        <v>40529</v>
      </c>
      <c r="O29" s="12">
        <v>42412</v>
      </c>
      <c r="P29" s="12">
        <v>41719</v>
      </c>
      <c r="Q29" s="12">
        <v>42929</v>
      </c>
      <c r="R29" s="12" t="s">
        <v>45</v>
      </c>
      <c r="S29" s="16" t="s">
        <v>45</v>
      </c>
      <c r="T29" s="16" t="s">
        <v>45</v>
      </c>
      <c r="U29" s="16" t="s">
        <v>45</v>
      </c>
      <c r="V29" s="16" t="s">
        <v>45</v>
      </c>
      <c r="W29" s="16" t="s">
        <v>45</v>
      </c>
      <c r="X29" s="16" t="s">
        <v>45</v>
      </c>
      <c r="Y29" s="16" t="s">
        <v>45</v>
      </c>
      <c r="Z29" s="16" t="s">
        <v>45</v>
      </c>
      <c r="AA29" s="16" t="s">
        <v>45</v>
      </c>
      <c r="AB29" s="16" t="s">
        <v>45</v>
      </c>
      <c r="AC29" s="16" t="s">
        <v>45</v>
      </c>
      <c r="AD29" s="16" t="s">
        <v>45</v>
      </c>
      <c r="AE29" s="16" t="s">
        <v>45</v>
      </c>
      <c r="AF29" s="16" t="s">
        <v>45</v>
      </c>
      <c r="AG29" s="16" t="s">
        <v>45</v>
      </c>
      <c r="AH29" s="16" t="s">
        <v>45</v>
      </c>
      <c r="AI29" s="16" t="s">
        <v>45</v>
      </c>
      <c r="AJ29" s="16" t="s">
        <v>45</v>
      </c>
      <c r="AK29" s="16" t="s">
        <v>45</v>
      </c>
      <c r="AL29" s="16" t="s">
        <v>45</v>
      </c>
      <c r="AM29" s="16" t="s">
        <v>45</v>
      </c>
      <c r="AN29" s="16" t="s">
        <v>45</v>
      </c>
    </row>
    <row r="30" spans="1:40" x14ac:dyDescent="0.25">
      <c r="A30" s="75"/>
      <c r="B30" s="11" t="s">
        <v>13</v>
      </c>
      <c r="C30" s="12" t="s">
        <v>45</v>
      </c>
      <c r="D30" s="12" t="s">
        <v>45</v>
      </c>
      <c r="E30" s="12" t="s">
        <v>45</v>
      </c>
      <c r="F30" s="12" t="s">
        <v>45</v>
      </c>
      <c r="G30" s="12" t="s">
        <v>45</v>
      </c>
      <c r="H30" s="12" t="s">
        <v>45</v>
      </c>
      <c r="I30" s="12" t="s">
        <v>45</v>
      </c>
      <c r="J30" s="12" t="s">
        <v>45</v>
      </c>
      <c r="K30" s="12" t="s">
        <v>45</v>
      </c>
      <c r="L30" s="12" t="s">
        <v>45</v>
      </c>
      <c r="M30" s="12" t="s">
        <v>45</v>
      </c>
      <c r="N30" s="12" t="s">
        <v>45</v>
      </c>
      <c r="O30" s="12" t="s">
        <v>45</v>
      </c>
      <c r="P30" s="12" t="s">
        <v>45</v>
      </c>
      <c r="Q30" s="12" t="s">
        <v>45</v>
      </c>
      <c r="R30" s="12" t="s">
        <v>45</v>
      </c>
      <c r="S30" s="13" t="s">
        <v>45</v>
      </c>
      <c r="T30" s="13" t="s">
        <v>45</v>
      </c>
      <c r="U30" s="13" t="s">
        <v>45</v>
      </c>
      <c r="V30" s="13" t="s">
        <v>45</v>
      </c>
      <c r="W30" s="13">
        <v>5068.8373382199998</v>
      </c>
      <c r="X30" s="13">
        <v>4803.2829342288642</v>
      </c>
      <c r="Y30" s="13">
        <v>5520</v>
      </c>
      <c r="Z30" s="13">
        <v>5112</v>
      </c>
      <c r="AA30" s="13">
        <v>5294</v>
      </c>
      <c r="AB30" s="16" t="s">
        <v>45</v>
      </c>
      <c r="AC30" s="16" t="s">
        <v>45</v>
      </c>
      <c r="AD30" s="16" t="s">
        <v>45</v>
      </c>
      <c r="AE30" s="16" t="s">
        <v>45</v>
      </c>
      <c r="AF30" s="16" t="s">
        <v>45</v>
      </c>
      <c r="AG30" s="16" t="s">
        <v>45</v>
      </c>
      <c r="AH30" s="16" t="s">
        <v>45</v>
      </c>
      <c r="AI30" s="16" t="s">
        <v>45</v>
      </c>
      <c r="AJ30" s="16" t="s">
        <v>45</v>
      </c>
      <c r="AK30" s="16" t="s">
        <v>45</v>
      </c>
      <c r="AL30" s="16" t="s">
        <v>45</v>
      </c>
      <c r="AM30" s="16" t="s">
        <v>45</v>
      </c>
      <c r="AN30" s="16" t="s">
        <v>45</v>
      </c>
    </row>
    <row r="31" spans="1:40" x14ac:dyDescent="0.25">
      <c r="A31" s="75"/>
      <c r="B31" s="11" t="s">
        <v>12</v>
      </c>
      <c r="C31" s="12" t="s">
        <v>45</v>
      </c>
      <c r="D31" s="12" t="s">
        <v>45</v>
      </c>
      <c r="E31" s="12" t="s">
        <v>45</v>
      </c>
      <c r="F31" s="12" t="s">
        <v>45</v>
      </c>
      <c r="G31" s="12" t="s">
        <v>45</v>
      </c>
      <c r="H31" s="12" t="s">
        <v>45</v>
      </c>
      <c r="I31" s="12" t="s">
        <v>45</v>
      </c>
      <c r="J31" s="12" t="s">
        <v>45</v>
      </c>
      <c r="K31" s="12" t="s">
        <v>45</v>
      </c>
      <c r="L31" s="12" t="s">
        <v>45</v>
      </c>
      <c r="M31" s="12" t="s">
        <v>45</v>
      </c>
      <c r="N31" s="12" t="s">
        <v>45</v>
      </c>
      <c r="O31" s="12" t="s">
        <v>45</v>
      </c>
      <c r="P31" s="12" t="s">
        <v>45</v>
      </c>
      <c r="Q31" s="12" t="s">
        <v>45</v>
      </c>
      <c r="R31" s="12" t="s">
        <v>45</v>
      </c>
      <c r="S31" s="13" t="s">
        <v>45</v>
      </c>
      <c r="T31" s="13" t="s">
        <v>45</v>
      </c>
      <c r="U31" s="13" t="s">
        <v>45</v>
      </c>
      <c r="V31" s="13" t="s">
        <v>45</v>
      </c>
      <c r="W31" s="13">
        <v>86728.41</v>
      </c>
      <c r="X31" s="13">
        <v>86844.020999999993</v>
      </c>
      <c r="Y31" s="13">
        <v>76464</v>
      </c>
      <c r="Z31" s="13">
        <v>109400</v>
      </c>
      <c r="AA31" s="13">
        <v>104713</v>
      </c>
      <c r="AB31" s="13">
        <v>95920</v>
      </c>
      <c r="AC31" s="13">
        <v>99054</v>
      </c>
      <c r="AD31" s="13">
        <v>103731</v>
      </c>
      <c r="AE31" s="13">
        <v>104295</v>
      </c>
      <c r="AF31" s="12">
        <v>105682.8</v>
      </c>
      <c r="AG31" s="12">
        <v>106801.8</v>
      </c>
      <c r="AH31" s="12">
        <v>107595</v>
      </c>
      <c r="AI31" s="12">
        <v>108131.1</v>
      </c>
      <c r="AJ31" s="12">
        <v>108754.1</v>
      </c>
      <c r="AK31" s="12">
        <v>109532.3</v>
      </c>
      <c r="AL31" s="12">
        <v>110215.9</v>
      </c>
      <c r="AM31" s="12">
        <v>110880.5</v>
      </c>
      <c r="AN31" s="12">
        <v>111540.4</v>
      </c>
    </row>
    <row r="32" spans="1:40" x14ac:dyDescent="0.25">
      <c r="A32" s="75"/>
      <c r="B32" s="11" t="s">
        <v>11</v>
      </c>
      <c r="C32" s="12">
        <v>21113</v>
      </c>
      <c r="D32" s="12">
        <v>21432</v>
      </c>
      <c r="E32" s="12">
        <v>21866</v>
      </c>
      <c r="F32" s="12">
        <v>21955</v>
      </c>
      <c r="G32" s="12">
        <v>23033</v>
      </c>
      <c r="H32" s="12">
        <v>23429</v>
      </c>
      <c r="I32" s="12">
        <v>24251</v>
      </c>
      <c r="J32" s="12">
        <v>25390</v>
      </c>
      <c r="K32" s="12">
        <v>26080</v>
      </c>
      <c r="L32" s="12">
        <v>25200</v>
      </c>
      <c r="M32" s="12">
        <v>24536</v>
      </c>
      <c r="N32" s="12">
        <v>21815</v>
      </c>
      <c r="O32" s="12">
        <v>23645</v>
      </c>
      <c r="P32" s="12">
        <v>24134</v>
      </c>
      <c r="Q32" s="12">
        <v>24526</v>
      </c>
      <c r="R32" s="12">
        <v>33748</v>
      </c>
      <c r="S32" s="13">
        <v>34677</v>
      </c>
      <c r="T32" s="13">
        <v>33191</v>
      </c>
      <c r="U32" s="13">
        <v>36029</v>
      </c>
      <c r="V32" s="13">
        <v>35351</v>
      </c>
      <c r="W32" s="13" t="s">
        <v>45</v>
      </c>
      <c r="X32" s="13" t="s">
        <v>45</v>
      </c>
      <c r="Y32" s="13" t="s">
        <v>45</v>
      </c>
      <c r="Z32" s="13" t="s">
        <v>45</v>
      </c>
      <c r="AA32" s="13" t="s">
        <v>45</v>
      </c>
      <c r="AB32" s="13" t="s">
        <v>45</v>
      </c>
      <c r="AC32" s="13" t="s">
        <v>45</v>
      </c>
      <c r="AD32" s="13" t="s">
        <v>45</v>
      </c>
      <c r="AE32" s="13" t="s">
        <v>45</v>
      </c>
      <c r="AF32" s="13" t="s">
        <v>45</v>
      </c>
      <c r="AG32" s="13" t="s">
        <v>45</v>
      </c>
      <c r="AH32" s="13" t="s">
        <v>45</v>
      </c>
      <c r="AI32" s="13" t="s">
        <v>45</v>
      </c>
      <c r="AJ32" s="13" t="s">
        <v>45</v>
      </c>
      <c r="AK32" s="13" t="s">
        <v>45</v>
      </c>
      <c r="AL32" s="13" t="s">
        <v>45</v>
      </c>
      <c r="AM32" s="13" t="s">
        <v>45</v>
      </c>
      <c r="AN32" s="13" t="s">
        <v>45</v>
      </c>
    </row>
    <row r="33" spans="1:40" x14ac:dyDescent="0.25">
      <c r="A33" s="75"/>
      <c r="B33" s="11" t="s">
        <v>10</v>
      </c>
      <c r="C33" s="12" t="s">
        <v>45</v>
      </c>
      <c r="D33" s="12" t="s">
        <v>45</v>
      </c>
      <c r="E33" s="12" t="s">
        <v>45</v>
      </c>
      <c r="F33" s="12" t="s">
        <v>45</v>
      </c>
      <c r="G33" s="12" t="s">
        <v>45</v>
      </c>
      <c r="H33" s="12" t="s">
        <v>45</v>
      </c>
      <c r="I33" s="12" t="s">
        <v>45</v>
      </c>
      <c r="J33" s="12" t="s">
        <v>45</v>
      </c>
      <c r="K33" s="12" t="s">
        <v>45</v>
      </c>
      <c r="L33" s="12" t="s">
        <v>45</v>
      </c>
      <c r="M33" s="12" t="s">
        <v>45</v>
      </c>
      <c r="N33" s="12" t="s">
        <v>45</v>
      </c>
      <c r="O33" s="12" t="s">
        <v>45</v>
      </c>
      <c r="P33" s="12" t="s">
        <v>45</v>
      </c>
      <c r="Q33" s="12" t="s">
        <v>45</v>
      </c>
      <c r="R33" s="12" t="s">
        <v>45</v>
      </c>
      <c r="S33" s="13" t="s">
        <v>45</v>
      </c>
      <c r="T33" s="13" t="s">
        <v>45</v>
      </c>
      <c r="U33" s="13" t="s">
        <v>45</v>
      </c>
      <c r="V33" s="13" t="s">
        <v>45</v>
      </c>
      <c r="W33" s="13">
        <v>115535</v>
      </c>
      <c r="X33" s="13">
        <v>122563</v>
      </c>
      <c r="Y33" s="13">
        <v>132229</v>
      </c>
      <c r="Z33" s="13">
        <v>140510</v>
      </c>
      <c r="AA33" s="13">
        <v>143086</v>
      </c>
      <c r="AB33" s="13">
        <v>129771</v>
      </c>
      <c r="AC33" s="13">
        <v>131021</v>
      </c>
      <c r="AD33" s="13">
        <v>132652</v>
      </c>
      <c r="AE33" s="13">
        <v>133394</v>
      </c>
      <c r="AF33" s="12">
        <v>132942</v>
      </c>
      <c r="AG33" s="12">
        <v>132883</v>
      </c>
      <c r="AH33" s="12">
        <v>133050</v>
      </c>
      <c r="AI33" s="12">
        <v>133239</v>
      </c>
      <c r="AJ33" s="12">
        <v>133842</v>
      </c>
      <c r="AK33" s="12">
        <v>133797</v>
      </c>
      <c r="AL33" s="12">
        <v>134342</v>
      </c>
      <c r="AM33" s="12">
        <v>134915</v>
      </c>
      <c r="AN33" s="12">
        <v>135667</v>
      </c>
    </row>
    <row r="34" spans="1:40" x14ac:dyDescent="0.25">
      <c r="A34" s="75"/>
      <c r="B34" s="11" t="s">
        <v>9</v>
      </c>
      <c r="C34" s="12" t="s">
        <v>45</v>
      </c>
      <c r="D34" s="12" t="s">
        <v>45</v>
      </c>
      <c r="E34" s="12" t="s">
        <v>45</v>
      </c>
      <c r="F34" s="12" t="s">
        <v>45</v>
      </c>
      <c r="G34" s="12" t="s">
        <v>45</v>
      </c>
      <c r="H34" s="12" t="s">
        <v>45</v>
      </c>
      <c r="I34" s="12" t="s">
        <v>45</v>
      </c>
      <c r="J34" s="12" t="s">
        <v>45</v>
      </c>
      <c r="K34" s="12" t="s">
        <v>45</v>
      </c>
      <c r="L34" s="12" t="s">
        <v>45</v>
      </c>
      <c r="M34" s="12" t="s">
        <v>45</v>
      </c>
      <c r="N34" s="12" t="s">
        <v>45</v>
      </c>
      <c r="O34" s="12" t="s">
        <v>45</v>
      </c>
      <c r="P34" s="12" t="s">
        <v>45</v>
      </c>
      <c r="Q34" s="12" t="s">
        <v>45</v>
      </c>
      <c r="R34" s="12">
        <v>151600</v>
      </c>
      <c r="S34" s="13">
        <v>149631</v>
      </c>
      <c r="T34" s="13">
        <v>141900</v>
      </c>
      <c r="U34" s="13">
        <v>142395</v>
      </c>
      <c r="V34" s="13">
        <v>143827</v>
      </c>
      <c r="W34" s="13" t="s">
        <v>45</v>
      </c>
      <c r="X34" s="13" t="s">
        <v>45</v>
      </c>
      <c r="Y34" s="13" t="s">
        <v>45</v>
      </c>
      <c r="Z34" s="13" t="s">
        <v>45</v>
      </c>
      <c r="AA34" s="13" t="s">
        <v>45</v>
      </c>
      <c r="AB34" s="13" t="s">
        <v>45</v>
      </c>
      <c r="AC34" s="13" t="s">
        <v>45</v>
      </c>
      <c r="AD34" s="13" t="s">
        <v>45</v>
      </c>
      <c r="AE34" s="13" t="s">
        <v>45</v>
      </c>
      <c r="AF34" s="13" t="s">
        <v>45</v>
      </c>
      <c r="AG34" s="13" t="s">
        <v>45</v>
      </c>
      <c r="AH34" s="13" t="s">
        <v>45</v>
      </c>
      <c r="AI34" s="13" t="s">
        <v>45</v>
      </c>
      <c r="AJ34" s="13" t="s">
        <v>45</v>
      </c>
      <c r="AK34" s="13" t="s">
        <v>45</v>
      </c>
      <c r="AL34" s="13" t="s">
        <v>45</v>
      </c>
      <c r="AM34" s="13" t="s">
        <v>45</v>
      </c>
      <c r="AN34" s="13" t="s">
        <v>45</v>
      </c>
    </row>
    <row r="35" spans="1:40" x14ac:dyDescent="0.25">
      <c r="A35" s="75"/>
      <c r="B35" s="11" t="s">
        <v>8</v>
      </c>
      <c r="C35" s="12">
        <v>86648</v>
      </c>
      <c r="D35" s="12">
        <v>88422</v>
      </c>
      <c r="E35" s="12">
        <v>88218</v>
      </c>
      <c r="F35" s="12">
        <v>101136</v>
      </c>
      <c r="G35" s="12">
        <v>96807</v>
      </c>
      <c r="H35" s="12">
        <v>104541</v>
      </c>
      <c r="I35" s="12">
        <v>105254</v>
      </c>
      <c r="J35" s="12">
        <v>122649</v>
      </c>
      <c r="K35" s="12">
        <v>127416</v>
      </c>
      <c r="L35" s="12">
        <v>128563</v>
      </c>
      <c r="M35" s="12">
        <v>139146</v>
      </c>
      <c r="N35" s="12">
        <v>135182</v>
      </c>
      <c r="O35" s="12">
        <v>141882</v>
      </c>
      <c r="P35" s="12">
        <v>137972</v>
      </c>
      <c r="Q35" s="12">
        <v>144337</v>
      </c>
      <c r="R35" s="12">
        <v>164638</v>
      </c>
      <c r="S35" s="13">
        <v>175163</v>
      </c>
      <c r="T35" s="13">
        <v>179888</v>
      </c>
      <c r="U35" s="13">
        <v>179596</v>
      </c>
      <c r="V35" s="13">
        <v>193135</v>
      </c>
      <c r="W35" s="13">
        <v>152030</v>
      </c>
      <c r="X35" s="13">
        <v>150850</v>
      </c>
      <c r="Y35" s="13">
        <v>130113</v>
      </c>
      <c r="Z35" s="13">
        <v>137681</v>
      </c>
      <c r="AA35" s="13">
        <v>136335</v>
      </c>
      <c r="AB35" s="13">
        <v>122790</v>
      </c>
      <c r="AC35" s="13">
        <v>129306</v>
      </c>
      <c r="AD35" s="13">
        <v>131045</v>
      </c>
      <c r="AE35" s="13">
        <v>131467</v>
      </c>
      <c r="AF35" s="19">
        <v>132391</v>
      </c>
      <c r="AG35" s="19">
        <v>133343</v>
      </c>
      <c r="AH35" s="19">
        <v>134310</v>
      </c>
      <c r="AI35" s="19">
        <v>135382</v>
      </c>
      <c r="AJ35" s="19">
        <v>136480</v>
      </c>
      <c r="AK35" s="19">
        <v>137760</v>
      </c>
      <c r="AL35" s="19">
        <v>138934</v>
      </c>
      <c r="AM35" s="19">
        <v>140144</v>
      </c>
      <c r="AN35" s="19">
        <v>141479</v>
      </c>
    </row>
    <row r="36" spans="1:40" x14ac:dyDescent="0.25">
      <c r="A36" s="75"/>
      <c r="B36" s="11" t="s">
        <v>7</v>
      </c>
      <c r="C36" s="12">
        <v>38949</v>
      </c>
      <c r="D36" s="12">
        <v>38759</v>
      </c>
      <c r="E36" s="12">
        <v>39912</v>
      </c>
      <c r="F36" s="12">
        <v>41644</v>
      </c>
      <c r="G36" s="12">
        <v>42505</v>
      </c>
      <c r="H36" s="12">
        <v>44624</v>
      </c>
      <c r="I36" s="12">
        <v>49095</v>
      </c>
      <c r="J36" s="12">
        <v>27437</v>
      </c>
      <c r="K36" s="12">
        <v>27847</v>
      </c>
      <c r="L36" s="12">
        <v>27963</v>
      </c>
      <c r="M36" s="12">
        <v>30576</v>
      </c>
      <c r="N36" s="12">
        <v>29614</v>
      </c>
      <c r="O36" s="12">
        <v>30187</v>
      </c>
      <c r="P36" s="12">
        <v>28450</v>
      </c>
      <c r="Q36" s="12">
        <v>29490</v>
      </c>
      <c r="R36" s="12">
        <v>31260</v>
      </c>
      <c r="S36" s="13">
        <v>30792</v>
      </c>
      <c r="T36" s="13">
        <v>31322</v>
      </c>
      <c r="U36" s="13">
        <v>32809</v>
      </c>
      <c r="V36" s="13">
        <v>32863</v>
      </c>
      <c r="W36" s="13">
        <v>41226.446746911606</v>
      </c>
      <c r="X36" s="13">
        <v>39220.068945464853</v>
      </c>
      <c r="Y36" s="13">
        <v>35317</v>
      </c>
      <c r="Z36" s="13">
        <v>39168</v>
      </c>
      <c r="AA36" s="13">
        <v>36927</v>
      </c>
      <c r="AB36" s="13">
        <v>36697</v>
      </c>
      <c r="AC36" s="13">
        <v>41534</v>
      </c>
      <c r="AD36" s="13">
        <v>41215</v>
      </c>
      <c r="AE36" s="13">
        <v>40923</v>
      </c>
      <c r="AF36" s="12">
        <v>41248.59077000001</v>
      </c>
      <c r="AG36" s="12">
        <v>41818.317719999999</v>
      </c>
      <c r="AH36" s="12">
        <v>41971.346790000011</v>
      </c>
      <c r="AI36" s="12">
        <v>41957.578020000001</v>
      </c>
      <c r="AJ36" s="12">
        <v>42588.31149</v>
      </c>
      <c r="AK36" s="12">
        <v>42682.547259999992</v>
      </c>
      <c r="AL36" s="12">
        <v>43031.685389999991</v>
      </c>
      <c r="AM36" s="12">
        <v>43208.125100000005</v>
      </c>
      <c r="AN36" s="12">
        <v>44043.866409999995</v>
      </c>
    </row>
    <row r="37" spans="1:40" x14ac:dyDescent="0.25">
      <c r="A37" s="11" t="s">
        <v>22</v>
      </c>
      <c r="B37" s="11" t="s">
        <v>6</v>
      </c>
      <c r="C37" s="12">
        <v>35815</v>
      </c>
      <c r="D37" s="12">
        <v>35448</v>
      </c>
      <c r="E37" s="12">
        <v>35055</v>
      </c>
      <c r="F37" s="12">
        <v>35407</v>
      </c>
      <c r="G37" s="12">
        <v>36180</v>
      </c>
      <c r="H37" s="12">
        <v>36965</v>
      </c>
      <c r="I37" s="12">
        <v>38868</v>
      </c>
      <c r="J37" s="12">
        <v>37966</v>
      </c>
      <c r="K37" s="12">
        <v>41876</v>
      </c>
      <c r="L37" s="12">
        <v>39164</v>
      </c>
      <c r="M37" s="12">
        <v>44641</v>
      </c>
      <c r="N37" s="12">
        <v>44015</v>
      </c>
      <c r="O37" s="12">
        <v>45414</v>
      </c>
      <c r="P37" s="12">
        <v>42702</v>
      </c>
      <c r="Q37" s="12">
        <v>44010</v>
      </c>
      <c r="R37" s="12">
        <v>48141</v>
      </c>
      <c r="S37" s="13">
        <v>50402</v>
      </c>
      <c r="T37" s="13">
        <v>50408</v>
      </c>
      <c r="U37" s="13">
        <v>47806</v>
      </c>
      <c r="V37" s="13">
        <v>56191</v>
      </c>
      <c r="W37" s="13">
        <v>57315</v>
      </c>
      <c r="X37" s="13">
        <v>50100</v>
      </c>
      <c r="Y37" s="13">
        <v>52231</v>
      </c>
      <c r="Z37" s="13">
        <v>57256</v>
      </c>
      <c r="AA37" s="13">
        <v>58419</v>
      </c>
      <c r="AB37" s="13">
        <v>59187</v>
      </c>
      <c r="AC37" s="13">
        <v>59650</v>
      </c>
      <c r="AD37" s="13">
        <v>55003</v>
      </c>
      <c r="AE37" s="13">
        <v>56044</v>
      </c>
      <c r="AF37" s="12">
        <v>56043.5</v>
      </c>
      <c r="AG37" s="12">
        <v>56836.138914285701</v>
      </c>
      <c r="AH37" s="12">
        <v>57382.700149285709</v>
      </c>
      <c r="AI37" s="12">
        <v>57939.48936642857</v>
      </c>
      <c r="AJ37" s="12">
        <v>58509.465157142855</v>
      </c>
      <c r="AK37" s="12">
        <v>59083.319142142864</v>
      </c>
      <c r="AL37" s="12">
        <v>59639.838871428561</v>
      </c>
      <c r="AM37" s="12">
        <v>60207.077022142868</v>
      </c>
      <c r="AN37" s="12">
        <v>61411.218562585724</v>
      </c>
    </row>
    <row r="38" spans="1:40" ht="30.75" x14ac:dyDescent="0.25">
      <c r="A38" s="11" t="s">
        <v>21</v>
      </c>
      <c r="B38" s="11" t="s">
        <v>5</v>
      </c>
      <c r="C38" s="12">
        <v>94252</v>
      </c>
      <c r="D38" s="12">
        <v>86097</v>
      </c>
      <c r="E38" s="12">
        <v>91686</v>
      </c>
      <c r="F38" s="12">
        <v>88811</v>
      </c>
      <c r="G38" s="12">
        <v>91037</v>
      </c>
      <c r="H38" s="12">
        <v>94890</v>
      </c>
      <c r="I38" s="12">
        <v>95435</v>
      </c>
      <c r="J38" s="12">
        <v>94158</v>
      </c>
      <c r="K38" s="12">
        <v>101822</v>
      </c>
      <c r="L38" s="12">
        <v>99080</v>
      </c>
      <c r="M38" s="12">
        <v>97324</v>
      </c>
      <c r="N38" s="12">
        <v>96622</v>
      </c>
      <c r="O38" s="12">
        <v>95951</v>
      </c>
      <c r="P38" s="12">
        <v>102020</v>
      </c>
      <c r="Q38" s="12">
        <v>102689</v>
      </c>
      <c r="R38" s="12">
        <v>107493</v>
      </c>
      <c r="S38" s="13">
        <v>111093</v>
      </c>
      <c r="T38" s="13">
        <v>112700</v>
      </c>
      <c r="U38" s="13">
        <v>113605</v>
      </c>
      <c r="V38" s="13">
        <v>109565</v>
      </c>
      <c r="W38" s="13">
        <v>101667.66816909495</v>
      </c>
      <c r="X38" s="13">
        <v>108459</v>
      </c>
      <c r="Y38" s="13">
        <v>103590</v>
      </c>
      <c r="Z38" s="13">
        <v>110765</v>
      </c>
      <c r="AA38" s="13">
        <v>104205</v>
      </c>
      <c r="AB38" s="13">
        <v>108935</v>
      </c>
      <c r="AC38" s="13">
        <v>104737</v>
      </c>
      <c r="AD38" s="13">
        <v>105492</v>
      </c>
      <c r="AE38" s="13">
        <v>106275</v>
      </c>
      <c r="AF38" s="12">
        <v>111525</v>
      </c>
      <c r="AG38" s="12">
        <v>112042</v>
      </c>
      <c r="AH38" s="12">
        <v>112776</v>
      </c>
      <c r="AI38" s="12">
        <v>113749</v>
      </c>
      <c r="AJ38" s="12">
        <v>114582</v>
      </c>
      <c r="AK38" s="12">
        <v>115161</v>
      </c>
      <c r="AL38" s="12">
        <v>115821</v>
      </c>
      <c r="AM38" s="12">
        <v>116490</v>
      </c>
      <c r="AN38" s="12">
        <v>117101</v>
      </c>
    </row>
    <row r="39" spans="1:40" ht="21.75" thickBot="1" x14ac:dyDescent="0.3">
      <c r="A39" s="17" t="s">
        <v>87</v>
      </c>
      <c r="B39" s="17" t="s">
        <v>46</v>
      </c>
      <c r="C39" s="12">
        <v>484231</v>
      </c>
      <c r="D39" s="12">
        <v>485761</v>
      </c>
      <c r="E39" s="12">
        <v>492983</v>
      </c>
      <c r="F39" s="12">
        <v>521733</v>
      </c>
      <c r="G39" s="12">
        <v>518253</v>
      </c>
      <c r="H39" s="13">
        <v>544684</v>
      </c>
      <c r="I39" s="13">
        <v>554081</v>
      </c>
      <c r="J39" s="12">
        <v>529874</v>
      </c>
      <c r="K39" s="12">
        <v>567558</v>
      </c>
      <c r="L39" s="12">
        <v>570915</v>
      </c>
      <c r="M39" s="12">
        <v>588426</v>
      </c>
      <c r="N39" s="12">
        <v>576312</v>
      </c>
      <c r="O39" s="13">
        <v>604986</v>
      </c>
      <c r="P39" s="12">
        <v>593874</v>
      </c>
      <c r="Q39" s="12">
        <v>618701</v>
      </c>
      <c r="R39" s="12">
        <v>626365</v>
      </c>
      <c r="S39" s="12">
        <v>640981</v>
      </c>
      <c r="T39" s="12">
        <v>637905</v>
      </c>
      <c r="U39" s="13">
        <v>643557</v>
      </c>
      <c r="V39" s="12">
        <v>668818</v>
      </c>
      <c r="W39" s="12">
        <v>651418.36225422658</v>
      </c>
      <c r="X39" s="13">
        <v>648190.37287969375</v>
      </c>
      <c r="Y39" s="23">
        <f>Y24+Y25+Y26+Y37+Y38</f>
        <v>618570</v>
      </c>
      <c r="Z39" s="23">
        <f>Z24+Z25+Z26+Z37+Z38</f>
        <v>686202</v>
      </c>
      <c r="AA39" s="23">
        <f>AA24+AA25+AA26+AA37+AA38</f>
        <v>677005</v>
      </c>
      <c r="AB39" s="23">
        <f>AB24+AB25+AB26+AB37+AB38</f>
        <v>636387</v>
      </c>
      <c r="AC39" s="23">
        <f>AC24+AC25+AC26+AC37+AC38</f>
        <v>649538</v>
      </c>
      <c r="AD39" s="23">
        <f>AD24+AE25+AD26+AD37+AD38</f>
        <v>659277</v>
      </c>
      <c r="AE39" s="23">
        <f>AE24+AF25+AE26+AE37+AE38</f>
        <v>662902</v>
      </c>
      <c r="AF39" s="32">
        <f t="shared" ref="AF39:AN39" si="3">AF24+AF25+AF26+AF37+AF38</f>
        <v>670755.89076999994</v>
      </c>
      <c r="AG39" s="32">
        <f t="shared" si="3"/>
        <v>674732.25663428567</v>
      </c>
      <c r="AH39" s="32">
        <f t="shared" si="3"/>
        <v>678238.0469392857</v>
      </c>
      <c r="AI39" s="32">
        <f t="shared" si="3"/>
        <v>681810.16738642857</v>
      </c>
      <c r="AJ39" s="32">
        <f t="shared" si="3"/>
        <v>686462.87664714281</v>
      </c>
      <c r="AK39" s="32">
        <f t="shared" si="3"/>
        <v>690019.16640214284</v>
      </c>
      <c r="AL39" s="32">
        <f t="shared" si="3"/>
        <v>694325.42426142853</v>
      </c>
      <c r="AM39" s="32">
        <f t="shared" si="3"/>
        <v>698578.70212214289</v>
      </c>
      <c r="AN39" s="32">
        <f t="shared" si="3"/>
        <v>703923.48497258581</v>
      </c>
    </row>
    <row r="40" spans="1:40" x14ac:dyDescent="0.25">
      <c r="A40" s="76" t="s">
        <v>88</v>
      </c>
      <c r="B40" s="76"/>
      <c r="C40" s="76"/>
      <c r="D40" s="76"/>
      <c r="E40" s="76"/>
      <c r="F40" s="76"/>
      <c r="G40" s="76"/>
      <c r="H40" s="76"/>
      <c r="I40" s="76"/>
      <c r="J40" s="76"/>
      <c r="K40" s="76"/>
      <c r="L40" s="76"/>
      <c r="M40" s="76"/>
      <c r="N40" s="76"/>
      <c r="O40" s="76"/>
      <c r="P40" s="76"/>
      <c r="Q40" s="76"/>
      <c r="R40" s="76"/>
      <c r="S40" s="76"/>
      <c r="T40" s="76"/>
      <c r="U40" s="76"/>
      <c r="V40" s="76"/>
      <c r="W40" s="76"/>
      <c r="X40" s="76"/>
      <c r="Y40" s="76"/>
      <c r="Z40" s="76"/>
      <c r="AA40" s="76"/>
      <c r="AB40" s="76"/>
      <c r="AC40" s="76"/>
      <c r="AD40" s="76"/>
      <c r="AE40" s="76"/>
      <c r="AF40" s="33"/>
      <c r="AG40" s="33"/>
      <c r="AH40" s="33"/>
      <c r="AI40" s="33"/>
      <c r="AJ40" s="33"/>
      <c r="AK40" s="33"/>
      <c r="AL40" s="33"/>
      <c r="AM40" s="33"/>
      <c r="AN40" s="33"/>
    </row>
    <row r="41" spans="1:40" x14ac:dyDescent="0.25">
      <c r="A41" s="34" t="s">
        <v>89</v>
      </c>
      <c r="B41" s="34"/>
      <c r="C41" s="34"/>
      <c r="D41" s="34"/>
      <c r="E41" s="34"/>
      <c r="F41" s="34"/>
      <c r="G41" s="34"/>
      <c r="H41" s="34"/>
      <c r="I41" s="34"/>
      <c r="J41" s="34"/>
      <c r="K41" s="34"/>
      <c r="L41" s="34"/>
      <c r="M41" s="34"/>
      <c r="N41" s="34"/>
      <c r="O41" s="34"/>
      <c r="P41" s="34"/>
      <c r="Q41" s="34"/>
      <c r="R41" s="34"/>
      <c r="S41" s="34"/>
      <c r="T41" s="34"/>
      <c r="U41" s="34"/>
      <c r="V41" s="34"/>
      <c r="W41" s="34"/>
      <c r="X41" s="34"/>
      <c r="Y41" s="34"/>
      <c r="Z41" s="34"/>
      <c r="AA41" s="34"/>
      <c r="AB41" s="34"/>
      <c r="AC41" s="34"/>
      <c r="AD41" s="34"/>
      <c r="AE41" s="34"/>
    </row>
    <row r="42" spans="1:40" x14ac:dyDescent="0.25">
      <c r="A42" s="34" t="s">
        <v>90</v>
      </c>
      <c r="B42" s="34"/>
      <c r="C42" s="34"/>
      <c r="D42" s="34"/>
      <c r="E42" s="34"/>
      <c r="F42" s="34"/>
      <c r="G42" s="34"/>
      <c r="H42" s="34"/>
      <c r="I42" s="34"/>
      <c r="J42" s="34"/>
      <c r="K42" s="34"/>
      <c r="L42" s="34"/>
      <c r="M42" s="34"/>
      <c r="N42" s="34"/>
      <c r="O42" s="34"/>
      <c r="P42" s="34"/>
      <c r="Q42" s="34"/>
      <c r="R42" s="34"/>
      <c r="S42" s="34"/>
      <c r="T42" s="34"/>
      <c r="U42" s="34"/>
      <c r="V42" s="34"/>
      <c r="W42" s="34"/>
      <c r="X42" s="34"/>
      <c r="Y42" s="34"/>
      <c r="Z42" s="34"/>
      <c r="AA42" s="34"/>
      <c r="AB42" s="34"/>
      <c r="AC42" s="34"/>
      <c r="AD42" s="34"/>
      <c r="AE42" s="34"/>
    </row>
    <row r="43" spans="1:40" x14ac:dyDescent="0.25">
      <c r="A43" s="34" t="s">
        <v>91</v>
      </c>
      <c r="B43" s="34"/>
      <c r="C43" s="34"/>
      <c r="D43" s="34"/>
      <c r="E43" s="34"/>
      <c r="F43" s="34"/>
      <c r="G43" s="34"/>
      <c r="H43" s="34"/>
      <c r="I43" s="34"/>
      <c r="J43" s="34"/>
      <c r="K43" s="34"/>
      <c r="L43" s="34"/>
      <c r="M43" s="34"/>
      <c r="N43" s="34"/>
      <c r="O43" s="34"/>
      <c r="P43" s="34"/>
      <c r="Q43" s="34"/>
      <c r="R43" s="34"/>
      <c r="S43" s="34"/>
      <c r="T43" s="34"/>
      <c r="U43" s="34"/>
      <c r="V43" s="34"/>
      <c r="W43" s="34"/>
      <c r="X43" s="34"/>
      <c r="Y43" s="34"/>
      <c r="Z43" s="34"/>
      <c r="AA43" s="34"/>
      <c r="AB43" s="34"/>
      <c r="AC43" s="34"/>
      <c r="AD43" s="34"/>
      <c r="AE43" s="34"/>
    </row>
    <row r="44" spans="1:40" x14ac:dyDescent="0.25">
      <c r="A44" s="77" t="s">
        <v>92</v>
      </c>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row>
    <row r="45" spans="1:40" x14ac:dyDescent="0.25">
      <c r="A45" s="34" t="s">
        <v>93</v>
      </c>
      <c r="B45" s="34"/>
      <c r="C45" s="34"/>
      <c r="D45" s="34"/>
      <c r="E45" s="34"/>
      <c r="F45" s="34"/>
      <c r="G45" s="34"/>
      <c r="H45" s="34"/>
      <c r="I45" s="34"/>
      <c r="J45" s="34"/>
      <c r="K45" s="34"/>
      <c r="L45" s="34"/>
      <c r="M45" s="34"/>
      <c r="N45" s="34"/>
      <c r="O45" s="34"/>
      <c r="P45" s="34"/>
      <c r="Q45" s="34"/>
      <c r="R45" s="34"/>
      <c r="S45" s="34"/>
      <c r="T45" s="34"/>
      <c r="U45" s="34"/>
      <c r="V45" s="34"/>
      <c r="W45" s="34"/>
      <c r="X45" s="34"/>
      <c r="Y45" s="34"/>
      <c r="Z45" s="34"/>
      <c r="AA45" s="34"/>
      <c r="AB45" s="34"/>
      <c r="AC45" s="34"/>
      <c r="AD45" s="34"/>
      <c r="AE45" s="34"/>
    </row>
    <row r="46" spans="1:40" x14ac:dyDescent="0.25">
      <c r="A46" s="71" t="s">
        <v>94</v>
      </c>
      <c r="B46" s="71"/>
      <c r="C46" s="71"/>
      <c r="D46" s="71"/>
      <c r="E46" s="71"/>
      <c r="F46" s="71"/>
      <c r="G46" s="71"/>
      <c r="H46" s="71"/>
      <c r="I46" s="71"/>
      <c r="J46" s="71"/>
      <c r="K46" s="71"/>
      <c r="L46" s="71"/>
      <c r="M46" s="71"/>
      <c r="N46" s="71"/>
      <c r="O46" s="71"/>
      <c r="P46" s="71"/>
      <c r="Q46" s="71"/>
      <c r="R46" s="71"/>
      <c r="S46" s="71"/>
      <c r="T46" s="71"/>
      <c r="U46" s="71"/>
      <c r="V46" s="71"/>
      <c r="W46" s="71"/>
      <c r="X46" s="71"/>
      <c r="Y46" s="71"/>
      <c r="Z46" s="71"/>
      <c r="AA46" s="71"/>
      <c r="AB46" s="71"/>
      <c r="AC46" s="71"/>
      <c r="AD46" s="34"/>
      <c r="AE46" s="34"/>
    </row>
    <row r="47" spans="1:40" x14ac:dyDescent="0.25">
      <c r="A47" s="34" t="s">
        <v>95</v>
      </c>
      <c r="B47" s="34"/>
      <c r="C47" s="34"/>
      <c r="D47" s="34"/>
      <c r="E47" s="34"/>
      <c r="F47" s="34"/>
      <c r="G47" s="34"/>
      <c r="H47" s="34"/>
      <c r="I47" s="34"/>
      <c r="J47" s="34"/>
      <c r="K47" s="34"/>
      <c r="L47" s="34"/>
      <c r="M47" s="34"/>
      <c r="N47" s="34"/>
      <c r="O47" s="34"/>
      <c r="P47" s="34"/>
      <c r="Q47" s="34"/>
      <c r="R47" s="34"/>
      <c r="S47" s="34"/>
      <c r="T47" s="34"/>
      <c r="U47" s="34"/>
      <c r="V47" s="34"/>
      <c r="W47" s="34"/>
      <c r="X47" s="34"/>
      <c r="Y47" s="34"/>
      <c r="Z47" s="34"/>
      <c r="AA47" s="34"/>
      <c r="AB47" s="34"/>
      <c r="AC47" s="34"/>
      <c r="AD47" s="34"/>
      <c r="AE47" s="34"/>
    </row>
    <row r="48" spans="1:40" x14ac:dyDescent="0.25">
      <c r="A48" s="34" t="s">
        <v>96</v>
      </c>
      <c r="B48" s="34"/>
      <c r="C48" s="34"/>
      <c r="D48" s="34"/>
      <c r="E48" s="34"/>
      <c r="F48" s="34"/>
      <c r="G48" s="34"/>
      <c r="H48" s="34"/>
      <c r="I48" s="34"/>
      <c r="J48" s="34"/>
      <c r="K48" s="34"/>
      <c r="L48" s="34"/>
      <c r="M48" s="34"/>
      <c r="N48" s="34"/>
      <c r="O48" s="34"/>
      <c r="P48" s="34"/>
      <c r="Q48" s="34"/>
      <c r="R48" s="34"/>
      <c r="S48" s="34"/>
      <c r="T48" s="34"/>
      <c r="U48" s="34"/>
      <c r="V48" s="34"/>
      <c r="W48" s="34"/>
      <c r="X48" s="34"/>
      <c r="Y48" s="34"/>
      <c r="Z48" s="34"/>
      <c r="AA48" s="34"/>
      <c r="AB48" s="34"/>
      <c r="AC48" s="34"/>
      <c r="AD48" s="34"/>
      <c r="AE48" s="34"/>
    </row>
  </sheetData>
  <mergeCells count="11">
    <mergeCell ref="A24:A36"/>
    <mergeCell ref="A40:AE40"/>
    <mergeCell ref="A44:AE44"/>
    <mergeCell ref="A46:AC46"/>
    <mergeCell ref="C1:AE1"/>
    <mergeCell ref="C2:AC2"/>
    <mergeCell ref="AD2:AN2"/>
    <mergeCell ref="A4:A16"/>
    <mergeCell ref="C20:AE20"/>
    <mergeCell ref="C21:AC21"/>
    <mergeCell ref="AD21:AN2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5"/>
  <sheetViews>
    <sheetView workbookViewId="0"/>
  </sheetViews>
  <sheetFormatPr defaultRowHeight="15" x14ac:dyDescent="0.25"/>
  <cols>
    <col min="2" max="2" width="14" customWidth="1"/>
    <col min="3" max="3" width="17.42578125" bestFit="1" customWidth="1"/>
    <col min="4" max="4" width="16" bestFit="1" customWidth="1"/>
    <col min="5" max="5" width="15" customWidth="1"/>
    <col min="6" max="6" width="24.85546875" bestFit="1" customWidth="1"/>
  </cols>
  <sheetData>
    <row r="1" spans="1:6" x14ac:dyDescent="0.25">
      <c r="B1" t="s">
        <v>25</v>
      </c>
      <c r="C1" t="s">
        <v>100</v>
      </c>
      <c r="D1" t="s">
        <v>102</v>
      </c>
      <c r="E1" t="s">
        <v>101</v>
      </c>
      <c r="F1" t="s">
        <v>103</v>
      </c>
    </row>
    <row r="2" spans="1:6" x14ac:dyDescent="0.25">
      <c r="A2">
        <v>2004</v>
      </c>
      <c r="B2" s="5">
        <f>INDEX('EIA Form-411 Table 1'!$C$27:$AN$27,1,MATCH(A2,'EIA Form-411 Table 1'!$C$11:$AN$11,0))/8760*10^3</f>
        <v>433497.54566210043</v>
      </c>
      <c r="C2" s="36">
        <f>INDEX('EIA Form-411 Table 2'!$C$19:$AN$19,1,MATCH(A2,'EIA Form-411 Table 2'!$C$3:$AN$3,0))</f>
        <v>704459</v>
      </c>
      <c r="D2" s="36">
        <f>INDEX('EIA Form-411 Table 2'!$C$39:$AN$39,1,MATCH(A2,'EIA Form-411 Table 2'!$C$3:$AN$3,0))</f>
        <v>618701</v>
      </c>
      <c r="E2">
        <f t="shared" ref="E2:E10" si="0">B2/C2</f>
        <v>0.61536234991972627</v>
      </c>
      <c r="F2">
        <f>B2/D2</f>
        <v>0.70065758041784387</v>
      </c>
    </row>
    <row r="3" spans="1:6" x14ac:dyDescent="0.25">
      <c r="A3">
        <v>2005</v>
      </c>
      <c r="B3" s="5">
        <f>INDEX('EIA Form-411 Table 1'!$C$27:$AN$27,1,MATCH(A3,'EIA Form-411 Table 1'!$C$11:$AN$11,0))/8760*10^3</f>
        <v>445258.08824200917</v>
      </c>
      <c r="C3" s="36">
        <f>INDEX('EIA Form-411 Table 2'!$C$19:$AN$19,1,MATCH(A3,'EIA Form-411 Table 2'!$C$3:$AN$3,0))</f>
        <v>758876</v>
      </c>
      <c r="D3" s="36">
        <f>INDEX('EIA Form-411 Table 2'!$C$39:$AN$39,1,MATCH(A3,'EIA Form-411 Table 2'!$C$3:$AN$3,0))</f>
        <v>626365</v>
      </c>
      <c r="E3">
        <f t="shared" si="0"/>
        <v>0.58673365377480535</v>
      </c>
      <c r="F3">
        <f t="shared" ref="F3:F14" si="1">B3/D3</f>
        <v>0.71086042202551092</v>
      </c>
    </row>
    <row r="4" spans="1:6" x14ac:dyDescent="0.25">
      <c r="A4">
        <v>2006</v>
      </c>
      <c r="B4" s="5">
        <f>INDEX('EIA Form-411 Table 1'!$C$27:$AN$27,1,MATCH(A4,'EIA Form-411 Table 1'!$C$11:$AN$11,0))/8760*10^3</f>
        <v>446565.52511415526</v>
      </c>
      <c r="C4" s="36">
        <f>INDEX('EIA Form-411 Table 2'!$C$19:$AN$19,1,MATCH(A4,'EIA Form-411 Table 2'!$C$3:$AN$3,0))</f>
        <v>789475</v>
      </c>
      <c r="D4" s="36">
        <f>INDEX('EIA Form-411 Table 2'!$C$39:$AN$39,1,MATCH(A4,'EIA Form-411 Table 2'!$C$3:$AN$3,0))</f>
        <v>640981</v>
      </c>
      <c r="E4">
        <f t="shared" si="0"/>
        <v>0.56564872239672603</v>
      </c>
      <c r="F4">
        <f t="shared" si="1"/>
        <v>0.69669073672098747</v>
      </c>
    </row>
    <row r="5" spans="1:6" x14ac:dyDescent="0.25">
      <c r="A5">
        <v>2007</v>
      </c>
      <c r="B5" s="5">
        <f>INDEX('EIA Form-411 Table 1'!$C$27:$AN$27,1,MATCH(A5,'EIA Form-411 Table 1'!$C$11:$AN$11,0))/8760*10^3</f>
        <v>458073.92694063927</v>
      </c>
      <c r="C5" s="36">
        <f>INDEX('EIA Form-411 Table 2'!$C$19:$AN$19,1,MATCH(A5,'EIA Form-411 Table 2'!$C$3:$AN$3,0))</f>
        <v>782227</v>
      </c>
      <c r="D5" s="36">
        <f>INDEX('EIA Form-411 Table 2'!$C$39:$AN$39,1,MATCH(A5,'EIA Form-411 Table 2'!$C$3:$AN$3,0))</f>
        <v>637905</v>
      </c>
      <c r="E5">
        <f t="shared" si="0"/>
        <v>0.58560229567713629</v>
      </c>
      <c r="F5">
        <f t="shared" si="1"/>
        <v>0.71809113730201091</v>
      </c>
    </row>
    <row r="6" spans="1:6" x14ac:dyDescent="0.25">
      <c r="A6">
        <v>2008</v>
      </c>
      <c r="B6" s="5">
        <f>INDEX('EIA Form-411 Table 1'!$C$27:$AN$27,1,MATCH(A6,'EIA Form-411 Table 1'!$C$11:$AN$11,0))/8760*10^3</f>
        <v>455371.92745433789</v>
      </c>
      <c r="C6" s="36">
        <f>INDEX('EIA Form-411 Table 2'!$C$19:$AN$19,1,MATCH(A6,'EIA Form-411 Table 2'!$C$3:$AN$3,0))</f>
        <v>752470</v>
      </c>
      <c r="D6" s="36">
        <f>INDEX('EIA Form-411 Table 2'!$C$39:$AN$39,1,MATCH(A6,'EIA Form-411 Table 2'!$C$3:$AN$3,0))</f>
        <v>643557</v>
      </c>
      <c r="E6">
        <f t="shared" si="0"/>
        <v>0.60516954490456476</v>
      </c>
      <c r="F6">
        <f t="shared" si="1"/>
        <v>0.70758600629678159</v>
      </c>
    </row>
    <row r="7" spans="1:6" x14ac:dyDescent="0.25">
      <c r="A7">
        <v>2009</v>
      </c>
      <c r="B7" s="5">
        <f>INDEX('EIA Form-411 Table 1'!$C$27:$AN$27,1,MATCH(A7,'EIA Form-411 Table 1'!$C$11:$AN$11,0))/8760*10^3</f>
        <v>437463.43401983159</v>
      </c>
      <c r="C7" s="36">
        <f>INDEX('EIA Form-411 Table 2'!$C$19:$AN$19,1,MATCH(A7,'EIA Form-411 Table 2'!$C$3:$AN$3,0))</f>
        <v>725958</v>
      </c>
      <c r="D7" s="36">
        <f>INDEX('EIA Form-411 Table 2'!$C$39:$AN$39,1,MATCH(A7,'EIA Form-411 Table 2'!$C$3:$AN$3,0))</f>
        <v>668818</v>
      </c>
      <c r="E7">
        <f t="shared" si="0"/>
        <v>0.60260157477406628</v>
      </c>
      <c r="F7">
        <f t="shared" si="1"/>
        <v>0.65408442060445682</v>
      </c>
    </row>
    <row r="8" spans="1:6" x14ac:dyDescent="0.25">
      <c r="A8">
        <v>2010</v>
      </c>
      <c r="B8" s="5">
        <f>INDEX('EIA Form-411 Table 1'!$C$27:$AN$27,1,MATCH(A8,'EIA Form-411 Table 1'!$C$11:$AN$11,0))/8760*10^3</f>
        <v>458463.18196583394</v>
      </c>
      <c r="C8" s="36">
        <f>INDEX('EIA Form-411 Table 2'!$C$19:$AN$19,1,MATCH(A8,'EIA Form-411 Table 2'!$C$3:$AN$3,0))</f>
        <v>767948.0733316947</v>
      </c>
      <c r="D8" s="36">
        <f>INDEX('EIA Form-411 Table 2'!$C$39:$AN$39,1,MATCH(A8,'EIA Form-411 Table 2'!$C$3:$AN$3,0))</f>
        <v>651418.36225422658</v>
      </c>
      <c r="E8">
        <f t="shared" si="0"/>
        <v>0.5969976328956984</v>
      </c>
      <c r="F8">
        <f t="shared" si="1"/>
        <v>0.70379223020261017</v>
      </c>
    </row>
    <row r="9" spans="1:6" x14ac:dyDescent="0.25">
      <c r="A9">
        <v>2011</v>
      </c>
      <c r="B9" s="5">
        <f>INDEX('EIA Form-411 Table 1'!$C$27:$AN$27,1,MATCH(A9,'EIA Form-411 Table 1'!$C$11:$AN$11,0))/8760*10^3</f>
        <v>454469.06811801484</v>
      </c>
      <c r="C9" s="36">
        <f>INDEX('EIA Form-411 Table 2'!$C$19:$AN$19,1,MATCH(A9,'EIA Form-411 Table 2'!$C$3:$AN$3,0))</f>
        <v>782469.14691390668</v>
      </c>
      <c r="D9" s="36">
        <f>INDEX('EIA Form-411 Table 2'!$C$39:$AN$39,1,MATCH(A9,'EIA Form-411 Table 2'!$C$3:$AN$3,0))</f>
        <v>648190.37287969375</v>
      </c>
      <c r="E9">
        <f t="shared" si="0"/>
        <v>0.58081404220276434</v>
      </c>
      <c r="F9">
        <f t="shared" si="1"/>
        <v>0.70113517129074332</v>
      </c>
    </row>
    <row r="10" spans="1:6" x14ac:dyDescent="0.25">
      <c r="A10">
        <v>2012</v>
      </c>
      <c r="B10" s="5">
        <f>INDEX('EIA Form-411 Table 1'!$C$27:$AN$27,1,MATCH(A10,'EIA Form-411 Table 1'!$C$11:$AN$11,0))/8760*10^3</f>
        <v>451521.00456621003</v>
      </c>
      <c r="C10" s="36">
        <f>INDEX('EIA Form-411 Table 2'!$C$19:$AN$19,1,MATCH(A10,'EIA Form-411 Table 2'!$C$3:$AN$3,0))</f>
        <v>767762</v>
      </c>
      <c r="D10" s="36">
        <f>INDEX('EIA Form-411 Table 2'!$C$39:$AN$39,1,MATCH(A10,'EIA Form-411 Table 2'!$C$3:$AN$3,0))</f>
        <v>618570</v>
      </c>
      <c r="E10">
        <f t="shared" si="0"/>
        <v>0.58810022450474242</v>
      </c>
      <c r="F10">
        <f t="shared" si="1"/>
        <v>0.72994326360187212</v>
      </c>
    </row>
    <row r="11" spans="1:6" x14ac:dyDescent="0.25">
      <c r="A11">
        <v>2013</v>
      </c>
      <c r="B11" s="5">
        <f>INDEX('EIA Form-411 Table 1'!$C$27:$AN$27,1,MATCH(A11,'EIA Form-411 Table 1'!$C$11:$AN$11,0))/8760*10^3</f>
        <v>454082.87671232875</v>
      </c>
      <c r="C11" s="36">
        <f>INDEX('EIA Form-411 Table 2'!$C$19:$AN$19,1,MATCH(A11,'EIA Form-411 Table 2'!$C$3:$AN$3,0))</f>
        <v>758954</v>
      </c>
      <c r="D11" s="36">
        <f>INDEX('EIA Form-411 Table 2'!$C$39:$AN$39,1,MATCH(A11,'EIA Form-411 Table 2'!$C$3:$AN$3,0))</f>
        <v>686202</v>
      </c>
      <c r="E11">
        <f t="shared" ref="E11:E14" si="2">B11/C11</f>
        <v>0.59830092036187799</v>
      </c>
      <c r="F11">
        <f t="shared" si="1"/>
        <v>0.66173353722712669</v>
      </c>
    </row>
    <row r="12" spans="1:6" x14ac:dyDescent="0.25">
      <c r="A12">
        <v>2014</v>
      </c>
      <c r="B12" s="5">
        <f>INDEX('EIA Form-411 Table 1'!$C$27:$AN$27,1,MATCH(A12,'EIA Form-411 Table 1'!$C$11:$AN$11,0))/8760*10^3</f>
        <v>453579.45205479453</v>
      </c>
      <c r="C12" s="36">
        <f>INDEX('EIA Form-411 Table 2'!$C$19:$AN$19,1,MATCH(A12,'EIA Form-411 Table 2'!$C$3:$AN$3,0))</f>
        <v>723411</v>
      </c>
      <c r="D12" s="36">
        <f>INDEX('EIA Form-411 Table 2'!$C$39:$AN$39,1,MATCH(A12,'EIA Form-411 Table 2'!$C$3:$AN$3,0))</f>
        <v>677005</v>
      </c>
      <c r="E12">
        <f t="shared" si="2"/>
        <v>0.62700104374248455</v>
      </c>
      <c r="F12">
        <f t="shared" si="1"/>
        <v>0.66997947142900649</v>
      </c>
    </row>
    <row r="13" spans="1:6" x14ac:dyDescent="0.25">
      <c r="A13">
        <v>2015</v>
      </c>
      <c r="B13" s="5">
        <f>INDEX('EIA Form-411 Table 1'!$C$27:$AN$27,1,MATCH(A13,'EIA Form-411 Table 1'!$C$11:$AN$11,0))/8760*10^3</f>
        <v>452977.34546604863</v>
      </c>
      <c r="C13" s="36">
        <f>INDEX('EIA Form-411 Table 2'!$C$19:$AN$19,1,MATCH(A13,'EIA Form-411 Table 2'!$C$3:$AN$3,0))</f>
        <v>741056</v>
      </c>
      <c r="D13" s="36">
        <f>INDEX('EIA Form-411 Table 2'!$C$39:$AN$39,1,MATCH(A13,'EIA Form-411 Table 2'!$C$3:$AN$3,0))</f>
        <v>636387</v>
      </c>
      <c r="E13">
        <f t="shared" si="2"/>
        <v>0.61125926443622158</v>
      </c>
      <c r="F13">
        <f t="shared" si="1"/>
        <v>0.7117954098151732</v>
      </c>
    </row>
    <row r="14" spans="1:6" x14ac:dyDescent="0.25">
      <c r="A14">
        <v>2016</v>
      </c>
      <c r="B14" s="5">
        <f>INDEX('EIA Form-411 Table 1'!$C$27:$AN$27,1,MATCH(A14,'EIA Form-411 Table 1'!$C$11:$AN$11,0))/8760*10^3</f>
        <v>458225.87470670952</v>
      </c>
      <c r="C14" s="36">
        <f>INDEX('EIA Form-411 Table 2'!$C$19:$AN$19,1,MATCH(A14,'EIA Form-411 Table 2'!$C$3:$AN$3,0))</f>
        <v>768510</v>
      </c>
      <c r="D14" s="36">
        <f>INDEX('EIA Form-411 Table 2'!$C$39:$AN$39,1,MATCH(A14,'EIA Form-411 Table 2'!$C$3:$AN$3,0))</f>
        <v>649538</v>
      </c>
      <c r="E14">
        <f t="shared" si="2"/>
        <v>0.59625232554776064</v>
      </c>
      <c r="F14">
        <f t="shared" si="1"/>
        <v>0.70546430648662517</v>
      </c>
    </row>
    <row r="15" spans="1:6" x14ac:dyDescent="0.25">
      <c r="A15" s="70" t="s">
        <v>34</v>
      </c>
      <c r="B15" s="5">
        <f>INDEX('EIA Form-411 Table 1'!$C$27:$AN$27,1,MATCH(A15,'EIA Form-411 Table 1'!$C$11:$AN$11,0))/8760*10^3</f>
        <v>461112.92195279099</v>
      </c>
      <c r="C15" s="36">
        <f>INDEX('EIA Form-411 Table 2'!$C$19:$AN$19,1,MATCH(A15,'EIA Form-411 Table 2'!$C$3:$AN$3,0))</f>
        <v>776155.3</v>
      </c>
      <c r="D15" s="36">
        <f>INDEX('EIA Form-411 Table 2'!$C$39:$AN$39,1,MATCH(A15,'EIA Form-411 Table 2'!$C$3:$AN$3,0))</f>
        <v>659277</v>
      </c>
      <c r="E15">
        <f t="shared" ref="E15:E25" si="3">B15/C15</f>
        <v>0.59409878661240989</v>
      </c>
      <c r="F15">
        <f t="shared" ref="F15:F25" si="4">B15/D15</f>
        <v>0.69942212750147659</v>
      </c>
    </row>
    <row r="16" spans="1:6" x14ac:dyDescent="0.25">
      <c r="A16" s="70" t="s">
        <v>35</v>
      </c>
      <c r="B16" s="5">
        <f>INDEX('EIA Form-411 Table 1'!$C$27:$AN$27,1,MATCH(A16,'EIA Form-411 Table 1'!$C$11:$AN$11,0))/8760*10^3</f>
        <v>468116.44599904772</v>
      </c>
      <c r="C16" s="36">
        <f>INDEX('EIA Form-411 Table 2'!$C$19:$AN$19,1,MATCH(A16,'EIA Form-411 Table 2'!$C$3:$AN$3,0))</f>
        <v>779578.1</v>
      </c>
      <c r="D16" s="36">
        <f>INDEX('EIA Form-411 Table 2'!$C$39:$AN$39,1,MATCH(A16,'EIA Form-411 Table 2'!$C$3:$AN$3,0))</f>
        <v>662902</v>
      </c>
      <c r="E16">
        <f t="shared" si="3"/>
        <v>0.6004740846350709</v>
      </c>
      <c r="F16">
        <f t="shared" si="4"/>
        <v>0.70616236789004672</v>
      </c>
    </row>
    <row r="17" spans="1:6" x14ac:dyDescent="0.25">
      <c r="A17" s="70" t="s">
        <v>36</v>
      </c>
      <c r="B17" s="5">
        <f>INDEX('EIA Form-411 Table 1'!$C$27:$AN$27,1,MATCH(A17,'EIA Form-411 Table 1'!$C$11:$AN$11,0))/8760*10^3</f>
        <v>470872.50632570178</v>
      </c>
      <c r="C17" s="36">
        <f>INDEX('EIA Form-411 Table 2'!$C$19:$AN$19,1,MATCH(A17,'EIA Form-411 Table 2'!$C$3:$AN$3,0))</f>
        <v>786213.79942819267</v>
      </c>
      <c r="D17" s="36">
        <f>INDEX('EIA Form-411 Table 2'!$C$39:$AN$39,1,MATCH(A17,'EIA Form-411 Table 2'!$C$3:$AN$3,0))</f>
        <v>670755.89076999994</v>
      </c>
      <c r="E17">
        <f t="shared" si="3"/>
        <v>0.59891152593373942</v>
      </c>
      <c r="F17">
        <f t="shared" si="4"/>
        <v>0.70200278939803218</v>
      </c>
    </row>
    <row r="18" spans="1:6" x14ac:dyDescent="0.25">
      <c r="A18" s="70" t="s">
        <v>37</v>
      </c>
      <c r="B18" s="5">
        <f>INDEX('EIA Form-411 Table 1'!$C$27:$AN$27,1,MATCH(A18,'EIA Form-411 Table 1'!$C$11:$AN$11,0))/8760*10^3</f>
        <v>473071.77333266893</v>
      </c>
      <c r="C18" s="36">
        <f>INDEX('EIA Form-411 Table 2'!$C$19:$AN$19,1,MATCH(A18,'EIA Form-411 Table 2'!$C$3:$AN$3,0))</f>
        <v>789218.76631762425</v>
      </c>
      <c r="D18" s="36">
        <f>INDEX('EIA Form-411 Table 2'!$C$39:$AN$39,1,MATCH(A18,'EIA Form-411 Table 2'!$C$3:$AN$3,0))</f>
        <v>674732.25663428567</v>
      </c>
      <c r="E18">
        <f t="shared" si="3"/>
        <v>0.59941779582858945</v>
      </c>
      <c r="F18">
        <f t="shared" si="4"/>
        <v>0.70112517770004945</v>
      </c>
    </row>
    <row r="19" spans="1:6" x14ac:dyDescent="0.25">
      <c r="A19" s="70" t="s">
        <v>38</v>
      </c>
      <c r="B19" s="5">
        <f>INDEX('EIA Form-411 Table 1'!$C$27:$AN$27,1,MATCH(A19,'EIA Form-411 Table 1'!$C$11:$AN$11,0))/8760*10^3</f>
        <v>474780.56498840277</v>
      </c>
      <c r="C19" s="36">
        <f>INDEX('EIA Form-411 Table 2'!$C$19:$AN$19,1,MATCH(A19,'EIA Form-411 Table 2'!$C$3:$AN$3,0))</f>
        <v>795324.52958845196</v>
      </c>
      <c r="D19" s="36">
        <f>INDEX('EIA Form-411 Table 2'!$C$39:$AN$39,1,MATCH(A19,'EIA Form-411 Table 2'!$C$3:$AN$3,0))</f>
        <v>678238.0469392857</v>
      </c>
      <c r="E19">
        <f t="shared" si="3"/>
        <v>0.59696456895914218</v>
      </c>
      <c r="F19">
        <f t="shared" si="4"/>
        <v>0.70002054165342931</v>
      </c>
    </row>
    <row r="20" spans="1:6" x14ac:dyDescent="0.25">
      <c r="A20" s="70" t="s">
        <v>39</v>
      </c>
      <c r="B20" s="5">
        <f>INDEX('EIA Form-411 Table 1'!$C$27:$AN$27,1,MATCH(A20,'EIA Form-411 Table 1'!$C$11:$AN$11,0))/8760*10^3</f>
        <v>477890.93108761974</v>
      </c>
      <c r="C20" s="36">
        <f>INDEX('EIA Form-411 Table 2'!$C$19:$AN$19,1,MATCH(A20,'EIA Form-411 Table 2'!$C$3:$AN$3,0))</f>
        <v>799195.77002954995</v>
      </c>
      <c r="D20" s="36">
        <f>INDEX('EIA Form-411 Table 2'!$C$39:$AN$39,1,MATCH(A20,'EIA Form-411 Table 2'!$C$3:$AN$3,0))</f>
        <v>681810.16738642857</v>
      </c>
      <c r="E20">
        <f t="shared" si="3"/>
        <v>0.59796479036663308</v>
      </c>
      <c r="F20">
        <f t="shared" si="4"/>
        <v>0.70091493783307901</v>
      </c>
    </row>
    <row r="21" spans="1:6" x14ac:dyDescent="0.25">
      <c r="A21" s="70" t="s">
        <v>40</v>
      </c>
      <c r="B21" s="5">
        <f>INDEX('EIA Form-411 Table 1'!$C$27:$AN$27,1,MATCH(A21,'EIA Form-411 Table 1'!$C$11:$AN$11,0))/8760*10^3</f>
        <v>480836.30706110439</v>
      </c>
      <c r="C21" s="36">
        <f>INDEX('EIA Form-411 Table 2'!$C$19:$AN$19,1,MATCH(A21,'EIA Form-411 Table 2'!$C$3:$AN$3,0))</f>
        <v>802913.93669929868</v>
      </c>
      <c r="D21" s="36">
        <f>INDEX('EIA Form-411 Table 2'!$C$39:$AN$39,1,MATCH(A21,'EIA Form-411 Table 2'!$C$3:$AN$3,0))</f>
        <v>686462.87664714281</v>
      </c>
      <c r="E21">
        <f t="shared" si="3"/>
        <v>0.59886406884127064</v>
      </c>
      <c r="F21">
        <f t="shared" si="4"/>
        <v>0.70045493124060798</v>
      </c>
    </row>
    <row r="22" spans="1:6" x14ac:dyDescent="0.25">
      <c r="A22" s="70" t="s">
        <v>41</v>
      </c>
      <c r="B22" s="5">
        <f>INDEX('EIA Form-411 Table 1'!$C$27:$AN$27,1,MATCH(A22,'EIA Form-411 Table 1'!$C$11:$AN$11,0))/8760*10^3</f>
        <v>484105.96202752792</v>
      </c>
      <c r="C22" s="36">
        <f>INDEX('EIA Form-411 Table 2'!$C$19:$AN$19,1,MATCH(A22,'EIA Form-411 Table 2'!$C$3:$AN$3,0))</f>
        <v>807543.74039511604</v>
      </c>
      <c r="D22" s="36">
        <f>INDEX('EIA Form-411 Table 2'!$C$39:$AN$39,1,MATCH(A22,'EIA Form-411 Table 2'!$C$3:$AN$3,0))</f>
        <v>690019.16640214284</v>
      </c>
      <c r="E22">
        <f t="shared" si="3"/>
        <v>0.59947955486679139</v>
      </c>
      <c r="F22">
        <f t="shared" si="4"/>
        <v>0.70158335536058314</v>
      </c>
    </row>
    <row r="23" spans="1:6" x14ac:dyDescent="0.25">
      <c r="A23" s="70" t="s">
        <v>42</v>
      </c>
      <c r="B23" s="5">
        <f>INDEX('EIA Form-411 Table 1'!$C$27:$AN$27,1,MATCH(A23,'EIA Form-411 Table 1'!$C$11:$AN$11,0))/8760*10^3</f>
        <v>487074.97643848398</v>
      </c>
      <c r="C23" s="36">
        <f>INDEX('EIA Form-411 Table 2'!$C$19:$AN$19,1,MATCH(A23,'EIA Form-411 Table 2'!$C$3:$AN$3,0))</f>
        <v>812239.90404561232</v>
      </c>
      <c r="D23" s="36">
        <f>INDEX('EIA Form-411 Table 2'!$C$39:$AN$39,1,MATCH(A23,'EIA Form-411 Table 2'!$C$3:$AN$3,0))</f>
        <v>694325.42426142853</v>
      </c>
      <c r="E23">
        <f t="shared" si="3"/>
        <v>0.59966885893251032</v>
      </c>
      <c r="F23">
        <f t="shared" si="4"/>
        <v>0.70150819690435207</v>
      </c>
    </row>
    <row r="24" spans="1:6" x14ac:dyDescent="0.25">
      <c r="A24" s="70" t="s">
        <v>43</v>
      </c>
      <c r="B24" s="5">
        <f>INDEX('EIA Form-411 Table 1'!$C$27:$AN$27,1,MATCH(A24,'EIA Form-411 Table 1'!$C$11:$AN$11,0))/8760*10^3</f>
        <v>490168.16846605169</v>
      </c>
      <c r="C24" s="36">
        <f>INDEX('EIA Form-411 Table 2'!$C$19:$AN$19,1,MATCH(A24,'EIA Form-411 Table 2'!$C$3:$AN$3,0))</f>
        <v>816716.53966850229</v>
      </c>
      <c r="D24" s="36">
        <f>INDEX('EIA Form-411 Table 2'!$C$39:$AN$39,1,MATCH(A24,'EIA Form-411 Table 2'!$C$3:$AN$3,0))</f>
        <v>698578.70212214289</v>
      </c>
      <c r="E24">
        <f t="shared" si="3"/>
        <v>0.60016926884449584</v>
      </c>
      <c r="F24">
        <f t="shared" si="4"/>
        <v>0.70166491903778128</v>
      </c>
    </row>
    <row r="25" spans="1:6" x14ac:dyDescent="0.25">
      <c r="A25" s="70" t="s">
        <v>44</v>
      </c>
      <c r="B25" s="5">
        <f>INDEX('EIA Form-411 Table 1'!$C$27:$AN$27,1,MATCH(A25,'EIA Form-411 Table 1'!$C$11:$AN$11,0))/8760*10^3</f>
        <v>493548.35512304393</v>
      </c>
      <c r="C25" s="36">
        <f>INDEX('EIA Form-411 Table 2'!$C$19:$AN$19,1,MATCH(A25,'EIA Form-411 Table 2'!$C$3:$AN$3,0))</f>
        <v>822750.77739387227</v>
      </c>
      <c r="D25" s="36">
        <f>INDEX('EIA Form-411 Table 2'!$C$39:$AN$39,1,MATCH(A25,'EIA Form-411 Table 2'!$C$3:$AN$3,0))</f>
        <v>703923.48497258581</v>
      </c>
      <c r="E25">
        <f t="shared" si="3"/>
        <v>0.5998758903472533</v>
      </c>
      <c r="F25">
        <f t="shared" si="4"/>
        <v>0.70113920853523604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2060"/>
  </sheetPr>
  <dimension ref="A1:C2"/>
  <sheetViews>
    <sheetView workbookViewId="0"/>
  </sheetViews>
  <sheetFormatPr defaultRowHeight="15" x14ac:dyDescent="0.25"/>
  <cols>
    <col min="1" max="1" width="21.140625" customWidth="1"/>
  </cols>
  <sheetData>
    <row r="1" spans="1:3" x14ac:dyDescent="0.25">
      <c r="A1" s="81" t="s">
        <v>113</v>
      </c>
      <c r="B1" s="70" t="s">
        <v>111</v>
      </c>
      <c r="C1" s="70" t="s">
        <v>112</v>
      </c>
    </row>
    <row r="2" spans="1:3" x14ac:dyDescent="0.25">
      <c r="A2" t="s">
        <v>26</v>
      </c>
      <c r="B2">
        <f>AVERAGE('System Load Factor by Year'!E16:E25)</f>
        <v>0.59917904075554973</v>
      </c>
      <c r="C2">
        <f>AVERAGE('System Load Factor by Year'!F16:F25)</f>
        <v>0.70165764255531959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EIA Form-411 Table 1</vt:lpstr>
      <vt:lpstr>EIA Form-411 Table 2</vt:lpstr>
      <vt:lpstr>System Load Factor by Year</vt:lpstr>
      <vt:lpstr>SLF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2016-03-08T00:27:31Z</dcterms:created>
  <dcterms:modified xsi:type="dcterms:W3CDTF">2020-07-16T01:26:02Z</dcterms:modified>
</cp:coreProperties>
</file>