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us\InputData\trans\BHNVFEAL\"/>
    </mc:Choice>
  </mc:AlternateContent>
  <bookViews>
    <workbookView xWindow="6878" yWindow="188" windowWidth="12090" windowHeight="10140"/>
    <workbookView xWindow="15" yWindow="60" windowWidth="12090" windowHeight="10140" firstSheet="4" activeTab="4"/>
  </bookViews>
  <sheets>
    <sheet name="About" sheetId="1" r:id="rId1"/>
    <sheet name="BNVFE" sheetId="25" r:id="rId2"/>
    <sheet name="Other Values" sheetId="18" r:id="rId3"/>
    <sheet name="Calculations" sheetId="26" r:id="rId4"/>
    <sheet name="Extrapolations" sheetId="24" r:id="rId5"/>
    <sheet name="BHNVFEAL-LDVs-psgr" sheetId="2" r:id="rId6"/>
    <sheet name="BHNVFEAL-LDVs-frgt" sheetId="5" r:id="rId7"/>
    <sheet name="BHNVFEAL-HDVs-psgr" sheetId="6" r:id="rId8"/>
    <sheet name="BHNVFEAL-HDVs-frgt" sheetId="7" r:id="rId9"/>
    <sheet name="BHNVFEAL-aircraft-psgr" sheetId="8" r:id="rId10"/>
    <sheet name="BHNVFEAL-aircraft-frgt" sheetId="9" r:id="rId11"/>
    <sheet name="BHNVFEAL-rail-psgr" sheetId="10" r:id="rId12"/>
    <sheet name="BHNVFEAL-rail-frgt" sheetId="11" r:id="rId13"/>
    <sheet name="BHNVFEAL-ships-psgr" sheetId="12" r:id="rId14"/>
    <sheet name="BHNVFEAL-ships-frgt" sheetId="13" r:id="rId15"/>
    <sheet name="BHNVFEAL-motorbikes-psgr" sheetId="14" r:id="rId16"/>
    <sheet name="BHNVFEAL-motorbikes-frgt" sheetId="15" r:id="rId17"/>
  </sheets>
  <externalReferences>
    <externalReference r:id="rId1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62913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4" l="1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B4" i="14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B5" i="13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B5" i="12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B5" i="11"/>
  <c r="C5" i="9" l="1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B5" i="9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B5" i="8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B5" i="7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B4" i="5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G7" i="24"/>
  <c r="AG6" i="24"/>
  <c r="AG5" i="24"/>
  <c r="AG2" i="24"/>
  <c r="AD5" i="6" l="1"/>
  <c r="AE5" i="6"/>
  <c r="AF5" i="6"/>
  <c r="AG5" i="6"/>
  <c r="Q7" i="24"/>
  <c r="R7" i="24"/>
  <c r="S7" i="24"/>
  <c r="T7" i="24"/>
  <c r="U7" i="24"/>
  <c r="V7" i="24"/>
  <c r="W7" i="24"/>
  <c r="X7" i="24"/>
  <c r="Y7" i="24"/>
  <c r="Z7" i="24"/>
  <c r="AA7" i="24"/>
  <c r="AB7" i="24"/>
  <c r="AC7" i="24"/>
  <c r="AD7" i="24"/>
  <c r="AE7" i="24"/>
  <c r="AF7" i="24"/>
  <c r="AH7" i="24"/>
  <c r="AI7" i="24"/>
  <c r="AJ7" i="24"/>
  <c r="AK7" i="24"/>
  <c r="AL7" i="24"/>
  <c r="P7" i="24"/>
  <c r="O7" i="24"/>
  <c r="AJ6" i="24"/>
  <c r="AH6" i="24"/>
  <c r="AF6" i="24"/>
  <c r="AA6" i="24"/>
  <c r="R6" i="24"/>
  <c r="D16" i="26" l="1"/>
  <c r="B16" i="26"/>
  <c r="C16" i="26"/>
  <c r="W12" i="24" l="1"/>
  <c r="X12" i="24"/>
  <c r="Y12" i="24"/>
  <c r="Z12" i="24"/>
  <c r="AA12" i="24"/>
  <c r="AB12" i="24"/>
  <c r="AC12" i="24"/>
  <c r="AD12" i="24"/>
  <c r="AE12" i="24"/>
  <c r="AF12" i="24"/>
  <c r="AG12" i="24"/>
  <c r="AH12" i="24"/>
  <c r="AI12" i="24"/>
  <c r="AJ12" i="24"/>
  <c r="AK12" i="24"/>
  <c r="AL12" i="24"/>
  <c r="W13" i="24"/>
  <c r="X13" i="24"/>
  <c r="Y13" i="24"/>
  <c r="Z13" i="24"/>
  <c r="AA13" i="24"/>
  <c r="AB13" i="24"/>
  <c r="AC13" i="24"/>
  <c r="AD13" i="24"/>
  <c r="AE13" i="24"/>
  <c r="AF13" i="24"/>
  <c r="AG13" i="24"/>
  <c r="AH13" i="24"/>
  <c r="AI13" i="24"/>
  <c r="AJ13" i="24"/>
  <c r="AK13" i="24"/>
  <c r="AL13" i="24"/>
  <c r="V13" i="24"/>
  <c r="V12" i="24"/>
  <c r="AK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AE11" i="24"/>
  <c r="AF11" i="24"/>
  <c r="AG11" i="24"/>
  <c r="AH11" i="24"/>
  <c r="AI11" i="24"/>
  <c r="AJ11" i="24"/>
  <c r="AL11" i="24"/>
  <c r="F11" i="24"/>
  <c r="G11" i="24"/>
  <c r="H11" i="24"/>
  <c r="I11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Z10" i="24"/>
  <c r="AA10" i="24"/>
  <c r="AB10" i="24"/>
  <c r="AC10" i="24"/>
  <c r="AD10" i="24"/>
  <c r="AE10" i="24"/>
  <c r="AF10" i="24"/>
  <c r="AG10" i="24"/>
  <c r="AH10" i="24"/>
  <c r="AI10" i="24"/>
  <c r="AJ10" i="24"/>
  <c r="AK10" i="24"/>
  <c r="AL10" i="24"/>
  <c r="AL9" i="24"/>
  <c r="AJ9" i="24"/>
  <c r="R9" i="24"/>
  <c r="S9" i="24"/>
  <c r="T9" i="24"/>
  <c r="U9" i="24"/>
  <c r="V9" i="24"/>
  <c r="W9" i="24"/>
  <c r="X9" i="24"/>
  <c r="Y9" i="24"/>
  <c r="Z9" i="24"/>
  <c r="AA9" i="24"/>
  <c r="AB9" i="24"/>
  <c r="AC9" i="24"/>
  <c r="AD9" i="24"/>
  <c r="AE9" i="24"/>
  <c r="AF9" i="24"/>
  <c r="AG9" i="24"/>
  <c r="AH9" i="24"/>
  <c r="AI9" i="24"/>
  <c r="AK9" i="24"/>
  <c r="Q9" i="24"/>
  <c r="E9" i="24"/>
  <c r="F9" i="24"/>
  <c r="G9" i="24"/>
  <c r="H9" i="24"/>
  <c r="I9" i="24"/>
  <c r="J9" i="24"/>
  <c r="K9" i="24"/>
  <c r="L9" i="24"/>
  <c r="M9" i="24"/>
  <c r="N9" i="24"/>
  <c r="O9" i="24"/>
  <c r="P9" i="24"/>
  <c r="P6" i="24"/>
  <c r="Q6" i="24"/>
  <c r="S6" i="24"/>
  <c r="T6" i="24"/>
  <c r="U6" i="24"/>
  <c r="V6" i="24"/>
  <c r="W6" i="24"/>
  <c r="X6" i="24"/>
  <c r="Y6" i="24"/>
  <c r="Z6" i="24"/>
  <c r="AB6" i="24"/>
  <c r="AC6" i="24"/>
  <c r="AD6" i="24"/>
  <c r="AE6" i="24"/>
  <c r="AI6" i="24"/>
  <c r="AK6" i="24"/>
  <c r="AL6" i="24"/>
  <c r="O6" i="24"/>
  <c r="X5" i="24"/>
  <c r="Y5" i="24" s="1"/>
  <c r="Z5" i="24" s="1"/>
  <c r="AA5" i="24" s="1"/>
  <c r="AB5" i="24" s="1"/>
  <c r="AC5" i="24" s="1"/>
  <c r="AD5" i="24" s="1"/>
  <c r="AE5" i="24" s="1"/>
  <c r="AF5" i="24" s="1"/>
  <c r="AH5" i="24" s="1"/>
  <c r="W5" i="24"/>
  <c r="V5" i="24"/>
  <c r="AM3" i="24"/>
  <c r="AM4" i="24"/>
  <c r="AM5" i="24"/>
  <c r="AM6" i="24"/>
  <c r="AM7" i="24"/>
  <c r="AM8" i="24"/>
  <c r="AM9" i="24"/>
  <c r="AM10" i="24"/>
  <c r="AM11" i="24"/>
  <c r="AM12" i="24"/>
  <c r="AM13" i="24"/>
  <c r="AI5" i="24" l="1"/>
  <c r="AJ5" i="24" s="1"/>
  <c r="AK5" i="24" s="1"/>
  <c r="AL5" i="24" s="1"/>
  <c r="AL4" i="24" s="1"/>
  <c r="AC5" i="6" s="1"/>
  <c r="AK4" i="24" l="1"/>
  <c r="AB5" i="6" s="1"/>
  <c r="AL3" i="24"/>
  <c r="AK3" i="24" s="1"/>
  <c r="Z2" i="24"/>
  <c r="AA2" i="24" l="1"/>
  <c r="AB2" i="24" s="1"/>
  <c r="AC2" i="24" s="1"/>
  <c r="AD2" i="24" s="1"/>
  <c r="AE2" i="24" s="1"/>
  <c r="AF2" i="24" s="1"/>
  <c r="AH2" i="24" s="1"/>
  <c r="AI2" i="24" s="1"/>
  <c r="AJ2" i="24" s="1"/>
  <c r="AK2" i="24" s="1"/>
  <c r="AL2" i="24" s="1"/>
  <c r="AN2" i="24" l="1"/>
  <c r="AO2" i="24"/>
  <c r="AP2" i="24"/>
  <c r="AQ2" i="24"/>
  <c r="AR2" i="24"/>
  <c r="AS2" i="24"/>
  <c r="AT2" i="24"/>
  <c r="AU2" i="24"/>
  <c r="AV2" i="24"/>
  <c r="AW2" i="24"/>
  <c r="AX2" i="24"/>
  <c r="AY2" i="24"/>
  <c r="AZ2" i="24"/>
  <c r="BA2" i="24"/>
  <c r="BB2" i="24"/>
  <c r="BC2" i="24"/>
  <c r="BD2" i="24"/>
  <c r="BE2" i="24"/>
  <c r="BF2" i="24"/>
  <c r="BG2" i="24"/>
  <c r="BH2" i="24"/>
  <c r="BI2" i="24"/>
  <c r="BJ2" i="24"/>
  <c r="BK2" i="24"/>
  <c r="BL2" i="24"/>
  <c r="BM2" i="24"/>
  <c r="BN2" i="24"/>
  <c r="BO2" i="24"/>
  <c r="BP2" i="24"/>
  <c r="BQ2" i="24"/>
  <c r="BR2" i="24"/>
  <c r="AN3" i="24"/>
  <c r="AO3" i="24"/>
  <c r="AP3" i="24"/>
  <c r="AQ3" i="24"/>
  <c r="AR3" i="24"/>
  <c r="AS3" i="24"/>
  <c r="AT3" i="24"/>
  <c r="AU3" i="24"/>
  <c r="AV3" i="24"/>
  <c r="AW3" i="24"/>
  <c r="AX3" i="24"/>
  <c r="AY3" i="24"/>
  <c r="AZ3" i="24"/>
  <c r="BA3" i="24"/>
  <c r="BB3" i="24"/>
  <c r="BC3" i="24"/>
  <c r="BD3" i="24"/>
  <c r="BE3" i="24"/>
  <c r="BF3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AN4" i="24"/>
  <c r="AO4" i="24"/>
  <c r="AP4" i="24"/>
  <c r="AQ4" i="24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AN5" i="24"/>
  <c r="AO5" i="24"/>
  <c r="AP5" i="24"/>
  <c r="AQ5" i="24"/>
  <c r="AR5" i="24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AN6" i="24"/>
  <c r="AO6" i="24"/>
  <c r="AP6" i="24"/>
  <c r="AQ6" i="24"/>
  <c r="AR6" i="24"/>
  <c r="AS6" i="24"/>
  <c r="AT6" i="24"/>
  <c r="AU6" i="24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AN7" i="24"/>
  <c r="AO7" i="24"/>
  <c r="AP7" i="24"/>
  <c r="AQ7" i="24"/>
  <c r="AR7" i="24"/>
  <c r="AS7" i="24"/>
  <c r="AT7" i="24"/>
  <c r="AU7" i="24"/>
  <c r="AV7" i="24"/>
  <c r="AW7" i="24"/>
  <c r="AX7" i="24"/>
  <c r="AY7" i="24"/>
  <c r="AZ7" i="24"/>
  <c r="BA7" i="24"/>
  <c r="BB7" i="24"/>
  <c r="BC7" i="24"/>
  <c r="BD7" i="24"/>
  <c r="BE7" i="24"/>
  <c r="BF7" i="24"/>
  <c r="BG7" i="24"/>
  <c r="BH7" i="24"/>
  <c r="BI7" i="24"/>
  <c r="BJ7" i="24"/>
  <c r="BK7" i="24"/>
  <c r="BL7" i="24"/>
  <c r="BM7" i="24"/>
  <c r="BN7" i="24"/>
  <c r="BO7" i="24"/>
  <c r="BP7" i="24"/>
  <c r="BQ7" i="24"/>
  <c r="BR7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BC8" i="24"/>
  <c r="BD8" i="24"/>
  <c r="BE8" i="24"/>
  <c r="BF8" i="24"/>
  <c r="BG8" i="24"/>
  <c r="BH8" i="24"/>
  <c r="BI8" i="24"/>
  <c r="BJ8" i="24"/>
  <c r="BK8" i="24"/>
  <c r="BL8" i="24"/>
  <c r="BM8" i="24"/>
  <c r="BN8" i="24"/>
  <c r="BO8" i="24"/>
  <c r="BP8" i="24"/>
  <c r="BQ8" i="24"/>
  <c r="BR8" i="24"/>
  <c r="AN9" i="24"/>
  <c r="AO9" i="24"/>
  <c r="AP9" i="24"/>
  <c r="AQ9" i="24"/>
  <c r="AR9" i="24"/>
  <c r="AS9" i="24"/>
  <c r="AT9" i="24"/>
  <c r="AU9" i="24"/>
  <c r="AV9" i="24"/>
  <c r="AW9" i="24"/>
  <c r="AX9" i="24"/>
  <c r="AY9" i="24"/>
  <c r="AZ9" i="24"/>
  <c r="BA9" i="24"/>
  <c r="BB9" i="24"/>
  <c r="BC9" i="24"/>
  <c r="BD9" i="24"/>
  <c r="BE9" i="24"/>
  <c r="BF9" i="24"/>
  <c r="BG9" i="24"/>
  <c r="BH9" i="24"/>
  <c r="BI9" i="24"/>
  <c r="BJ9" i="24"/>
  <c r="BK9" i="24"/>
  <c r="BL9" i="24"/>
  <c r="BM9" i="24"/>
  <c r="BN9" i="24"/>
  <c r="BO9" i="24"/>
  <c r="BP9" i="24"/>
  <c r="BQ9" i="24"/>
  <c r="BR9" i="24"/>
  <c r="AN10" i="24"/>
  <c r="AO10" i="24"/>
  <c r="AP10" i="24"/>
  <c r="AQ10" i="24"/>
  <c r="AR10" i="24"/>
  <c r="AS10" i="24"/>
  <c r="AT10" i="24"/>
  <c r="AU10" i="24"/>
  <c r="AV10" i="24"/>
  <c r="AW10" i="24"/>
  <c r="AX10" i="24"/>
  <c r="AY10" i="24"/>
  <c r="AZ10" i="24"/>
  <c r="BA10" i="24"/>
  <c r="BB10" i="24"/>
  <c r="BC10" i="24"/>
  <c r="BD10" i="24"/>
  <c r="BE10" i="24"/>
  <c r="BF10" i="24"/>
  <c r="BG10" i="24"/>
  <c r="BH10" i="24"/>
  <c r="BI10" i="24"/>
  <c r="BJ10" i="24"/>
  <c r="BK10" i="24"/>
  <c r="BL10" i="24"/>
  <c r="BM10" i="24"/>
  <c r="BN10" i="24"/>
  <c r="BO10" i="24"/>
  <c r="BP10" i="24"/>
  <c r="BQ10" i="24"/>
  <c r="BR10" i="24"/>
  <c r="AN11" i="24"/>
  <c r="AO11" i="24"/>
  <c r="AP11" i="24"/>
  <c r="AQ11" i="24"/>
  <c r="AR11" i="24"/>
  <c r="AS11" i="24"/>
  <c r="AT11" i="24"/>
  <c r="AU11" i="24"/>
  <c r="AV11" i="24"/>
  <c r="AW11" i="24"/>
  <c r="AX11" i="24"/>
  <c r="AY11" i="24"/>
  <c r="AZ11" i="24"/>
  <c r="BA11" i="24"/>
  <c r="BB11" i="24"/>
  <c r="BC11" i="24"/>
  <c r="BD11" i="24"/>
  <c r="BE11" i="24"/>
  <c r="BF11" i="24"/>
  <c r="BG11" i="24"/>
  <c r="BH11" i="24"/>
  <c r="BI11" i="24"/>
  <c r="BJ11" i="24"/>
  <c r="BK11" i="24"/>
  <c r="BL11" i="24"/>
  <c r="BM11" i="24"/>
  <c r="BN11" i="24"/>
  <c r="BO11" i="24"/>
  <c r="BP11" i="24"/>
  <c r="BQ11" i="24"/>
  <c r="BR11" i="24"/>
  <c r="AN12" i="24"/>
  <c r="AO12" i="24"/>
  <c r="AP12" i="24"/>
  <c r="AQ12" i="24"/>
  <c r="AR12" i="24"/>
  <c r="AS12" i="24"/>
  <c r="AT12" i="24"/>
  <c r="AU12" i="24"/>
  <c r="AV12" i="24"/>
  <c r="AW12" i="24"/>
  <c r="AX12" i="24"/>
  <c r="AY12" i="24"/>
  <c r="AZ12" i="24"/>
  <c r="BA12" i="24"/>
  <c r="BB12" i="24"/>
  <c r="BC12" i="24"/>
  <c r="BD12" i="24"/>
  <c r="BE12" i="24"/>
  <c r="BF12" i="24"/>
  <c r="BG12" i="24"/>
  <c r="BH12" i="24"/>
  <c r="BI12" i="24"/>
  <c r="BJ12" i="24"/>
  <c r="BK12" i="24"/>
  <c r="BL12" i="24"/>
  <c r="BM12" i="24"/>
  <c r="BN12" i="24"/>
  <c r="BO12" i="24"/>
  <c r="BP12" i="24"/>
  <c r="BQ12" i="24"/>
  <c r="BR12" i="24"/>
  <c r="AN13" i="24"/>
  <c r="AO13" i="24"/>
  <c r="AP13" i="24"/>
  <c r="AQ13" i="24"/>
  <c r="AR13" i="24"/>
  <c r="AS13" i="24"/>
  <c r="AT13" i="24"/>
  <c r="AU13" i="24"/>
  <c r="AV13" i="24"/>
  <c r="AW13" i="24"/>
  <c r="AX13" i="24"/>
  <c r="AY13" i="24"/>
  <c r="AZ13" i="24"/>
  <c r="BA13" i="24"/>
  <c r="BB13" i="24"/>
  <c r="BC13" i="24"/>
  <c r="BD13" i="24"/>
  <c r="BE13" i="24"/>
  <c r="BF13" i="24"/>
  <c r="BG13" i="24"/>
  <c r="BH13" i="24"/>
  <c r="BI13" i="24"/>
  <c r="BJ13" i="24"/>
  <c r="BK13" i="24"/>
  <c r="BL13" i="24"/>
  <c r="BM13" i="24"/>
  <c r="BN13" i="24"/>
  <c r="BO13" i="24"/>
  <c r="BP13" i="24"/>
  <c r="BQ13" i="24"/>
  <c r="BR13" i="24"/>
  <c r="AM2" i="24"/>
  <c r="G8" i="24" l="1"/>
  <c r="D5" i="10" s="1"/>
  <c r="J8" i="24"/>
  <c r="G5" i="10" s="1"/>
  <c r="R8" i="24"/>
  <c r="O5" i="10" s="1"/>
  <c r="Z8" i="24"/>
  <c r="W5" i="10" s="1"/>
  <c r="S8" i="24"/>
  <c r="P5" i="10" s="1"/>
  <c r="AA8" i="24"/>
  <c r="X5" i="10" s="1"/>
  <c r="AI8" i="24"/>
  <c r="AF5" i="10" s="1"/>
  <c r="AJ8" i="24"/>
  <c r="AG5" i="10" s="1"/>
  <c r="U8" i="24"/>
  <c r="R5" i="10" s="1"/>
  <c r="F8" i="24"/>
  <c r="C5" i="10" s="1"/>
  <c r="AL8" i="24"/>
  <c r="I8" i="24"/>
  <c r="F5" i="10" s="1"/>
  <c r="T8" i="24"/>
  <c r="Q5" i="10" s="1"/>
  <c r="M8" i="24"/>
  <c r="J5" i="10" s="1"/>
  <c r="V8" i="24"/>
  <c r="S5" i="10" s="1"/>
  <c r="AE8" i="24"/>
  <c r="AB5" i="10" s="1"/>
  <c r="AH8" i="24"/>
  <c r="AE5" i="10" s="1"/>
  <c r="K8" i="24"/>
  <c r="H5" i="10" s="1"/>
  <c r="AB8" i="24"/>
  <c r="Y5" i="10" s="1"/>
  <c r="E8" i="24"/>
  <c r="B5" i="10" s="1"/>
  <c r="AK8" i="24"/>
  <c r="AD8" i="24"/>
  <c r="AA5" i="10" s="1"/>
  <c r="W8" i="24"/>
  <c r="T5" i="10" s="1"/>
  <c r="L8" i="24"/>
  <c r="I5" i="10" s="1"/>
  <c r="AC8" i="24"/>
  <c r="Z5" i="10" s="1"/>
  <c r="N8" i="24"/>
  <c r="K5" i="10" s="1"/>
  <c r="O8" i="24"/>
  <c r="L5" i="10" s="1"/>
  <c r="H8" i="24"/>
  <c r="E5" i="10" s="1"/>
  <c r="AF8" i="24"/>
  <c r="AC5" i="10" s="1"/>
  <c r="P8" i="24"/>
  <c r="M5" i="10" s="1"/>
  <c r="AG8" i="24"/>
  <c r="AD5" i="10" s="1"/>
  <c r="X8" i="24"/>
  <c r="U5" i="10" s="1"/>
  <c r="Y8" i="24"/>
  <c r="V5" i="10" s="1"/>
  <c r="Q8" i="24"/>
  <c r="N5" i="10" s="1"/>
  <c r="B31" i="26"/>
  <c r="B27" i="26"/>
  <c r="B20" i="26" l="1"/>
  <c r="B21" i="26" l="1"/>
  <c r="B22" i="26" s="1"/>
  <c r="U5" i="24" l="1"/>
  <c r="T5" i="24" s="1"/>
  <c r="S5" i="24" s="1"/>
  <c r="R5" i="24" s="1"/>
  <c r="Q5" i="24" s="1"/>
  <c r="P5" i="24" s="1"/>
  <c r="O5" i="24" s="1"/>
  <c r="N5" i="24" s="1"/>
  <c r="M5" i="24" s="1"/>
  <c r="L5" i="24" s="1"/>
  <c r="K5" i="24" s="1"/>
  <c r="B2" i="2" l="1"/>
  <c r="AD2" i="7"/>
  <c r="AA2" i="8" l="1"/>
  <c r="AA8" i="8"/>
  <c r="AD2" i="9"/>
  <c r="AD8" i="9"/>
  <c r="AG2" i="8"/>
  <c r="AG8" i="8"/>
  <c r="Z8" i="8"/>
  <c r="Z2" i="8"/>
  <c r="AC2" i="9"/>
  <c r="AC8" i="9"/>
  <c r="AF8" i="8"/>
  <c r="AF2" i="8"/>
  <c r="AB2" i="9"/>
  <c r="AB8" i="9"/>
  <c r="AE2" i="8"/>
  <c r="AE8" i="8"/>
  <c r="AD8" i="8"/>
  <c r="AD2" i="8"/>
  <c r="AG2" i="9"/>
  <c r="AG8" i="9"/>
  <c r="Z2" i="9"/>
  <c r="Z8" i="9"/>
  <c r="AB8" i="8"/>
  <c r="AB2" i="8"/>
  <c r="AF2" i="9"/>
  <c r="AF8" i="9"/>
  <c r="AE8" i="9"/>
  <c r="AE2" i="9"/>
  <c r="Y7" i="2"/>
  <c r="Y8" i="2"/>
  <c r="X7" i="2"/>
  <c r="X8" i="2"/>
  <c r="AE8" i="2"/>
  <c r="AE7" i="2"/>
  <c r="W8" i="2"/>
  <c r="W7" i="2"/>
  <c r="O8" i="2"/>
  <c r="O7" i="2"/>
  <c r="Q7" i="2"/>
  <c r="Q8" i="2"/>
  <c r="P8" i="2"/>
  <c r="P7" i="2"/>
  <c r="AD7" i="2"/>
  <c r="AD8" i="2"/>
  <c r="V7" i="2"/>
  <c r="V8" i="2"/>
  <c r="U8" i="2"/>
  <c r="U7" i="2"/>
  <c r="AB7" i="2"/>
  <c r="AB8" i="2"/>
  <c r="T7" i="2"/>
  <c r="T8" i="2"/>
  <c r="AG8" i="2"/>
  <c r="AG7" i="2"/>
  <c r="AA7" i="2"/>
  <c r="AA8" i="2"/>
  <c r="AF8" i="2"/>
  <c r="AF7" i="2"/>
  <c r="AC2" i="2"/>
  <c r="AC8" i="2"/>
  <c r="AC7" i="2"/>
  <c r="Z8" i="2"/>
  <c r="Z7" i="2"/>
  <c r="R8" i="2"/>
  <c r="R7" i="2"/>
  <c r="AE7" i="14"/>
  <c r="AE8" i="14"/>
  <c r="S7" i="14"/>
  <c r="S8" i="14"/>
  <c r="AD8" i="14"/>
  <c r="AD7" i="14"/>
  <c r="Z8" i="14"/>
  <c r="Z7" i="14"/>
  <c r="AF2" i="14"/>
  <c r="AF7" i="14"/>
  <c r="AF8" i="14"/>
  <c r="AC8" i="14"/>
  <c r="AC7" i="14"/>
  <c r="Y2" i="14"/>
  <c r="Y8" i="14"/>
  <c r="Y7" i="14"/>
  <c r="U8" i="14"/>
  <c r="U7" i="14"/>
  <c r="AA7" i="14"/>
  <c r="AA8" i="14"/>
  <c r="W7" i="14"/>
  <c r="W8" i="14"/>
  <c r="AG2" i="14"/>
  <c r="AG8" i="14"/>
  <c r="AG7" i="14"/>
  <c r="V8" i="14"/>
  <c r="V7" i="14"/>
  <c r="AB7" i="14"/>
  <c r="AB8" i="14"/>
  <c r="X2" i="14"/>
  <c r="X7" i="14"/>
  <c r="X8" i="14"/>
  <c r="T7" i="14"/>
  <c r="T8" i="14"/>
  <c r="AD8" i="5"/>
  <c r="AD7" i="5"/>
  <c r="Z8" i="5"/>
  <c r="Z7" i="5"/>
  <c r="V8" i="5"/>
  <c r="V7" i="5"/>
  <c r="R8" i="5"/>
  <c r="R7" i="5"/>
  <c r="AG7" i="5"/>
  <c r="AG8" i="5"/>
  <c r="AC7" i="5"/>
  <c r="AC8" i="5"/>
  <c r="Y7" i="5"/>
  <c r="Y8" i="5"/>
  <c r="U7" i="5"/>
  <c r="U8" i="5"/>
  <c r="Q7" i="5"/>
  <c r="Q8" i="5"/>
  <c r="AF6" i="5"/>
  <c r="AF7" i="5"/>
  <c r="AF8" i="5"/>
  <c r="AB7" i="5"/>
  <c r="AB8" i="5"/>
  <c r="X7" i="5"/>
  <c r="X8" i="5"/>
  <c r="T7" i="5"/>
  <c r="T8" i="5"/>
  <c r="P6" i="5"/>
  <c r="P7" i="5"/>
  <c r="P8" i="5"/>
  <c r="AE8" i="5"/>
  <c r="AE7" i="5"/>
  <c r="AA8" i="5"/>
  <c r="AA7" i="5"/>
  <c r="W8" i="5"/>
  <c r="W7" i="5"/>
  <c r="O8" i="5"/>
  <c r="O7" i="5"/>
  <c r="AG4" i="6"/>
  <c r="AC4" i="6"/>
  <c r="N5" i="5"/>
  <c r="R5" i="14"/>
  <c r="L3" i="7"/>
  <c r="S5" i="5"/>
  <c r="S6" i="2"/>
  <c r="AB2" i="2"/>
  <c r="AB3" i="2"/>
  <c r="AB5" i="2"/>
  <c r="F6" i="7"/>
  <c r="N2" i="7"/>
  <c r="AG3" i="14"/>
  <c r="AC6" i="14"/>
  <c r="AC5" i="14"/>
  <c r="AC2" i="14"/>
  <c r="U6" i="14"/>
  <c r="U2" i="14"/>
  <c r="U5" i="14"/>
  <c r="Z3" i="14"/>
  <c r="Z2" i="14"/>
  <c r="Z6" i="14"/>
  <c r="W3" i="14"/>
  <c r="W6" i="14"/>
  <c r="W2" i="14"/>
  <c r="W5" i="14"/>
  <c r="U2" i="2"/>
  <c r="U3" i="2"/>
  <c r="U6" i="2"/>
  <c r="U5" i="2"/>
  <c r="T2" i="2"/>
  <c r="T3" i="2"/>
  <c r="T6" i="2"/>
  <c r="T5" i="2"/>
  <c r="AE5" i="14"/>
  <c r="AE3" i="14"/>
  <c r="AE2" i="14"/>
  <c r="AE6" i="14"/>
  <c r="AA2" i="2"/>
  <c r="AA6" i="2"/>
  <c r="AD4" i="6"/>
  <c r="AD6" i="6"/>
  <c r="Y5" i="14"/>
  <c r="B4" i="7"/>
  <c r="H6" i="7"/>
  <c r="AC6" i="2"/>
  <c r="AB6" i="2"/>
  <c r="AC2" i="7"/>
  <c r="Y6" i="14"/>
  <c r="AC3" i="2"/>
  <c r="AD6" i="7"/>
  <c r="AG5" i="14"/>
  <c r="Y3" i="14"/>
  <c r="J3" i="7"/>
  <c r="AC5" i="2"/>
  <c r="AD4" i="7"/>
  <c r="AG6" i="14"/>
  <c r="AA2" i="14"/>
  <c r="AA6" i="14"/>
  <c r="AA3" i="14"/>
  <c r="AA5" i="14"/>
  <c r="AD5" i="14"/>
  <c r="AD2" i="14"/>
  <c r="AD6" i="14"/>
  <c r="AD3" i="14"/>
  <c r="V5" i="14"/>
  <c r="V3" i="14"/>
  <c r="V2" i="14"/>
  <c r="V6" i="14"/>
  <c r="S2" i="14"/>
  <c r="S3" i="14"/>
  <c r="S6" i="14"/>
  <c r="S5" i="14"/>
  <c r="AB6" i="14"/>
  <c r="AB2" i="14"/>
  <c r="AB3" i="14"/>
  <c r="AB5" i="14"/>
  <c r="T6" i="14"/>
  <c r="T5" i="14"/>
  <c r="T2" i="14"/>
  <c r="T3" i="14"/>
  <c r="AC3" i="14"/>
  <c r="U3" i="14"/>
  <c r="AF6" i="14"/>
  <c r="X6" i="14"/>
  <c r="Z5" i="14"/>
  <c r="AF5" i="14"/>
  <c r="X5" i="14"/>
  <c r="AF3" i="14"/>
  <c r="X3" i="14"/>
  <c r="AG2" i="7"/>
  <c r="AG6" i="7"/>
  <c r="AG4" i="7"/>
  <c r="AG3" i="7"/>
  <c r="AF2" i="7"/>
  <c r="AF6" i="7"/>
  <c r="AF4" i="7"/>
  <c r="AF3" i="7"/>
  <c r="AE6" i="7"/>
  <c r="AE4" i="7"/>
  <c r="AE3" i="7"/>
  <c r="AE2" i="7"/>
  <c r="AD3" i="7"/>
  <c r="AG6" i="6"/>
  <c r="AG2" i="6"/>
  <c r="AE4" i="6"/>
  <c r="AE3" i="6"/>
  <c r="AE2" i="6"/>
  <c r="AE6" i="6"/>
  <c r="AD3" i="6"/>
  <c r="AD2" i="6"/>
  <c r="AD3" i="2"/>
  <c r="AD2" i="2"/>
  <c r="AD6" i="2"/>
  <c r="AD5" i="2"/>
  <c r="Y5" i="2"/>
  <c r="Y2" i="2"/>
  <c r="Y3" i="2"/>
  <c r="Y6" i="2"/>
  <c r="X2" i="2"/>
  <c r="X5" i="2"/>
  <c r="X3" i="2"/>
  <c r="X6" i="2"/>
  <c r="V3" i="2"/>
  <c r="V2" i="2"/>
  <c r="V6" i="2"/>
  <c r="V5" i="2"/>
  <c r="Q5" i="2"/>
  <c r="Q2" i="2"/>
  <c r="Q3" i="2"/>
  <c r="Q6" i="2"/>
  <c r="R5" i="2"/>
  <c r="R3" i="2"/>
  <c r="R2" i="2"/>
  <c r="R6" i="2"/>
  <c r="P5" i="2"/>
  <c r="P2" i="2"/>
  <c r="P3" i="2"/>
  <c r="P6" i="2"/>
  <c r="AG5" i="2"/>
  <c r="AG2" i="2"/>
  <c r="AG3" i="2"/>
  <c r="AG6" i="2"/>
  <c r="O3" i="2"/>
  <c r="O6" i="2"/>
  <c r="O2" i="2"/>
  <c r="O5" i="2"/>
  <c r="AF2" i="2"/>
  <c r="AF3" i="2"/>
  <c r="AF5" i="2"/>
  <c r="AF6" i="2"/>
  <c r="W3" i="2"/>
  <c r="W6" i="2"/>
  <c r="W2" i="2"/>
  <c r="W5" i="2"/>
  <c r="AE3" i="2"/>
  <c r="AE6" i="2"/>
  <c r="AE2" i="2"/>
  <c r="AE5" i="2"/>
  <c r="Z5" i="2"/>
  <c r="Z3" i="2"/>
  <c r="Z2" i="2"/>
  <c r="Z6" i="2"/>
  <c r="AA3" i="2"/>
  <c r="AA5" i="2"/>
  <c r="X6" i="5"/>
  <c r="X5" i="5"/>
  <c r="X2" i="5"/>
  <c r="X3" i="5"/>
  <c r="AB2" i="5"/>
  <c r="AB3" i="5"/>
  <c r="AB6" i="5"/>
  <c r="T2" i="5"/>
  <c r="T3" i="5"/>
  <c r="T6" i="5"/>
  <c r="AA2" i="5"/>
  <c r="AA6" i="5"/>
  <c r="AF2" i="5"/>
  <c r="P2" i="5"/>
  <c r="P3" i="5"/>
  <c r="AF5" i="5"/>
  <c r="P5" i="5"/>
  <c r="AF3" i="5"/>
  <c r="AG5" i="5"/>
  <c r="AG2" i="5"/>
  <c r="AG3" i="5"/>
  <c r="AG6" i="5"/>
  <c r="W5" i="5"/>
  <c r="W3" i="5"/>
  <c r="W6" i="5"/>
  <c r="W2" i="5"/>
  <c r="Q5" i="5"/>
  <c r="Q2" i="5"/>
  <c r="Q3" i="5"/>
  <c r="Q6" i="5"/>
  <c r="V3" i="5"/>
  <c r="V2" i="5"/>
  <c r="V6" i="5"/>
  <c r="V5" i="5"/>
  <c r="AC2" i="5"/>
  <c r="AC3" i="5"/>
  <c r="AC6" i="5"/>
  <c r="AC5" i="5"/>
  <c r="R6" i="5"/>
  <c r="R5" i="5"/>
  <c r="R3" i="5"/>
  <c r="R2" i="5"/>
  <c r="U2" i="5"/>
  <c r="U3" i="5"/>
  <c r="U6" i="5"/>
  <c r="U5" i="5"/>
  <c r="Z6" i="5"/>
  <c r="Z5" i="5"/>
  <c r="Z3" i="5"/>
  <c r="Z2" i="5"/>
  <c r="AE5" i="5"/>
  <c r="AE3" i="5"/>
  <c r="AE6" i="5"/>
  <c r="AE2" i="5"/>
  <c r="Y5" i="5"/>
  <c r="Y2" i="5"/>
  <c r="Y3" i="5"/>
  <c r="Y6" i="5"/>
  <c r="O5" i="5"/>
  <c r="O3" i="5"/>
  <c r="O6" i="5"/>
  <c r="O2" i="5"/>
  <c r="AD3" i="5"/>
  <c r="AD2" i="5"/>
  <c r="AD6" i="5"/>
  <c r="AD5" i="5"/>
  <c r="AA3" i="5"/>
  <c r="AB5" i="5"/>
  <c r="T5" i="5"/>
  <c r="AA5" i="5"/>
  <c r="R4" i="7" l="1"/>
  <c r="R8" i="7" s="1"/>
  <c r="S3" i="2"/>
  <c r="S2" i="2"/>
  <c r="S6" i="5"/>
  <c r="S5" i="2"/>
  <c r="J8" i="8"/>
  <c r="J2" i="8"/>
  <c r="F2" i="9"/>
  <c r="F8" i="9"/>
  <c r="J8" i="9"/>
  <c r="J2" i="9"/>
  <c r="Q2" i="11"/>
  <c r="Q8" i="11"/>
  <c r="M8" i="8"/>
  <c r="M2" i="8"/>
  <c r="I2" i="9"/>
  <c r="I8" i="9"/>
  <c r="E8" i="10"/>
  <c r="E2" i="10"/>
  <c r="AE8" i="11"/>
  <c r="AE2" i="11"/>
  <c r="K8" i="13"/>
  <c r="K2" i="13"/>
  <c r="AF2" i="13"/>
  <c r="AF8" i="13"/>
  <c r="T2" i="12"/>
  <c r="T8" i="12"/>
  <c r="V2" i="12"/>
  <c r="V8" i="12"/>
  <c r="AF2" i="12"/>
  <c r="AF8" i="12"/>
  <c r="C2" i="12"/>
  <c r="C8" i="12"/>
  <c r="K2" i="12"/>
  <c r="K8" i="12"/>
  <c r="X8" i="8"/>
  <c r="X2" i="8"/>
  <c r="N8" i="8"/>
  <c r="N2" i="8"/>
  <c r="K2" i="8"/>
  <c r="K8" i="8"/>
  <c r="P2" i="9"/>
  <c r="P8" i="9"/>
  <c r="M2" i="9"/>
  <c r="M8" i="9"/>
  <c r="S2" i="9"/>
  <c r="S8" i="9"/>
  <c r="AB8" i="10"/>
  <c r="AB2" i="10"/>
  <c r="U2" i="10"/>
  <c r="U8" i="10"/>
  <c r="L8" i="10"/>
  <c r="L2" i="10"/>
  <c r="C2" i="10"/>
  <c r="C8" i="10"/>
  <c r="Y2" i="11"/>
  <c r="Y8" i="11"/>
  <c r="H2" i="11"/>
  <c r="H8" i="11"/>
  <c r="J2" i="11"/>
  <c r="J8" i="11"/>
  <c r="AD2" i="13"/>
  <c r="AD8" i="13"/>
  <c r="S8" i="13"/>
  <c r="S2" i="13"/>
  <c r="J2" i="13"/>
  <c r="J8" i="13"/>
  <c r="W2" i="13"/>
  <c r="W8" i="13"/>
  <c r="L8" i="8"/>
  <c r="L2" i="8"/>
  <c r="Q2" i="9"/>
  <c r="Q8" i="9"/>
  <c r="J8" i="10"/>
  <c r="J2" i="10"/>
  <c r="I2" i="13"/>
  <c r="I8" i="13"/>
  <c r="AA8" i="13"/>
  <c r="AA2" i="13"/>
  <c r="U8" i="8"/>
  <c r="U2" i="8"/>
  <c r="I2" i="11"/>
  <c r="I8" i="11"/>
  <c r="N2" i="11"/>
  <c r="N8" i="11"/>
  <c r="AD2" i="12"/>
  <c r="AD8" i="12"/>
  <c r="E2" i="13"/>
  <c r="E8" i="13"/>
  <c r="E2" i="12"/>
  <c r="E8" i="12"/>
  <c r="P2" i="11"/>
  <c r="P8" i="11"/>
  <c r="H8" i="8"/>
  <c r="H2" i="8"/>
  <c r="F8" i="8"/>
  <c r="F2" i="8"/>
  <c r="H2" i="9"/>
  <c r="H8" i="9"/>
  <c r="E2" i="9"/>
  <c r="E8" i="9"/>
  <c r="K2" i="9"/>
  <c r="K8" i="9"/>
  <c r="T8" i="10"/>
  <c r="T2" i="10"/>
  <c r="AF8" i="10"/>
  <c r="AF2" i="10"/>
  <c r="D8" i="10"/>
  <c r="D2" i="10"/>
  <c r="L2" i="11"/>
  <c r="L8" i="11"/>
  <c r="T2" i="11"/>
  <c r="T8" i="11"/>
  <c r="Q2" i="8"/>
  <c r="Q8" i="8"/>
  <c r="U2" i="9"/>
  <c r="U8" i="9"/>
  <c r="AE2" i="10"/>
  <c r="AE8" i="10"/>
  <c r="M2" i="13"/>
  <c r="M8" i="13"/>
  <c r="AB2" i="13"/>
  <c r="AB8" i="13"/>
  <c r="Z2" i="11"/>
  <c r="Z8" i="11"/>
  <c r="AD2" i="11"/>
  <c r="AD8" i="11"/>
  <c r="R2" i="11"/>
  <c r="R8" i="11"/>
  <c r="O2" i="12"/>
  <c r="O8" i="12"/>
  <c r="E2" i="11"/>
  <c r="E8" i="11"/>
  <c r="V8" i="8"/>
  <c r="V2" i="8"/>
  <c r="W2" i="8"/>
  <c r="W8" i="8"/>
  <c r="I8" i="8"/>
  <c r="I2" i="8"/>
  <c r="S2" i="10"/>
  <c r="S8" i="10"/>
  <c r="AA8" i="10"/>
  <c r="AA2" i="10"/>
  <c r="H8" i="10"/>
  <c r="H2" i="10"/>
  <c r="X8" i="10"/>
  <c r="X2" i="10"/>
  <c r="N2" i="13"/>
  <c r="N8" i="13"/>
  <c r="C2" i="13"/>
  <c r="C8" i="13"/>
  <c r="AC2" i="13"/>
  <c r="AC8" i="13"/>
  <c r="L2" i="13"/>
  <c r="L8" i="13"/>
  <c r="G8" i="9"/>
  <c r="G2" i="9"/>
  <c r="K2" i="10"/>
  <c r="K8" i="10"/>
  <c r="F2" i="10"/>
  <c r="F8" i="10"/>
  <c r="AG2" i="13"/>
  <c r="AG8" i="13"/>
  <c r="Y2" i="13"/>
  <c r="Y8" i="13"/>
  <c r="W2" i="12"/>
  <c r="W8" i="12"/>
  <c r="V2" i="9"/>
  <c r="V8" i="9"/>
  <c r="V2" i="11"/>
  <c r="V8" i="11"/>
  <c r="D2" i="12"/>
  <c r="D8" i="12"/>
  <c r="U2" i="12"/>
  <c r="U8" i="12"/>
  <c r="AC8" i="8"/>
  <c r="AC2" i="8"/>
  <c r="O2" i="8"/>
  <c r="O8" i="8"/>
  <c r="E8" i="8"/>
  <c r="E2" i="8"/>
  <c r="AA2" i="11"/>
  <c r="AA8" i="11"/>
  <c r="AG8" i="12"/>
  <c r="AG2" i="12"/>
  <c r="Y2" i="8"/>
  <c r="Y8" i="8"/>
  <c r="D2" i="9"/>
  <c r="D8" i="9"/>
  <c r="R2" i="13"/>
  <c r="R8" i="13"/>
  <c r="B2" i="13"/>
  <c r="B8" i="13"/>
  <c r="Y2" i="9"/>
  <c r="Y8" i="9"/>
  <c r="I8" i="12"/>
  <c r="I2" i="12"/>
  <c r="O8" i="9"/>
  <c r="O2" i="9"/>
  <c r="AG8" i="10"/>
  <c r="AG2" i="10"/>
  <c r="M2" i="11"/>
  <c r="M8" i="11"/>
  <c r="F2" i="13"/>
  <c r="F8" i="13"/>
  <c r="D2" i="13"/>
  <c r="D8" i="13"/>
  <c r="J2" i="12"/>
  <c r="J8" i="12"/>
  <c r="D2" i="11"/>
  <c r="D8" i="11"/>
  <c r="AE2" i="12"/>
  <c r="AE8" i="12"/>
  <c r="M2" i="12"/>
  <c r="M8" i="12"/>
  <c r="C2" i="8"/>
  <c r="C8" i="8"/>
  <c r="G8" i="8"/>
  <c r="G2" i="8"/>
  <c r="D8" i="8"/>
  <c r="D2" i="8"/>
  <c r="R8" i="8"/>
  <c r="R2" i="8"/>
  <c r="N2" i="9"/>
  <c r="N8" i="9"/>
  <c r="L2" i="9"/>
  <c r="L8" i="9"/>
  <c r="R2" i="9"/>
  <c r="R8" i="9"/>
  <c r="Y8" i="10"/>
  <c r="Y2" i="10"/>
  <c r="W2" i="10"/>
  <c r="W8" i="10"/>
  <c r="AD2" i="10"/>
  <c r="AD8" i="10"/>
  <c r="S2" i="11"/>
  <c r="S8" i="11"/>
  <c r="AG2" i="11"/>
  <c r="AG8" i="11"/>
  <c r="W8" i="11"/>
  <c r="W2" i="11"/>
  <c r="F2" i="11"/>
  <c r="F8" i="11"/>
  <c r="Y8" i="12"/>
  <c r="Y2" i="12"/>
  <c r="X2" i="12"/>
  <c r="X8" i="12"/>
  <c r="B2" i="12"/>
  <c r="B8" i="12"/>
  <c r="G2" i="12"/>
  <c r="G8" i="12"/>
  <c r="U2" i="13"/>
  <c r="U8" i="13"/>
  <c r="T2" i="13"/>
  <c r="T8" i="13"/>
  <c r="Z8" i="10"/>
  <c r="Z2" i="10"/>
  <c r="O2" i="10"/>
  <c r="O8" i="10"/>
  <c r="V2" i="10"/>
  <c r="V8" i="10"/>
  <c r="K2" i="11"/>
  <c r="K8" i="11"/>
  <c r="AF2" i="11"/>
  <c r="AF8" i="11"/>
  <c r="O8" i="11"/>
  <c r="O2" i="11"/>
  <c r="AB2" i="11"/>
  <c r="AB8" i="11"/>
  <c r="AE2" i="13"/>
  <c r="AE8" i="13"/>
  <c r="T2" i="9"/>
  <c r="T8" i="9"/>
  <c r="AC8" i="10"/>
  <c r="AC2" i="10"/>
  <c r="U2" i="11"/>
  <c r="U8" i="11"/>
  <c r="V2" i="13"/>
  <c r="V8" i="13"/>
  <c r="P2" i="13"/>
  <c r="P8" i="13"/>
  <c r="Z2" i="12"/>
  <c r="Z8" i="12"/>
  <c r="S2" i="8"/>
  <c r="S8" i="8"/>
  <c r="H2" i="12"/>
  <c r="H8" i="12"/>
  <c r="AC2" i="12"/>
  <c r="AC8" i="12"/>
  <c r="P8" i="8"/>
  <c r="P2" i="8"/>
  <c r="T8" i="8"/>
  <c r="T2" i="8"/>
  <c r="B8" i="8"/>
  <c r="B2" i="8"/>
  <c r="W8" i="9"/>
  <c r="W2" i="9"/>
  <c r="B8" i="9"/>
  <c r="B2" i="9"/>
  <c r="R8" i="10"/>
  <c r="R2" i="10"/>
  <c r="I8" i="10"/>
  <c r="I2" i="10"/>
  <c r="G2" i="10"/>
  <c r="G8" i="10"/>
  <c r="N2" i="10"/>
  <c r="N8" i="10"/>
  <c r="C2" i="11"/>
  <c r="C8" i="11"/>
  <c r="X2" i="11"/>
  <c r="X8" i="11"/>
  <c r="G8" i="11"/>
  <c r="G2" i="11"/>
  <c r="B2" i="11"/>
  <c r="B8" i="11"/>
  <c r="F2" i="12"/>
  <c r="F8" i="12"/>
  <c r="AB2" i="12"/>
  <c r="AB8" i="12"/>
  <c r="S2" i="12"/>
  <c r="S8" i="12"/>
  <c r="Q8" i="12"/>
  <c r="Q2" i="12"/>
  <c r="O2" i="13"/>
  <c r="O8" i="13"/>
  <c r="Z2" i="13"/>
  <c r="Z8" i="13"/>
  <c r="Q2" i="13"/>
  <c r="Q8" i="13"/>
  <c r="Q8" i="10"/>
  <c r="Q2" i="10"/>
  <c r="H2" i="13"/>
  <c r="H8" i="13"/>
  <c r="R2" i="12"/>
  <c r="R8" i="12"/>
  <c r="AA2" i="9"/>
  <c r="AA8" i="9"/>
  <c r="P8" i="10"/>
  <c r="P2" i="10"/>
  <c r="AC2" i="11"/>
  <c r="AC8" i="11"/>
  <c r="G2" i="13"/>
  <c r="G8" i="13"/>
  <c r="X2" i="13"/>
  <c r="X8" i="13"/>
  <c r="L2" i="12"/>
  <c r="L8" i="12"/>
  <c r="N2" i="12"/>
  <c r="N8" i="12"/>
  <c r="P2" i="12"/>
  <c r="P8" i="12"/>
  <c r="C2" i="9"/>
  <c r="C8" i="9"/>
  <c r="B8" i="10"/>
  <c r="B2" i="10"/>
  <c r="AA2" i="12"/>
  <c r="AA8" i="12"/>
  <c r="X2" i="9"/>
  <c r="X8" i="9"/>
  <c r="M2" i="10"/>
  <c r="M8" i="10"/>
  <c r="R3" i="14"/>
  <c r="H4" i="7"/>
  <c r="H7" i="7" s="1"/>
  <c r="S2" i="5"/>
  <c r="S3" i="5"/>
  <c r="S7" i="2"/>
  <c r="S8" i="2"/>
  <c r="AE7" i="7"/>
  <c r="AE8" i="7"/>
  <c r="AF7" i="7"/>
  <c r="AF8" i="7"/>
  <c r="AG8" i="7"/>
  <c r="AG7" i="7"/>
  <c r="AD8" i="7"/>
  <c r="AD7" i="7"/>
  <c r="B8" i="7"/>
  <c r="B7" i="7"/>
  <c r="AE7" i="6"/>
  <c r="AE8" i="6"/>
  <c r="AG8" i="6"/>
  <c r="AG7" i="6"/>
  <c r="AC8" i="6"/>
  <c r="AC7" i="6"/>
  <c r="AD8" i="6"/>
  <c r="AD7" i="6"/>
  <c r="N8" i="14"/>
  <c r="N7" i="14"/>
  <c r="Q8" i="14"/>
  <c r="Q7" i="14"/>
  <c r="E8" i="14"/>
  <c r="E7" i="14"/>
  <c r="H7" i="14"/>
  <c r="H8" i="14"/>
  <c r="L7" i="14"/>
  <c r="L8" i="14"/>
  <c r="C7" i="14"/>
  <c r="C8" i="14"/>
  <c r="M7" i="14"/>
  <c r="M8" i="14"/>
  <c r="O7" i="14"/>
  <c r="O8" i="14"/>
  <c r="D7" i="14"/>
  <c r="D8" i="14"/>
  <c r="J8" i="14"/>
  <c r="J7" i="14"/>
  <c r="P7" i="14"/>
  <c r="P8" i="14"/>
  <c r="R8" i="14"/>
  <c r="R7" i="14"/>
  <c r="G7" i="14"/>
  <c r="G8" i="14"/>
  <c r="F3" i="14"/>
  <c r="F8" i="14"/>
  <c r="F7" i="14"/>
  <c r="R2" i="14"/>
  <c r="B8" i="14"/>
  <c r="B7" i="14"/>
  <c r="R6" i="14"/>
  <c r="I8" i="14"/>
  <c r="I7" i="14"/>
  <c r="K7" i="14"/>
  <c r="K8" i="14"/>
  <c r="S8" i="5"/>
  <c r="S7" i="5"/>
  <c r="B6" i="5"/>
  <c r="B8" i="5"/>
  <c r="B7" i="5"/>
  <c r="N6" i="5"/>
  <c r="N8" i="5"/>
  <c r="N7" i="5"/>
  <c r="AG3" i="6"/>
  <c r="B6" i="7"/>
  <c r="AC6" i="6"/>
  <c r="AC3" i="6"/>
  <c r="AC2" i="6"/>
  <c r="J6" i="7"/>
  <c r="B3" i="7"/>
  <c r="J4" i="7"/>
  <c r="N6" i="7"/>
  <c r="N2" i="5"/>
  <c r="N3" i="5"/>
  <c r="N2" i="14"/>
  <c r="N3" i="14"/>
  <c r="P6" i="7"/>
  <c r="P2" i="7"/>
  <c r="F3" i="7"/>
  <c r="J2" i="7"/>
  <c r="B2" i="7"/>
  <c r="N4" i="7"/>
  <c r="N3" i="7"/>
  <c r="P4" i="7"/>
  <c r="F2" i="7"/>
  <c r="P3" i="7"/>
  <c r="F4" i="7"/>
  <c r="L6" i="7"/>
  <c r="L4" i="7"/>
  <c r="L2" i="7"/>
  <c r="N6" i="14"/>
  <c r="N5" i="14"/>
  <c r="AC6" i="7"/>
  <c r="AC4" i="7"/>
  <c r="H2" i="7"/>
  <c r="AC3" i="7"/>
  <c r="H3" i="7"/>
  <c r="B5" i="5"/>
  <c r="B2" i="5"/>
  <c r="F2" i="14"/>
  <c r="F6" i="14"/>
  <c r="F5" i="14"/>
  <c r="L2" i="14"/>
  <c r="L3" i="14"/>
  <c r="L5" i="14"/>
  <c r="L6" i="14"/>
  <c r="H5" i="14"/>
  <c r="H6" i="14"/>
  <c r="H2" i="14"/>
  <c r="H3" i="14"/>
  <c r="P5" i="14"/>
  <c r="P6" i="14"/>
  <c r="P2" i="14"/>
  <c r="P3" i="14"/>
  <c r="G5" i="14"/>
  <c r="G6" i="14"/>
  <c r="G3" i="14"/>
  <c r="G2" i="14"/>
  <c r="J2" i="14"/>
  <c r="J5" i="14"/>
  <c r="J6" i="14"/>
  <c r="J3" i="14"/>
  <c r="I3" i="14"/>
  <c r="I5" i="14"/>
  <c r="I6" i="14"/>
  <c r="I2" i="14"/>
  <c r="O5" i="14"/>
  <c r="O6" i="14"/>
  <c r="O3" i="14"/>
  <c r="O2" i="14"/>
  <c r="Q2" i="14"/>
  <c r="Q3" i="14"/>
  <c r="Q5" i="14"/>
  <c r="Q6" i="14"/>
  <c r="C3" i="14"/>
  <c r="C2" i="14"/>
  <c r="C5" i="14"/>
  <c r="C6" i="14"/>
  <c r="E3" i="14"/>
  <c r="E5" i="14"/>
  <c r="E2" i="14"/>
  <c r="E6" i="14"/>
  <c r="D2" i="14"/>
  <c r="D3" i="14"/>
  <c r="D5" i="14"/>
  <c r="D6" i="14"/>
  <c r="K3" i="14"/>
  <c r="K2" i="14"/>
  <c r="K5" i="14"/>
  <c r="K6" i="14"/>
  <c r="B2" i="14"/>
  <c r="B5" i="14"/>
  <c r="B6" i="14"/>
  <c r="B3" i="14"/>
  <c r="M5" i="14"/>
  <c r="M6" i="14"/>
  <c r="M2" i="14"/>
  <c r="M3" i="14"/>
  <c r="Q6" i="7"/>
  <c r="Q3" i="7"/>
  <c r="Q4" i="7"/>
  <c r="Q2" i="7"/>
  <c r="C2" i="7"/>
  <c r="C4" i="7"/>
  <c r="C6" i="7"/>
  <c r="C3" i="7"/>
  <c r="I6" i="7"/>
  <c r="I3" i="7"/>
  <c r="I4" i="7"/>
  <c r="I2" i="7"/>
  <c r="G6" i="7"/>
  <c r="G3" i="7"/>
  <c r="G2" i="7"/>
  <c r="G4" i="7"/>
  <c r="D4" i="7"/>
  <c r="D2" i="7"/>
  <c r="D6" i="7"/>
  <c r="D3" i="7"/>
  <c r="K2" i="7"/>
  <c r="K4" i="7"/>
  <c r="K6" i="7"/>
  <c r="K3" i="7"/>
  <c r="M6" i="7"/>
  <c r="M3" i="7"/>
  <c r="M2" i="7"/>
  <c r="M4" i="7"/>
  <c r="O3" i="7"/>
  <c r="O6" i="7"/>
  <c r="O2" i="7"/>
  <c r="O4" i="7"/>
  <c r="E6" i="7"/>
  <c r="E3" i="7"/>
  <c r="E4" i="7"/>
  <c r="E2" i="7"/>
  <c r="AF2" i="6"/>
  <c r="AF6" i="6"/>
  <c r="AF4" i="6"/>
  <c r="AF3" i="6"/>
  <c r="B3" i="5"/>
  <c r="R6" i="7" l="1"/>
  <c r="R3" i="7"/>
  <c r="R7" i="7"/>
  <c r="R2" i="7"/>
  <c r="H8" i="7"/>
  <c r="K7" i="7"/>
  <c r="K8" i="7"/>
  <c r="C7" i="7"/>
  <c r="C8" i="7"/>
  <c r="F8" i="7"/>
  <c r="F7" i="7"/>
  <c r="P7" i="7"/>
  <c r="P8" i="7"/>
  <c r="D7" i="7"/>
  <c r="D8" i="7"/>
  <c r="AC8" i="7"/>
  <c r="AC7" i="7"/>
  <c r="J8" i="7"/>
  <c r="J7" i="7"/>
  <c r="O7" i="7"/>
  <c r="O8" i="7"/>
  <c r="M8" i="7"/>
  <c r="M7" i="7"/>
  <c r="G7" i="7"/>
  <c r="G8" i="7"/>
  <c r="L7" i="7"/>
  <c r="L8" i="7"/>
  <c r="E8" i="7"/>
  <c r="E7" i="7"/>
  <c r="I8" i="7"/>
  <c r="I7" i="7"/>
  <c r="Q7" i="7"/>
  <c r="Q8" i="7"/>
  <c r="N8" i="7"/>
  <c r="N7" i="7"/>
  <c r="AF7" i="6"/>
  <c r="AF8" i="6"/>
  <c r="C5" i="5"/>
  <c r="C8" i="5"/>
  <c r="C7" i="5"/>
  <c r="C3" i="5"/>
  <c r="C6" i="5"/>
  <c r="C2" i="5"/>
  <c r="S6" i="7" l="1"/>
  <c r="S3" i="7"/>
  <c r="S2" i="7"/>
  <c r="S4" i="7"/>
  <c r="S7" i="7" l="1"/>
  <c r="S8" i="7"/>
  <c r="T6" i="7"/>
  <c r="T3" i="7"/>
  <c r="T4" i="7"/>
  <c r="T2" i="7"/>
  <c r="T8" i="7" l="1"/>
  <c r="T7" i="7"/>
  <c r="U4" i="7"/>
  <c r="U3" i="7"/>
  <c r="U2" i="7"/>
  <c r="U6" i="7"/>
  <c r="U8" i="7" l="1"/>
  <c r="U7" i="7"/>
  <c r="V6" i="7"/>
  <c r="V4" i="7"/>
  <c r="V2" i="7"/>
  <c r="V3" i="7"/>
  <c r="V7" i="7" l="1"/>
  <c r="V8" i="7"/>
  <c r="W2" i="7"/>
  <c r="W4" i="7"/>
  <c r="W3" i="7"/>
  <c r="W6" i="7"/>
  <c r="X3" i="7" l="1"/>
  <c r="X6" i="7"/>
  <c r="X4" i="7"/>
  <c r="X2" i="7"/>
  <c r="W8" i="7"/>
  <c r="W7" i="7"/>
  <c r="Y4" i="7" l="1"/>
  <c r="Y2" i="7"/>
  <c r="Y3" i="7"/>
  <c r="Y6" i="7"/>
  <c r="X8" i="7"/>
  <c r="X7" i="7"/>
  <c r="Z4" i="7" l="1"/>
  <c r="Z2" i="7"/>
  <c r="Z3" i="7"/>
  <c r="Z6" i="7"/>
  <c r="Y7" i="7"/>
  <c r="Y8" i="7"/>
  <c r="AA3" i="7" l="1"/>
  <c r="AA2" i="7"/>
  <c r="AA6" i="7"/>
  <c r="AA4" i="7"/>
  <c r="Z7" i="7"/>
  <c r="Z8" i="7"/>
  <c r="AB2" i="7" l="1"/>
  <c r="AB3" i="7"/>
  <c r="AB4" i="7"/>
  <c r="AB6" i="7"/>
  <c r="AA8" i="7"/>
  <c r="AA7" i="7"/>
  <c r="AJ3" i="24"/>
  <c r="AI3" i="24" s="1"/>
  <c r="AJ4" i="24"/>
  <c r="AI4" i="24" l="1"/>
  <c r="Z5" i="6" s="1"/>
  <c r="AA5" i="6"/>
  <c r="AH3" i="24"/>
  <c r="AG3" i="24" s="1"/>
  <c r="AB7" i="7"/>
  <c r="AB8" i="7"/>
  <c r="AH4" i="24" l="1"/>
  <c r="AB4" i="6"/>
  <c r="AB6" i="6"/>
  <c r="AB2" i="6"/>
  <c r="AB3" i="6"/>
  <c r="M3" i="5"/>
  <c r="M8" i="5"/>
  <c r="M2" i="5"/>
  <c r="M7" i="5"/>
  <c r="M6" i="5"/>
  <c r="M5" i="5"/>
  <c r="Y5" i="6" l="1"/>
  <c r="AG4" i="24"/>
  <c r="X5" i="6" s="1"/>
  <c r="AA6" i="6"/>
  <c r="AA2" i="6"/>
  <c r="AA3" i="6"/>
  <c r="AA4" i="6"/>
  <c r="AF3" i="24"/>
  <c r="L3" i="5"/>
  <c r="L6" i="5"/>
  <c r="L5" i="5"/>
  <c r="L2" i="5"/>
  <c r="L8" i="5"/>
  <c r="L7" i="5"/>
  <c r="AB7" i="6"/>
  <c r="AB8" i="6"/>
  <c r="AF4" i="24" l="1"/>
  <c r="W5" i="6" s="1"/>
  <c r="AA7" i="6"/>
  <c r="AA8" i="6"/>
  <c r="Z3" i="6"/>
  <c r="Z6" i="6"/>
  <c r="Z4" i="6"/>
  <c r="Z2" i="6"/>
  <c r="K3" i="5"/>
  <c r="K5" i="5"/>
  <c r="K6" i="5"/>
  <c r="K7" i="5"/>
  <c r="K2" i="5"/>
  <c r="K8" i="5"/>
  <c r="AE3" i="24"/>
  <c r="AE4" i="24" l="1"/>
  <c r="V5" i="6" s="1"/>
  <c r="Z8" i="6"/>
  <c r="Z7" i="6"/>
  <c r="AD3" i="24"/>
  <c r="Y6" i="6"/>
  <c r="Y2" i="6"/>
  <c r="Y4" i="6"/>
  <c r="Y3" i="6"/>
  <c r="J6" i="5"/>
  <c r="J8" i="5"/>
  <c r="J3" i="5"/>
  <c r="J5" i="5"/>
  <c r="J2" i="5"/>
  <c r="J7" i="5"/>
  <c r="AD4" i="24" l="1"/>
  <c r="U5" i="6" s="1"/>
  <c r="X2" i="6"/>
  <c r="X4" i="6"/>
  <c r="X3" i="6"/>
  <c r="X6" i="6"/>
  <c r="I6" i="5"/>
  <c r="I3" i="5"/>
  <c r="I8" i="5"/>
  <c r="I2" i="5"/>
  <c r="I5" i="5"/>
  <c r="I7" i="5"/>
  <c r="AC3" i="24"/>
  <c r="Y8" i="6"/>
  <c r="Y7" i="6"/>
  <c r="AC4" i="24" l="1"/>
  <c r="T5" i="6" s="1"/>
  <c r="AB3" i="24"/>
  <c r="H2" i="5"/>
  <c r="H6" i="5"/>
  <c r="H5" i="5"/>
  <c r="H8" i="5"/>
  <c r="H7" i="5"/>
  <c r="H3" i="5"/>
  <c r="W4" i="6"/>
  <c r="W3" i="6"/>
  <c r="W6" i="6"/>
  <c r="W2" i="6"/>
  <c r="X8" i="6"/>
  <c r="X7" i="6"/>
  <c r="AB4" i="24" l="1"/>
  <c r="S5" i="6" s="1"/>
  <c r="V3" i="6"/>
  <c r="V2" i="6"/>
  <c r="V4" i="6"/>
  <c r="V6" i="6"/>
  <c r="AA3" i="24"/>
  <c r="W8" i="6"/>
  <c r="W7" i="6"/>
  <c r="G2" i="5"/>
  <c r="G6" i="5"/>
  <c r="G8" i="5"/>
  <c r="G3" i="5"/>
  <c r="G7" i="5"/>
  <c r="G5" i="5"/>
  <c r="AA4" i="24" l="1"/>
  <c r="R5" i="6" s="1"/>
  <c r="F8" i="5"/>
  <c r="F7" i="5"/>
  <c r="F2" i="5"/>
  <c r="F6" i="5"/>
  <c r="F5" i="5"/>
  <c r="F3" i="5"/>
  <c r="U3" i="6"/>
  <c r="U4" i="6"/>
  <c r="U6" i="6"/>
  <c r="U2" i="6"/>
  <c r="V8" i="6"/>
  <c r="V7" i="6"/>
  <c r="Z3" i="24"/>
  <c r="Z4" i="24" l="1"/>
  <c r="Q5" i="6" s="1"/>
  <c r="D3" i="5"/>
  <c r="D8" i="5"/>
  <c r="D6" i="5"/>
  <c r="D7" i="5"/>
  <c r="D2" i="5"/>
  <c r="D5" i="5"/>
  <c r="T2" i="6"/>
  <c r="T4" i="6"/>
  <c r="T6" i="6"/>
  <c r="T3" i="6"/>
  <c r="E6" i="5"/>
  <c r="E2" i="5"/>
  <c r="E3" i="5"/>
  <c r="E5" i="5"/>
  <c r="E7" i="5"/>
  <c r="E8" i="5"/>
  <c r="U7" i="6"/>
  <c r="U8" i="6"/>
  <c r="Y4" i="24"/>
  <c r="P5" i="6" s="1"/>
  <c r="S3" i="6" l="1"/>
  <c r="S2" i="6"/>
  <c r="S6" i="6"/>
  <c r="S4" i="6"/>
  <c r="X4" i="24"/>
  <c r="O5" i="6" s="1"/>
  <c r="T7" i="6"/>
  <c r="T8" i="6"/>
  <c r="W4" i="24" l="1"/>
  <c r="N5" i="6" s="1"/>
  <c r="R6" i="6"/>
  <c r="R3" i="6"/>
  <c r="R2" i="6"/>
  <c r="R4" i="6"/>
  <c r="S8" i="6"/>
  <c r="S7" i="6"/>
  <c r="R8" i="6" l="1"/>
  <c r="R7" i="6"/>
  <c r="Q2" i="6"/>
  <c r="Q6" i="6"/>
  <c r="Q3" i="6"/>
  <c r="Q4" i="6"/>
  <c r="V4" i="24"/>
  <c r="M5" i="6" s="1"/>
  <c r="U4" i="24" l="1"/>
  <c r="L5" i="6" s="1"/>
  <c r="Q8" i="6"/>
  <c r="Q7" i="6"/>
  <c r="P3" i="6"/>
  <c r="P4" i="6"/>
  <c r="P2" i="6"/>
  <c r="P6" i="6"/>
  <c r="T4" i="24" l="1"/>
  <c r="K5" i="6" s="1"/>
  <c r="P7" i="6"/>
  <c r="P8" i="6"/>
  <c r="O6" i="6"/>
  <c r="O4" i="6"/>
  <c r="O2" i="6"/>
  <c r="O3" i="6"/>
  <c r="N6" i="6" l="1"/>
  <c r="N2" i="6"/>
  <c r="N4" i="6"/>
  <c r="N3" i="6"/>
  <c r="O7" i="6"/>
  <c r="O8" i="6"/>
  <c r="S4" i="24"/>
  <c r="J5" i="6" s="1"/>
  <c r="M2" i="6" l="1"/>
  <c r="M3" i="6"/>
  <c r="M6" i="6"/>
  <c r="M4" i="6"/>
  <c r="N8" i="6"/>
  <c r="N7" i="6"/>
  <c r="R4" i="24"/>
  <c r="I5" i="6" s="1"/>
  <c r="Q4" i="24" l="1"/>
  <c r="H5" i="6" s="1"/>
  <c r="M8" i="6"/>
  <c r="M7" i="6"/>
  <c r="L4" i="6"/>
  <c r="L3" i="6"/>
  <c r="L2" i="6"/>
  <c r="L6" i="6"/>
  <c r="L7" i="6" l="1"/>
  <c r="L8" i="6"/>
  <c r="K4" i="6"/>
  <c r="K6" i="6"/>
  <c r="K2" i="6"/>
  <c r="K3" i="6"/>
  <c r="P4" i="24"/>
  <c r="G5" i="6" s="1"/>
  <c r="B5" i="2"/>
  <c r="B8" i="2"/>
  <c r="B7" i="2"/>
  <c r="B3" i="2"/>
  <c r="B6" i="2"/>
  <c r="N2" i="2"/>
  <c r="O4" i="24" l="1"/>
  <c r="F5" i="6" s="1"/>
  <c r="K8" i="6"/>
  <c r="K7" i="6"/>
  <c r="J3" i="6"/>
  <c r="J4" i="6"/>
  <c r="J6" i="6"/>
  <c r="J2" i="6"/>
  <c r="N7" i="2"/>
  <c r="N6" i="2"/>
  <c r="N8" i="2"/>
  <c r="N5" i="2"/>
  <c r="N3" i="2"/>
  <c r="I3" i="6" l="1"/>
  <c r="I4" i="6"/>
  <c r="I6" i="6"/>
  <c r="I2" i="6"/>
  <c r="J8" i="6"/>
  <c r="J7" i="6"/>
  <c r="N4" i="24"/>
  <c r="E5" i="6" s="1"/>
  <c r="C3" i="2"/>
  <c r="C5" i="2"/>
  <c r="C7" i="2"/>
  <c r="C2" i="2"/>
  <c r="C6" i="2"/>
  <c r="C8" i="2"/>
  <c r="H4" i="6" l="1"/>
  <c r="H6" i="6"/>
  <c r="H2" i="6"/>
  <c r="H3" i="6"/>
  <c r="M4" i="24"/>
  <c r="D5" i="6" s="1"/>
  <c r="I8" i="6"/>
  <c r="I7" i="6"/>
  <c r="G3" i="6" l="1"/>
  <c r="G4" i="6"/>
  <c r="G2" i="6"/>
  <c r="G6" i="6"/>
  <c r="L4" i="24"/>
  <c r="C5" i="6" s="1"/>
  <c r="H7" i="6"/>
  <c r="H8" i="6"/>
  <c r="C2" i="6" l="1"/>
  <c r="C3" i="6"/>
  <c r="C6" i="6"/>
  <c r="C4" i="6"/>
  <c r="K4" i="24"/>
  <c r="B5" i="6" s="1"/>
  <c r="G8" i="6"/>
  <c r="G7" i="6"/>
  <c r="F6" i="6"/>
  <c r="F4" i="6"/>
  <c r="F3" i="6"/>
  <c r="F2" i="6"/>
  <c r="C8" i="6" l="1"/>
  <c r="C7" i="6"/>
  <c r="B6" i="6"/>
  <c r="B4" i="6"/>
  <c r="B3" i="6"/>
  <c r="B2" i="6"/>
  <c r="F8" i="6"/>
  <c r="F7" i="6"/>
  <c r="E6" i="6"/>
  <c r="E4" i="6"/>
  <c r="E2" i="6"/>
  <c r="E3" i="6"/>
  <c r="D2" i="6"/>
  <c r="D3" i="6"/>
  <c r="D6" i="6"/>
  <c r="D4" i="6"/>
  <c r="B7" i="6" l="1"/>
  <c r="B8" i="6"/>
  <c r="E8" i="6"/>
  <c r="E7" i="6"/>
  <c r="D7" i="6"/>
  <c r="D8" i="6"/>
  <c r="D2" i="2" l="1"/>
  <c r="D5" i="2"/>
  <c r="D6" i="2"/>
  <c r="D8" i="2" l="1"/>
  <c r="D7" i="2"/>
  <c r="E2" i="2"/>
  <c r="E6" i="2"/>
  <c r="E5" i="2"/>
  <c r="E3" i="2"/>
  <c r="E7" i="2"/>
  <c r="E8" i="2"/>
  <c r="D3" i="2"/>
  <c r="G8" i="2" l="1"/>
  <c r="G5" i="2"/>
  <c r="G2" i="2"/>
  <c r="G6" i="2"/>
  <c r="G3" i="2"/>
  <c r="G7" i="2"/>
  <c r="F5" i="2"/>
  <c r="F2" i="2"/>
  <c r="F6" i="2"/>
  <c r="F3" i="2"/>
  <c r="F7" i="2"/>
  <c r="F8" i="2"/>
  <c r="H8" i="2" l="1"/>
  <c r="H5" i="2"/>
  <c r="H2" i="2"/>
  <c r="H6" i="2"/>
  <c r="H3" i="2"/>
  <c r="H7" i="2"/>
  <c r="I8" i="2" l="1"/>
  <c r="I5" i="2"/>
  <c r="I7" i="2"/>
  <c r="I2" i="2"/>
  <c r="I6" i="2"/>
  <c r="I3" i="2"/>
  <c r="J3" i="2" l="1"/>
  <c r="J7" i="2"/>
  <c r="J8" i="2"/>
  <c r="J5" i="2"/>
  <c r="J2" i="2"/>
  <c r="J6" i="2"/>
  <c r="K2" i="2" l="1"/>
  <c r="K3" i="2"/>
  <c r="K7" i="2"/>
  <c r="K8" i="2"/>
  <c r="K5" i="2"/>
  <c r="K6" i="2"/>
  <c r="L2" i="2" l="1"/>
  <c r="L6" i="2"/>
  <c r="L3" i="2"/>
  <c r="L7" i="2"/>
  <c r="L8" i="2"/>
  <c r="L5" i="2"/>
  <c r="M2" i="2" l="1"/>
  <c r="M6" i="2"/>
  <c r="M5" i="2"/>
  <c r="M3" i="2"/>
  <c r="M7" i="2"/>
  <c r="M8" i="2"/>
</calcChain>
</file>

<file path=xl/sharedStrings.xml><?xml version="1.0" encoding="utf-8"?>
<sst xmlns="http://schemas.openxmlformats.org/spreadsheetml/2006/main" count="250" uniqueCount="94">
  <si>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</si>
  <si>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</si>
  <si>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</si>
  <si>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</si>
  <si>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</si>
  <si>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</si>
  <si>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</si>
  <si>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</si>
  <si>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</si>
  <si>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Perc Reduction in Fuel Use for Electricity</t>
  </si>
  <si>
    <t>Perc of Electricity Use for Plug-In Hybrid Vehicles</t>
  </si>
  <si>
    <t>electricity share</t>
  </si>
  <si>
    <t>For source, see the variable BPoEFUbVT.</t>
  </si>
  <si>
    <t>LDVs and motorbikes</t>
  </si>
  <si>
    <t>BHNVFEAL BAU Historical New Vehicle Fuel Economy After Lifetime</t>
  </si>
  <si>
    <t>LDVs</t>
  </si>
  <si>
    <t>rail</t>
  </si>
  <si>
    <t>ships</t>
  </si>
  <si>
    <t>motorbikes</t>
  </si>
  <si>
    <t>Vehicle Lifetimes (years)</t>
  </si>
  <si>
    <t>For sources and calculations, see the variable AVL.</t>
  </si>
  <si>
    <t>psgr</t>
  </si>
  <si>
    <t>frgt</t>
  </si>
  <si>
    <t>This tab contains BAU New Vehicle Fuel Economy (BNVFE) data for the primary</t>
  </si>
  <si>
    <t>vehicle technology for each vehicle/cargo combination.  This is the technology</t>
  </si>
  <si>
    <t>from which the BAU new vehicle fuel economies of the other technologies</t>
  </si>
  <si>
    <t>are calculated.</t>
  </si>
  <si>
    <t>BAU New Vehicle Fuel Economy (from BNVFE variable)</t>
  </si>
  <si>
    <t>vehicle type</t>
  </si>
  <si>
    <t>cargo type</t>
  </si>
  <si>
    <t>reference vehicle technology</t>
  </si>
  <si>
    <t>BAU New Vehicle Fuel Economy</t>
  </si>
  <si>
    <t>Vehicle Lifetimes</t>
  </si>
  <si>
    <t>For sources and calculations, see the variable BNVFE.</t>
  </si>
  <si>
    <t>This variable only uses input data from other variables in this model, as noted above.</t>
  </si>
  <si>
    <t>There are no data sources unique to this variable.</t>
  </si>
  <si>
    <t>To estimate the BAU New Vehicle Fuel Economy in historical years (up to one</t>
  </si>
  <si>
    <t>vehicle lifetime before the first simulated year of the model run), we use</t>
  </si>
  <si>
    <t>a somewhat simplified approach.  We linearly extrapolate backwards from</t>
  </si>
  <si>
    <t>the future year values in BNVFE, using the entire period (2016-2050) as the</t>
  </si>
  <si>
    <t>basis for extrapolation.  We adjust the Y-intercept of the extrapolated</t>
  </si>
  <si>
    <t>line when needed to avoid any discontinuity between 2015 and 2016.</t>
  </si>
  <si>
    <t>over to using data from retiring vehicles that were added during the</t>
  </si>
  <si>
    <t>Historical fuel economies are estimated for vehicle type / technology</t>
  </si>
  <si>
    <t>combinations that did not exist in those years, such as battery</t>
  </si>
  <si>
    <t>electric HDVs in 1988.  This is simply for consistency of formulas</t>
  </si>
  <si>
    <t>and will not cause any problems, as there are no such vehicles to</t>
  </si>
  <si>
    <t>be retired during the model run.</t>
  </si>
  <si>
    <t>More than one vehicle lifetime into</t>
  </si>
  <si>
    <t>the model run, the model will have switched</t>
  </si>
  <si>
    <t>model run itself and no longer needs to reference the historical input data</t>
  </si>
  <si>
    <t>in this variable.  However, we include values in this variable out to</t>
  </si>
  <si>
    <t>2050 to make the process of updating the model's start year</t>
  </si>
  <si>
    <t>simpler (since no updates to this variable will be needed).</t>
  </si>
  <si>
    <t>Vehicle Loadings (in people or freight tons / vehicle)</t>
  </si>
  <si>
    <t>Source:</t>
  </si>
  <si>
    <t>passenger LDVs</t>
  </si>
  <si>
    <t>For sources and calculations, see the variable AVLo.</t>
  </si>
  <si>
    <t>freight LDVs</t>
  </si>
  <si>
    <t>passenger HDVs</t>
  </si>
  <si>
    <t>freight HDVs</t>
  </si>
  <si>
    <t>passenger rail</t>
  </si>
  <si>
    <t>BTU per Gallon Liquid Fuels</t>
  </si>
  <si>
    <t>gasoline</t>
  </si>
  <si>
    <t>EIA</t>
  </si>
  <si>
    <t>Energy Explained: Units and Calculators</t>
  </si>
  <si>
    <t>diesel</t>
  </si>
  <si>
    <t>https://www.eia.gov/energyexplained/index.cfm/index.cfm?page=about_energy_units</t>
  </si>
  <si>
    <t>Historical AEO fuel economy - passenger LDVs</t>
  </si>
  <si>
    <t>Source</t>
  </si>
  <si>
    <t>MPG</t>
  </si>
  <si>
    <t>thing-miles/BTU</t>
  </si>
  <si>
    <t>2002 diesel heavy-duty vehicles</t>
  </si>
  <si>
    <t>Ratio of 2019 AEO overall freight efficiency to "heavy" freight efficiency, AEO 2019</t>
  </si>
  <si>
    <t>2002 Average Freight HDV efficiency (MPG)</t>
  </si>
  <si>
    <t>2002 Average Freight HDV efficiency (thing-miles/BTU)</t>
  </si>
  <si>
    <t>Historical fuel economy - freight HDV</t>
  </si>
  <si>
    <t>Annual Energy Outlook 2008</t>
  </si>
  <si>
    <t>https://www.eia.gov/outlooks/archive/aeo08/index.html</t>
  </si>
  <si>
    <t>Tables 35, 49, 55</t>
  </si>
  <si>
    <t>Hydrogen vs. Gasoline Efficiency</t>
  </si>
  <si>
    <t>gasoline car efficiency</t>
  </si>
  <si>
    <t>hydrogen FCV efficiency</t>
  </si>
  <si>
    <t>distance multiplier for hydrogen vehicles</t>
  </si>
  <si>
    <t>Propane (LPG) vs. Gasoline Efficiency</t>
  </si>
  <si>
    <t>reduction in efficiency for propane</t>
  </si>
  <si>
    <t>distance multiplier for propane vehicles</t>
  </si>
  <si>
    <t>See the variable BNVFE</t>
  </si>
  <si>
    <t>Efficiency modifiers for LPG and hydrogen vehicles</t>
  </si>
  <si>
    <t>LPG vehicle</t>
  </si>
  <si>
    <t>hydrogen vehicle</t>
  </si>
  <si>
    <t>For sources and calculations, see the variable PTFURfE.</t>
  </si>
  <si>
    <t>Fuel Economy ((thing*miles)/BTU)</t>
  </si>
  <si>
    <t>AEO 2010 Table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</si>
</sst>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  <numFmt numFmtId="167" formatCode="0.0%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ck">
        <color indexed="64"/>
      </right>
      <top/>
      <bottom/>
      <diagonal/>
    </border>
  </borders>
  <cellStyleXfs count="154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2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NumberFormat="1"/>
    <xf numFmtId="1" fontId="0" fillId="0" borderId="0" xfId="0" applyNumberFormat="1"/>
    <xf numFmtId="11" fontId="0" fillId="28" borderId="0" xfId="0" applyNumberFormat="1" applyFill="1"/>
    <xf numFmtId="0" fontId="0" fillId="28" borderId="0" xfId="0" applyFill="1"/>
    <xf numFmtId="0" fontId="0" fillId="28" borderId="0" xfId="0" applyNumberFormat="1" applyFill="1"/>
    <xf numFmtId="0" fontId="0" fillId="0" borderId="19" xfId="0" applyBorder="1"/>
    <xf numFmtId="11" fontId="41" fillId="0" borderId="0" xfId="0" applyNumberFormat="1" applyFont="1" applyFill="1"/>
    <xf numFmtId="11" fontId="41" fillId="0" borderId="0" xfId="0" applyNumberFormat="1" applyFont="1"/>
    <xf numFmtId="0" fontId="41" fillId="0" borderId="0" xfId="0" applyNumberFormat="1" applyFont="1"/>
    <xf numFmtId="11" fontId="0" fillId="0" borderId="0" xfId="0" applyNumberFormat="1" applyBorder="1"/>
    <xf numFmtId="166" fontId="0" fillId="0" borderId="0" xfId="0" applyNumberFormat="1" applyFill="1"/>
    <xf numFmtId="0" fontId="0" fillId="0" borderId="0" xfId="0" applyFont="1"/>
    <xf numFmtId="0" fontId="0" fillId="0" borderId="0" xfId="0" applyBorder="1"/>
    <xf numFmtId="0" fontId="0" fillId="0" borderId="0" xfId="0" applyNumberFormat="1" applyBorder="1"/>
    <xf numFmtId="0" fontId="0" fillId="0" borderId="0" xfId="0" applyAlignment="1">
      <alignment wrapText="1"/>
    </xf>
    <xf numFmtId="0" fontId="2" fillId="0" borderId="0" xfId="0" applyFont="1" applyFill="1"/>
    <xf numFmtId="0" fontId="2" fillId="3" borderId="0" xfId="0" applyFont="1" applyFill="1" applyAlignment="1">
      <alignment horizontal="left"/>
    </xf>
    <xf numFmtId="9" fontId="0" fillId="0" borderId="0" xfId="0" applyNumberFormat="1"/>
    <xf numFmtId="167" fontId="0" fillId="0" borderId="0" xfId="0" applyNumberFormat="1"/>
    <xf numFmtId="0" fontId="42" fillId="0" borderId="0" xfId="153"/>
    <xf numFmtId="0" fontId="2" fillId="0" borderId="0" xfId="0" applyFont="1" applyAlignment="1">
      <alignment wrapText="1"/>
    </xf>
    <xf numFmtId="11" fontId="0" fillId="0" borderId="0" xfId="0" applyNumberFormat="1" applyFill="1"/>
    <xf numFmtId="11" fontId="43" fillId="0" borderId="0" xfId="0" applyNumberFormat="1" applyFont="1" applyBorder="1"/>
    <xf numFmtId="11" fontId="43" fillId="0" borderId="19" xfId="0" applyNumberFormat="1" applyFont="1" applyBorder="1"/>
    <xf numFmtId="11" fontId="43" fillId="0" borderId="0" xfId="0" applyNumberFormat="1" applyFont="1"/>
    <xf numFmtId="11" fontId="43" fillId="0" borderId="0" xfId="0" applyNumberFormat="1" applyFont="1" applyFill="1"/>
    <xf numFmtId="11" fontId="43" fillId="0" borderId="19" xfId="0" applyNumberFormat="1" applyFont="1" applyFill="1" applyBorder="1"/>
    <xf numFmtId="0" fontId="43" fillId="0" borderId="0" xfId="0" applyNumberFormat="1" applyFont="1" applyFill="1"/>
    <xf numFmtId="0" fontId="43" fillId="0" borderId="19" xfId="0" applyNumberFormat="1" applyFont="1" applyFill="1" applyBorder="1"/>
    <xf numFmtId="0" fontId="0" fillId="0" borderId="0" xfId="0" applyFill="1" applyAlignment="1">
      <alignment horizontal="right" wrapText="1"/>
    </xf>
  </cellXfs>
  <cellStyles count="154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" xfId="153" builtinId="8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Extrapolations!$A$2:$B$2</c:f>
              <c:strCache>
                <c:ptCount val="2"/>
                <c:pt idx="0">
                  <c:v>LDVs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Extrapolations!$C$2:$BT$2</c:f>
              <c:numCache>
                <c:formatCode>General</c:formatCode>
                <c:ptCount val="70"/>
                <c:pt idx="23" formatCode="0.00E+00">
                  <c:v>3.0748825560000803E-4</c:v>
                </c:pt>
                <c:pt idx="24" formatCode="0.00E+00">
                  <c:v>3.1424986163219155E-4</c:v>
                </c:pt>
                <c:pt idx="25" formatCode="0.00E+00">
                  <c:v>3.2101146766437506E-4</c:v>
                </c:pt>
                <c:pt idx="26" formatCode="0.00E+00">
                  <c:v>3.2777307369655857E-4</c:v>
                </c:pt>
                <c:pt idx="27" formatCode="0.00E+00">
                  <c:v>3.3453467972874209E-4</c:v>
                </c:pt>
                <c:pt idx="28" formatCode="0.00E+00">
                  <c:v>3.412962857609256E-4</c:v>
                </c:pt>
                <c:pt idx="29" formatCode="0.00E+00">
                  <c:v>3.4805789179310912E-4</c:v>
                </c:pt>
                <c:pt idx="30" formatCode="0.00E+00">
                  <c:v>3.5481949782529263E-4</c:v>
                </c:pt>
                <c:pt idx="31" formatCode="0.00E+00">
                  <c:v>3.6158110385747615E-4</c:v>
                </c:pt>
                <c:pt idx="32" formatCode="0.00E+00">
                  <c:v>3.6834270988965966E-4</c:v>
                </c:pt>
                <c:pt idx="33" formatCode="0.00E+00">
                  <c:v>3.7510431592184318E-4</c:v>
                </c:pt>
                <c:pt idx="34" formatCode="0.00E+00">
                  <c:v>3.8186592195402669E-4</c:v>
                </c:pt>
                <c:pt idx="35" formatCode="0.00E+00">
                  <c:v>3.886275279862102E-4</c:v>
                </c:pt>
                <c:pt idx="36" formatCode="0.00E+00">
                  <c:v>3.9538913401839366E-4</c:v>
                </c:pt>
                <c:pt idx="37" formatCode="0.00E+00">
                  <c:v>4.0800599538497293E-4</c:v>
                </c:pt>
                <c:pt idx="38" formatCode="0.00E+00">
                  <c:v>4.2387738562037251E-4</c:v>
                </c:pt>
                <c:pt idx="39" formatCode="0.00E+00">
                  <c:v>4.4305934750489724E-4</c:v>
                </c:pt>
                <c:pt idx="40" formatCode="0.00E+00">
                  <c:v>4.5916975472293231E-4</c:v>
                </c:pt>
                <c:pt idx="41" formatCode="0.00E+00">
                  <c:v>4.7865586963378597E-4</c:v>
                </c:pt>
                <c:pt idx="42" formatCode="0.00E+00">
                  <c:v>5.0227573217902319E-4</c:v>
                </c:pt>
                <c:pt idx="43" formatCode="0.00E+00">
                  <c:v>5.0479288887413261E-4</c:v>
                </c:pt>
                <c:pt idx="44" formatCode="0.00E+00">
                  <c:v>5.0613138674922807E-4</c:v>
                </c:pt>
                <c:pt idx="45" formatCode="0.00E+00">
                  <c:v>5.0742484801952247E-4</c:v>
                </c:pt>
                <c:pt idx="46" formatCode="0.00E+00">
                  <c:v>5.0905433032305189E-4</c:v>
                </c:pt>
                <c:pt idx="47" formatCode="0.00E+00">
                  <c:v>5.1179786214681762E-4</c:v>
                </c:pt>
                <c:pt idx="48" formatCode="0.00E+00">
                  <c:v>5.144714895082838E-4</c:v>
                </c:pt>
                <c:pt idx="49" formatCode="0.00E+00">
                  <c:v>5.1676527905972962E-4</c:v>
                </c:pt>
                <c:pt idx="50" formatCode="0.00E+00">
                  <c:v>5.1930559862545234E-4</c:v>
                </c:pt>
                <c:pt idx="51" formatCode="0.00E+00">
                  <c:v>5.2174285658554409E-4</c:v>
                </c:pt>
                <c:pt idx="52" formatCode="0.00E+00">
                  <c:v>5.2383218632756732E-4</c:v>
                </c:pt>
                <c:pt idx="53" formatCode="0.00E+00">
                  <c:v>5.2554892791925362E-4</c:v>
                </c:pt>
                <c:pt idx="54" formatCode="0.00E+00">
                  <c:v>5.2673925827550713E-4</c:v>
                </c:pt>
                <c:pt idx="55" formatCode="0.00E+00">
                  <c:v>5.2790093653507745E-4</c:v>
                </c:pt>
                <c:pt idx="56" formatCode="0.00E+00">
                  <c:v>5.2924822271655761E-4</c:v>
                </c:pt>
                <c:pt idx="57" formatCode="0.00E+00">
                  <c:v>5.3014065166506188E-4</c:v>
                </c:pt>
                <c:pt idx="58" formatCode="0.00E+00">
                  <c:v>5.305806491749394E-4</c:v>
                </c:pt>
                <c:pt idx="59" formatCode="0.00E+00">
                  <c:v>5.3146460863574482E-4</c:v>
                </c:pt>
                <c:pt idx="60" formatCode="0.00E+00">
                  <c:v>5.3226434451675026E-4</c:v>
                </c:pt>
                <c:pt idx="61" formatCode="0.00E+00">
                  <c:v>5.328229425777748E-4</c:v>
                </c:pt>
                <c:pt idx="62" formatCode="0.00E+00">
                  <c:v>5.3363451633520371E-4</c:v>
                </c:pt>
                <c:pt idx="63" formatCode="0.00E+00">
                  <c:v>5.3403945765131652E-4</c:v>
                </c:pt>
                <c:pt idx="64" formatCode="0.00E+00">
                  <c:v>5.3481110976460046E-4</c:v>
                </c:pt>
                <c:pt idx="65" formatCode="0.00E+00">
                  <c:v>5.3574413957966727E-4</c:v>
                </c:pt>
                <c:pt idx="66" formatCode="0.00E+00">
                  <c:v>5.3640268036787408E-4</c:v>
                </c:pt>
                <c:pt idx="67" formatCode="0.00E+00">
                  <c:v>5.3695351588698152E-4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3-40F3-B705-D06D6F55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63456"/>
        <c:axId val="138105216"/>
      </c:lineChart>
      <c:catAx>
        <c:axId val="13576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105216"/>
        <c:crosses val="autoZero"/>
        <c:auto val="1"/>
        <c:lblAlgn val="ctr"/>
        <c:lblOffset val="100"/>
        <c:noMultiLvlLbl val="0"/>
      </c:catAx>
      <c:valAx>
        <c:axId val="13810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76345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Extrapolations!$A$11:$B$11</c:f>
              <c:strCache>
                <c:ptCount val="2"/>
                <c:pt idx="0">
                  <c:v>ships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Extrapolations!$C$11:$BT$11</c:f>
              <c:numCache>
                <c:formatCode>General</c:formatCode>
                <c:ptCount val="70"/>
                <c:pt idx="3" formatCode="0.00E+00">
                  <c:v>4.1852242992838143E-3</c:v>
                </c:pt>
                <c:pt idx="4" formatCode="0.00E+00">
                  <c:v>4.2177451058957247E-3</c:v>
                </c:pt>
                <c:pt idx="5" formatCode="0.00E+00">
                  <c:v>4.2502659125076489E-3</c:v>
                </c:pt>
                <c:pt idx="6" formatCode="0.00E+00">
                  <c:v>4.2827867191195731E-3</c:v>
                </c:pt>
                <c:pt idx="7" formatCode="0.00E+00">
                  <c:v>4.3153075257314835E-3</c:v>
                </c:pt>
                <c:pt idx="8" formatCode="0.00E+00">
                  <c:v>4.3478283323434078E-3</c:v>
                </c:pt>
                <c:pt idx="9" formatCode="0.00E+00">
                  <c:v>4.380349138955332E-3</c:v>
                </c:pt>
                <c:pt idx="10" formatCode="0.00E+00">
                  <c:v>4.4128699455672563E-3</c:v>
                </c:pt>
                <c:pt idx="11" formatCode="0.00E+00">
                  <c:v>4.4453907521791666E-3</c:v>
                </c:pt>
                <c:pt idx="12" formatCode="0.00E+00">
                  <c:v>4.4779115587910909E-3</c:v>
                </c:pt>
                <c:pt idx="13" formatCode="0.00E+00">
                  <c:v>4.5104323654030151E-3</c:v>
                </c:pt>
                <c:pt idx="14" formatCode="0.00E+00">
                  <c:v>4.5429531720149255E-3</c:v>
                </c:pt>
                <c:pt idx="15" formatCode="0.00E+00">
                  <c:v>4.5754739786268497E-3</c:v>
                </c:pt>
                <c:pt idx="16" formatCode="0.00E+00">
                  <c:v>4.607994785238774E-3</c:v>
                </c:pt>
                <c:pt idx="17" formatCode="0.00E+00">
                  <c:v>4.6405155918506982E-3</c:v>
                </c:pt>
                <c:pt idx="18" formatCode="0.00E+00">
                  <c:v>4.6730363984626086E-3</c:v>
                </c:pt>
                <c:pt idx="19" formatCode="0.00E+00">
                  <c:v>4.7055572050745328E-3</c:v>
                </c:pt>
                <c:pt idx="20" formatCode="0.00E+00">
                  <c:v>4.7380780116864571E-3</c:v>
                </c:pt>
                <c:pt idx="21" formatCode="0.00E+00">
                  <c:v>4.7705988182983675E-3</c:v>
                </c:pt>
                <c:pt idx="22" formatCode="0.00E+00">
                  <c:v>4.8031196249102917E-3</c:v>
                </c:pt>
                <c:pt idx="23" formatCode="0.00E+00">
                  <c:v>4.835640431522216E-3</c:v>
                </c:pt>
                <c:pt idx="24" formatCode="0.00E+00">
                  <c:v>4.8681612381341402E-3</c:v>
                </c:pt>
                <c:pt idx="25" formatCode="0.00E+00">
                  <c:v>4.9006820447460506E-3</c:v>
                </c:pt>
                <c:pt idx="26" formatCode="0.00E+00">
                  <c:v>4.9332028513579748E-3</c:v>
                </c:pt>
                <c:pt idx="27" formatCode="0.00E+00">
                  <c:v>4.9657236579698991E-3</c:v>
                </c:pt>
                <c:pt idx="28" formatCode="0.00E+00">
                  <c:v>4.9982444645818094E-3</c:v>
                </c:pt>
                <c:pt idx="29" formatCode="0.00E+00">
                  <c:v>5.0307652711937337E-3</c:v>
                </c:pt>
                <c:pt idx="30" formatCode="0.00E+00">
                  <c:v>5.0632860778056579E-3</c:v>
                </c:pt>
                <c:pt idx="31" formatCode="0.00E+00">
                  <c:v>5.0958068844175822E-3</c:v>
                </c:pt>
                <c:pt idx="32" formatCode="0.00E+00">
                  <c:v>5.1283276910294925E-3</c:v>
                </c:pt>
                <c:pt idx="33" formatCode="0.00E+00">
                  <c:v>5.1608484976414168E-3</c:v>
                </c:pt>
                <c:pt idx="34" formatCode="0.00E+00">
                  <c:v>5.193369304253341E-3</c:v>
                </c:pt>
                <c:pt idx="35" formatCode="0.00E+00">
                  <c:v>5.2258901108652514E-3</c:v>
                </c:pt>
                <c:pt idx="36" formatCode="0.00E+00">
                  <c:v>5.1465910288430406E-3</c:v>
                </c:pt>
                <c:pt idx="37" formatCode="0.00E+00">
                  <c:v>5.1586737897194755E-3</c:v>
                </c:pt>
                <c:pt idx="38" formatCode="0.00E+00">
                  <c:v>5.2149217546293382E-3</c:v>
                </c:pt>
                <c:pt idx="39" formatCode="0.00E+00">
                  <c:v>5.270353180287719E-3</c:v>
                </c:pt>
                <c:pt idx="40" formatCode="0.00E+00">
                  <c:v>5.3256759630790343E-3</c:v>
                </c:pt>
                <c:pt idx="41" formatCode="0.00E+00">
                  <c:v>5.380118964502606E-3</c:v>
                </c:pt>
                <c:pt idx="42" formatCode="0.00E+00">
                  <c:v>5.3909461533289378E-3</c:v>
                </c:pt>
                <c:pt idx="43" formatCode="0.00E+00">
                  <c:v>5.4747590765971306E-3</c:v>
                </c:pt>
                <c:pt idx="44" formatCode="0.00E+00">
                  <c:v>5.5571293426615181E-3</c:v>
                </c:pt>
                <c:pt idx="45" formatCode="0.00E+00">
                  <c:v>5.6367013650094437E-3</c:v>
                </c:pt>
                <c:pt idx="46" formatCode="0.00E+00">
                  <c:v>5.7148042154929737E-3</c:v>
                </c:pt>
                <c:pt idx="47" formatCode="0.00E+00">
                  <c:v>5.7169496793960427E-3</c:v>
                </c:pt>
                <c:pt idx="48" formatCode="0.00E+00">
                  <c:v>5.745499643555565E-3</c:v>
                </c:pt>
                <c:pt idx="49" formatCode="0.00E+00">
                  <c:v>5.7735901477374563E-3</c:v>
                </c:pt>
                <c:pt idx="50" formatCode="0.00E+00">
                  <c:v>5.8004618888496205E-3</c:v>
                </c:pt>
                <c:pt idx="51" formatCode="0.00E+00">
                  <c:v>5.8293442193130627E-3</c:v>
                </c:pt>
                <c:pt idx="52" formatCode="0.00E+00">
                  <c:v>5.8324099452209165E-3</c:v>
                </c:pt>
                <c:pt idx="53" formatCode="0.00E+00">
                  <c:v>5.8653848746444432E-3</c:v>
                </c:pt>
                <c:pt idx="54" formatCode="0.00E+00">
                  <c:v>5.8990589124691892E-3</c:v>
                </c:pt>
                <c:pt idx="55" formatCode="0.00E+00">
                  <c:v>5.9332350894031648E-3</c:v>
                </c:pt>
                <c:pt idx="56" formatCode="0.00E+00">
                  <c:v>5.9688440082773008E-3</c:v>
                </c:pt>
                <c:pt idx="57" formatCode="0.00E+00">
                  <c:v>6.0038157530289803E-3</c:v>
                </c:pt>
                <c:pt idx="58" formatCode="0.00E+00">
                  <c:v>6.012767123974941E-3</c:v>
                </c:pt>
                <c:pt idx="59" formatCode="0.00E+00">
                  <c:v>6.0238597096631532E-3</c:v>
                </c:pt>
                <c:pt idx="60" formatCode="0.00E+00">
                  <c:v>6.0359280664357704E-3</c:v>
                </c:pt>
                <c:pt idx="61" formatCode="0.00E+00">
                  <c:v>6.0514441984973449E-3</c:v>
                </c:pt>
                <c:pt idx="62" formatCode="0.00E+00">
                  <c:v>6.0690459549382755E-3</c:v>
                </c:pt>
                <c:pt idx="63" formatCode="0.00E+00">
                  <c:v>6.0836477539209103E-3</c:v>
                </c:pt>
                <c:pt idx="64" formatCode="0.00E+00">
                  <c:v>6.1000563837806769E-3</c:v>
                </c:pt>
                <c:pt idx="65" formatCode="0.00E+00">
                  <c:v>6.1143019078755715E-3</c:v>
                </c:pt>
                <c:pt idx="66" formatCode="0.00E+00">
                  <c:v>6.1277788768499698E-3</c:v>
                </c:pt>
                <c:pt idx="67" formatCode="0.00E+00">
                  <c:v>6.141370466798665E-3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5-457C-979A-2B83C354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43424"/>
        <c:axId val="135144960"/>
      </c:lineChart>
      <c:catAx>
        <c:axId val="13514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44960"/>
        <c:crosses val="autoZero"/>
        <c:auto val="1"/>
        <c:lblAlgn val="ctr"/>
        <c:lblOffset val="100"/>
        <c:noMultiLvlLbl val="0"/>
      </c:catAx>
      <c:valAx>
        <c:axId val="13514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1434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Extrapolations!$A$12:$B$12</c:f>
              <c:strCache>
                <c:ptCount val="2"/>
                <c:pt idx="0">
                  <c:v>motorbikes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Extrapolations!$C$12:$BT$12</c:f>
              <c:numCache>
                <c:formatCode>0.00E+00</c:formatCode>
                <c:ptCount val="70"/>
                <c:pt idx="19">
                  <c:v>1.1107105081407272E-3</c:v>
                </c:pt>
                <c:pt idx="20">
                  <c:v>1.1107105081407272E-3</c:v>
                </c:pt>
                <c:pt idx="21">
                  <c:v>1.1107105081407272E-3</c:v>
                </c:pt>
                <c:pt idx="22">
                  <c:v>1.1107105081407272E-3</c:v>
                </c:pt>
                <c:pt idx="23">
                  <c:v>1.1107105081407272E-3</c:v>
                </c:pt>
                <c:pt idx="24">
                  <c:v>1.1107105081407272E-3</c:v>
                </c:pt>
                <c:pt idx="25">
                  <c:v>1.1107105081407272E-3</c:v>
                </c:pt>
                <c:pt idx="26">
                  <c:v>1.1107105081407272E-3</c:v>
                </c:pt>
                <c:pt idx="27">
                  <c:v>1.1107105081407272E-3</c:v>
                </c:pt>
                <c:pt idx="28">
                  <c:v>1.1107105081407272E-3</c:v>
                </c:pt>
                <c:pt idx="29">
                  <c:v>1.1107105081407272E-3</c:v>
                </c:pt>
                <c:pt idx="30">
                  <c:v>1.1107105081407272E-3</c:v>
                </c:pt>
                <c:pt idx="31">
                  <c:v>1.1107105081407272E-3</c:v>
                </c:pt>
                <c:pt idx="32">
                  <c:v>1.1107105081407272E-3</c:v>
                </c:pt>
                <c:pt idx="33">
                  <c:v>1.1107105081407272E-3</c:v>
                </c:pt>
                <c:pt idx="34">
                  <c:v>1.1107105081407272E-3</c:v>
                </c:pt>
                <c:pt idx="35">
                  <c:v>1.1107105081407272E-3</c:v>
                </c:pt>
                <c:pt idx="36">
                  <c:v>1.1107105081407272E-3</c:v>
                </c:pt>
                <c:pt idx="37">
                  <c:v>1.1107105081407272E-3</c:v>
                </c:pt>
                <c:pt idx="38">
                  <c:v>1.1107105081407272E-3</c:v>
                </c:pt>
                <c:pt idx="39">
                  <c:v>1.1107105081407272E-3</c:v>
                </c:pt>
                <c:pt idx="40">
                  <c:v>1.1107105081407272E-3</c:v>
                </c:pt>
                <c:pt idx="41">
                  <c:v>1.1107105081407272E-3</c:v>
                </c:pt>
                <c:pt idx="42">
                  <c:v>1.1107105081407272E-3</c:v>
                </c:pt>
                <c:pt idx="43">
                  <c:v>1.1107105081407272E-3</c:v>
                </c:pt>
                <c:pt idx="44">
                  <c:v>1.1107105081407272E-3</c:v>
                </c:pt>
                <c:pt idx="45">
                  <c:v>1.1107105081407272E-3</c:v>
                </c:pt>
                <c:pt idx="46">
                  <c:v>1.1107105081407272E-3</c:v>
                </c:pt>
                <c:pt idx="47">
                  <c:v>1.1107105081407272E-3</c:v>
                </c:pt>
                <c:pt idx="48">
                  <c:v>1.1107105081407272E-3</c:v>
                </c:pt>
                <c:pt idx="49">
                  <c:v>1.1107105081407272E-3</c:v>
                </c:pt>
                <c:pt idx="50">
                  <c:v>1.1107105081407272E-3</c:v>
                </c:pt>
                <c:pt idx="51">
                  <c:v>1.1107105081407272E-3</c:v>
                </c:pt>
                <c:pt idx="52">
                  <c:v>1.1107105081407272E-3</c:v>
                </c:pt>
                <c:pt idx="53">
                  <c:v>1.1107105081407272E-3</c:v>
                </c:pt>
                <c:pt idx="54">
                  <c:v>1.1107105081407272E-3</c:v>
                </c:pt>
                <c:pt idx="55">
                  <c:v>1.1107105081407272E-3</c:v>
                </c:pt>
                <c:pt idx="56">
                  <c:v>1.1107105081407272E-3</c:v>
                </c:pt>
                <c:pt idx="57">
                  <c:v>1.1107105081407272E-3</c:v>
                </c:pt>
                <c:pt idx="58">
                  <c:v>1.1107105081407272E-3</c:v>
                </c:pt>
                <c:pt idx="59">
                  <c:v>1.1107105081407272E-3</c:v>
                </c:pt>
                <c:pt idx="60">
                  <c:v>1.1107105081407272E-3</c:v>
                </c:pt>
                <c:pt idx="61">
                  <c:v>1.1107105081407272E-3</c:v>
                </c:pt>
                <c:pt idx="62">
                  <c:v>1.1107105081407272E-3</c:v>
                </c:pt>
                <c:pt idx="63">
                  <c:v>1.1107105081407272E-3</c:v>
                </c:pt>
                <c:pt idx="64">
                  <c:v>1.1107105081407272E-3</c:v>
                </c:pt>
                <c:pt idx="65">
                  <c:v>1.1107105081407272E-3</c:v>
                </c:pt>
                <c:pt idx="66">
                  <c:v>1.1107105081407272E-3</c:v>
                </c:pt>
                <c:pt idx="67">
                  <c:v>1.1107105081407272E-3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9-495D-B209-DBE27AA2B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81824"/>
        <c:axId val="135183360"/>
      </c:lineChart>
      <c:catAx>
        <c:axId val="13518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83360"/>
        <c:crosses val="autoZero"/>
        <c:auto val="1"/>
        <c:lblAlgn val="ctr"/>
        <c:lblOffset val="100"/>
        <c:noMultiLvlLbl val="0"/>
      </c:catAx>
      <c:valAx>
        <c:axId val="135183360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1818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Extrapolations!$A$3:$B$3</c:f>
              <c:strCache>
                <c:ptCount val="2"/>
                <c:pt idx="0">
                  <c:v>LDVs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Extrapolations!$C$3:$BT$3</c:f>
              <c:numCache>
                <c:formatCode>General</c:formatCode>
                <c:ptCount val="70"/>
                <c:pt idx="23" formatCode="0.00E+00">
                  <c:v>1.169525976045652E-4</c:v>
                </c:pt>
                <c:pt idx="24" formatCode="0.00E+00">
                  <c:v>1.1752917234084488E-4</c:v>
                </c:pt>
                <c:pt idx="25" formatCode="0.00E+00">
                  <c:v>1.1810574707712455E-4</c:v>
                </c:pt>
                <c:pt idx="26" formatCode="0.00E+00">
                  <c:v>1.1868232181340423E-4</c:v>
                </c:pt>
                <c:pt idx="27" formatCode="0.00E+00">
                  <c:v>1.192588965496839E-4</c:v>
                </c:pt>
                <c:pt idx="28" formatCode="0.00E+00">
                  <c:v>1.1983547128596358E-4</c:v>
                </c:pt>
                <c:pt idx="29" formatCode="0.00E+00">
                  <c:v>1.2041204602224325E-4</c:v>
                </c:pt>
                <c:pt idx="30" formatCode="0.00E+00">
                  <c:v>1.2098862075852291E-4</c:v>
                </c:pt>
                <c:pt idx="31" formatCode="0.00E+00">
                  <c:v>1.2156519549480259E-4</c:v>
                </c:pt>
                <c:pt idx="32" formatCode="0.00E+00">
                  <c:v>1.2214177023108226E-4</c:v>
                </c:pt>
                <c:pt idx="33" formatCode="0.00E+00">
                  <c:v>1.2271834496736195E-4</c:v>
                </c:pt>
                <c:pt idx="34" formatCode="0.00E+00">
                  <c:v>1.2329491970364162E-4</c:v>
                </c:pt>
                <c:pt idx="35" formatCode="0.00E+00">
                  <c:v>1.2387149443992128E-4</c:v>
                </c:pt>
                <c:pt idx="36" formatCode="0.00E+00">
                  <c:v>1.2502464391248049E-4</c:v>
                </c:pt>
                <c:pt idx="37" formatCode="0.00E+00">
                  <c:v>1.257371509678276E-4</c:v>
                </c:pt>
                <c:pt idx="38" formatCode="0.00E+00">
                  <c:v>1.2747491616587538E-4</c:v>
                </c:pt>
                <c:pt idx="39" formatCode="0.00E+00">
                  <c:v>1.288153408147681E-4</c:v>
                </c:pt>
                <c:pt idx="40" formatCode="0.00E+00">
                  <c:v>1.3057006374713636E-4</c:v>
                </c:pt>
                <c:pt idx="41" formatCode="0.00E+00">
                  <c:v>1.3267464889272552E-4</c:v>
                </c:pt>
                <c:pt idx="42" formatCode="0.00E+00">
                  <c:v>1.3518963943025996E-4</c:v>
                </c:pt>
                <c:pt idx="43" formatCode="0.00E+00">
                  <c:v>1.3768348052724193E-4</c:v>
                </c:pt>
                <c:pt idx="44" formatCode="0.00E+00">
                  <c:v>1.39758167601846E-4</c:v>
                </c:pt>
                <c:pt idx="45" formatCode="0.00E+00">
                  <c:v>1.398114562236462E-4</c:v>
                </c:pt>
                <c:pt idx="46" formatCode="0.00E+00">
                  <c:v>1.4054648228692851E-4</c:v>
                </c:pt>
                <c:pt idx="47" formatCode="0.00E+00">
                  <c:v>1.410584182741791E-4</c:v>
                </c:pt>
                <c:pt idx="48" formatCode="0.00E+00">
                  <c:v>1.4130977954115341E-4</c:v>
                </c:pt>
                <c:pt idx="49" formatCode="0.00E+00">
                  <c:v>1.4116778445499517E-4</c:v>
                </c:pt>
                <c:pt idx="50" formatCode="0.00E+00">
                  <c:v>1.4095062087054683E-4</c:v>
                </c:pt>
                <c:pt idx="51" formatCode="0.00E+00">
                  <c:v>1.4073502606328232E-4</c:v>
                </c:pt>
                <c:pt idx="52" formatCode="0.00E+00">
                  <c:v>1.4047478335934126E-4</c:v>
                </c:pt>
                <c:pt idx="53" formatCode="0.00E+00">
                  <c:v>1.4033120289518245E-4</c:v>
                </c:pt>
                <c:pt idx="54" formatCode="0.00E+00">
                  <c:v>1.4017744613034961E-4</c:v>
                </c:pt>
                <c:pt idx="55" formatCode="0.00E+00">
                  <c:v>1.4005196055645938E-4</c:v>
                </c:pt>
                <c:pt idx="56" formatCode="0.00E+00">
                  <c:v>1.3999898735017762E-4</c:v>
                </c:pt>
                <c:pt idx="57" formatCode="0.00E+00">
                  <c:v>1.3994984893256747E-4</c:v>
                </c:pt>
                <c:pt idx="58" formatCode="0.00E+00">
                  <c:v>1.3993915800657392E-4</c:v>
                </c:pt>
                <c:pt idx="59" formatCode="0.00E+00">
                  <c:v>1.3933619144061889E-4</c:v>
                </c:pt>
                <c:pt idx="60" formatCode="0.00E+00">
                  <c:v>1.3939839470101929E-4</c:v>
                </c:pt>
                <c:pt idx="61" formatCode="0.00E+00">
                  <c:v>1.3948722567150304E-4</c:v>
                </c:pt>
                <c:pt idx="62" formatCode="0.00E+00">
                  <c:v>1.3963274843122281E-4</c:v>
                </c:pt>
                <c:pt idx="63" formatCode="0.00E+00">
                  <c:v>1.3986940137454762E-4</c:v>
                </c:pt>
                <c:pt idx="64" formatCode="0.00E+00">
                  <c:v>1.4021550350277234E-4</c:v>
                </c:pt>
                <c:pt idx="65" formatCode="0.00E+00">
                  <c:v>1.4068624456323251E-4</c:v>
                </c:pt>
                <c:pt idx="66" formatCode="0.00E+00">
                  <c:v>1.4125802649490353E-4</c:v>
                </c:pt>
                <c:pt idx="67" formatCode="0.00E+00">
                  <c:v>1.4183954480560443E-4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E-45BE-91CB-AD70E79DC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729152"/>
        <c:axId val="134701824"/>
      </c:lineChart>
      <c:catAx>
        <c:axId val="24572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701824"/>
        <c:crosses val="autoZero"/>
        <c:auto val="1"/>
        <c:lblAlgn val="ctr"/>
        <c:lblOffset val="100"/>
        <c:noMultiLvlLbl val="0"/>
      </c:catAx>
      <c:valAx>
        <c:axId val="13470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72915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Extrapolations!$A$4:$B$4</c:f>
              <c:strCache>
                <c:ptCount val="2"/>
                <c:pt idx="0">
                  <c:v>HDVs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Extrapolations!$C$4:$BT$4</c:f>
              <c:numCache>
                <c:formatCode>General</c:formatCode>
                <c:ptCount val="70"/>
                <c:pt idx="8" formatCode="0.00E+00">
                  <c:v>8.2962674808847244E-4</c:v>
                </c:pt>
                <c:pt idx="9" formatCode="0.00E+00">
                  <c:v>8.2962674808847244E-4</c:v>
                </c:pt>
                <c:pt idx="10" formatCode="0.00E+00">
                  <c:v>8.2962674808847244E-4</c:v>
                </c:pt>
                <c:pt idx="11" formatCode="0.00E+00">
                  <c:v>8.2962674808847244E-4</c:v>
                </c:pt>
                <c:pt idx="12" formatCode="0.00E+00">
                  <c:v>8.2962674808847244E-4</c:v>
                </c:pt>
                <c:pt idx="13" formatCode="0.00E+00">
                  <c:v>8.2962674808847244E-4</c:v>
                </c:pt>
                <c:pt idx="14" formatCode="0.00E+00">
                  <c:v>8.2962674808847244E-4</c:v>
                </c:pt>
                <c:pt idx="15" formatCode="0.00E+00">
                  <c:v>8.2962674808847244E-4</c:v>
                </c:pt>
                <c:pt idx="16" formatCode="0.00E+00">
                  <c:v>8.2962674808847244E-4</c:v>
                </c:pt>
                <c:pt idx="17" formatCode="0.00E+00">
                  <c:v>8.2962674808847244E-4</c:v>
                </c:pt>
                <c:pt idx="18" formatCode="0.00E+00">
                  <c:v>8.2962674808847244E-4</c:v>
                </c:pt>
                <c:pt idx="19" formatCode="0.00E+00">
                  <c:v>8.2962674808847244E-4</c:v>
                </c:pt>
                <c:pt idx="20" formatCode="0.00E+00">
                  <c:v>8.3379907488037846E-4</c:v>
                </c:pt>
                <c:pt idx="21" formatCode="0.00E+00">
                  <c:v>8.3797140167228459E-4</c:v>
                </c:pt>
                <c:pt idx="22" formatCode="0.00E+00">
                  <c:v>8.4214372846419061E-4</c:v>
                </c:pt>
                <c:pt idx="23" formatCode="0.00E+00">
                  <c:v>8.4631605525609674E-4</c:v>
                </c:pt>
                <c:pt idx="24" formatCode="0.00E+00">
                  <c:v>8.5048838204800287E-4</c:v>
                </c:pt>
                <c:pt idx="25" formatCode="0.00E+00">
                  <c:v>8.5466070883990889E-4</c:v>
                </c:pt>
                <c:pt idx="26" formatCode="0.00E+00">
                  <c:v>8.5883303563181492E-4</c:v>
                </c:pt>
                <c:pt idx="27" formatCode="0.00E+00">
                  <c:v>8.6300536242372094E-4</c:v>
                </c:pt>
                <c:pt idx="28" formatCode="0.00E+00">
                  <c:v>8.6717768921562707E-4</c:v>
                </c:pt>
                <c:pt idx="29" formatCode="0.00E+00">
                  <c:v>8.7135001600753309E-4</c:v>
                </c:pt>
                <c:pt idx="30" formatCode="0.00E+00">
                  <c:v>8.7552234279943911E-4</c:v>
                </c:pt>
                <c:pt idx="31" formatCode="0.00E+00">
                  <c:v>8.7969466959134514E-4</c:v>
                </c:pt>
                <c:pt idx="32" formatCode="0.00E+00">
                  <c:v>8.8386699638325127E-4</c:v>
                </c:pt>
                <c:pt idx="33" formatCode="0.00E+00">
                  <c:v>8.880393231751574E-4</c:v>
                </c:pt>
                <c:pt idx="34" formatCode="0.00E+00">
                  <c:v>8.9221164996706342E-4</c:v>
                </c:pt>
                <c:pt idx="35" formatCode="0.00E+00">
                  <c:v>8.9638397675896944E-4</c:v>
                </c:pt>
                <c:pt idx="36" formatCode="0.00E+00">
                  <c:v>9.0472863034278062E-4</c:v>
                </c:pt>
                <c:pt idx="37" formatCode="0.00E+00">
                  <c:v>9.1054434934410432E-4</c:v>
                </c:pt>
                <c:pt idx="38" formatCode="0.00E+00">
                  <c:v>9.2526017509063027E-4</c:v>
                </c:pt>
                <c:pt idx="39" formatCode="0.00E+00">
                  <c:v>9.24995819616422E-4</c:v>
                </c:pt>
                <c:pt idx="40" formatCode="0.00E+00">
                  <c:v>9.3305493824462642E-4</c:v>
                </c:pt>
                <c:pt idx="41" formatCode="0.00E+00">
                  <c:v>9.4441394060912158E-4</c:v>
                </c:pt>
                <c:pt idx="42" formatCode="0.00E+00">
                  <c:v>9.5711843099658799E-4</c:v>
                </c:pt>
                <c:pt idx="43" formatCode="0.00E+00">
                  <c:v>9.695280436753873E-4</c:v>
                </c:pt>
                <c:pt idx="44" formatCode="0.00E+00">
                  <c:v>9.8055136880865644E-4</c:v>
                </c:pt>
                <c:pt idx="45" formatCode="0.00E+00">
                  <c:v>9.7702571102021001E-4</c:v>
                </c:pt>
                <c:pt idx="46" formatCode="0.00E+00">
                  <c:v>9.7874912839586003E-4</c:v>
                </c:pt>
                <c:pt idx="47" formatCode="0.00E+00">
                  <c:v>9.7714341060820041E-4</c:v>
                </c:pt>
                <c:pt idx="48" formatCode="0.00E+00">
                  <c:v>9.7421760866922774E-4</c:v>
                </c:pt>
                <c:pt idx="49" formatCode="0.00E+00">
                  <c:v>9.6620682076661195E-4</c:v>
                </c:pt>
                <c:pt idx="50" formatCode="0.00E+00">
                  <c:v>9.5328427461960157E-4</c:v>
                </c:pt>
                <c:pt idx="51" formatCode="0.00E+00">
                  <c:v>9.4073918741767698E-4</c:v>
                </c:pt>
                <c:pt idx="52" formatCode="0.00E+00">
                  <c:v>9.3098700445817275E-4</c:v>
                </c:pt>
                <c:pt idx="53" formatCode="0.00E+00">
                  <c:v>9.2246483886405679E-4</c:v>
                </c:pt>
                <c:pt idx="54" formatCode="0.00E+00">
                  <c:v>9.1463359589624975E-4</c:v>
                </c:pt>
                <c:pt idx="55" formatCode="0.00E+00">
                  <c:v>9.0750050481078659E-4</c:v>
                </c:pt>
                <c:pt idx="56" formatCode="0.00E+00">
                  <c:v>9.0105580707819486E-4</c:v>
                </c:pt>
                <c:pt idx="57" formatCode="0.00E+00">
                  <c:v>8.9478644939101058E-4</c:v>
                </c:pt>
                <c:pt idx="58" formatCode="0.00E+00">
                  <c:v>8.8931494339281416E-4</c:v>
                </c:pt>
                <c:pt idx="59" formatCode="0.00E+00">
                  <c:v>8.8517183838111911E-4</c:v>
                </c:pt>
                <c:pt idx="60" formatCode="0.00E+00">
                  <c:v>8.8181865617931925E-4</c:v>
                </c:pt>
                <c:pt idx="61" formatCode="0.00E+00">
                  <c:v>8.7964284331473611E-4</c:v>
                </c:pt>
                <c:pt idx="62" formatCode="0.00E+00">
                  <c:v>8.7830597249001843E-4</c:v>
                </c:pt>
                <c:pt idx="63" formatCode="0.00E+00">
                  <c:v>8.7719020326470457E-4</c:v>
                </c:pt>
                <c:pt idx="64" formatCode="0.00E+00">
                  <c:v>8.7573464550762909E-4</c:v>
                </c:pt>
                <c:pt idx="65" formatCode="0.00E+00">
                  <c:v>8.7464301882018427E-4</c:v>
                </c:pt>
                <c:pt idx="66" formatCode="0.00E+00">
                  <c:v>8.7305209016122574E-4</c:v>
                </c:pt>
                <c:pt idx="67" formatCode="0.00E+00">
                  <c:v>8.7154337994023955E-4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5-4EBA-BDE8-170EF0E8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14112"/>
        <c:axId val="134715648"/>
      </c:lineChart>
      <c:catAx>
        <c:axId val="13471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715648"/>
        <c:crosses val="autoZero"/>
        <c:auto val="1"/>
        <c:lblAlgn val="ctr"/>
        <c:lblOffset val="100"/>
        <c:noMultiLvlLbl val="0"/>
      </c:catAx>
      <c:valAx>
        <c:axId val="13471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1411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Extrapolations!$A$5:$B$5</c:f>
              <c:strCache>
                <c:ptCount val="2"/>
                <c:pt idx="0">
                  <c:v>HDVs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Extrapolations!$C$5:$BT$5</c:f>
              <c:numCache>
                <c:formatCode>General</c:formatCode>
                <c:ptCount val="70"/>
                <c:pt idx="8" formatCode="0.00E+00">
                  <c:v>7.8040477200267344E-4</c:v>
                </c:pt>
                <c:pt idx="9" formatCode="0.00E+00">
                  <c:v>7.8040477200267344E-4</c:v>
                </c:pt>
                <c:pt idx="10" formatCode="0.00E+00">
                  <c:v>7.8040477200267344E-4</c:v>
                </c:pt>
                <c:pt idx="11" formatCode="0.00E+00">
                  <c:v>7.8040477200267344E-4</c:v>
                </c:pt>
                <c:pt idx="12" formatCode="0.00E+00">
                  <c:v>7.8040477200267344E-4</c:v>
                </c:pt>
                <c:pt idx="13" formatCode="0.00E+00">
                  <c:v>7.8040477200267344E-4</c:v>
                </c:pt>
                <c:pt idx="14" formatCode="0.00E+00">
                  <c:v>7.8040477200267344E-4</c:v>
                </c:pt>
                <c:pt idx="15" formatCode="0.00E+00">
                  <c:v>7.8040477200267344E-4</c:v>
                </c:pt>
                <c:pt idx="16" formatCode="0.00E+00">
                  <c:v>7.8040477200267344E-4</c:v>
                </c:pt>
                <c:pt idx="17" formatCode="0.00E+00">
                  <c:v>7.8040477200267344E-4</c:v>
                </c:pt>
                <c:pt idx="18" formatCode="0.00E+00">
                  <c:v>7.8040477200267344E-4</c:v>
                </c:pt>
                <c:pt idx="19" formatCode="0.00E+00">
                  <c:v>7.8040477200267344E-4</c:v>
                </c:pt>
                <c:pt idx="20" formatCode="0.00E+00">
                  <c:v>7.8432955353395896E-4</c:v>
                </c:pt>
                <c:pt idx="21" formatCode="0.00E+00">
                  <c:v>7.8825433506524449E-4</c:v>
                </c:pt>
                <c:pt idx="22" formatCode="0.00E+00">
                  <c:v>7.9217911659653002E-4</c:v>
                </c:pt>
                <c:pt idx="23" formatCode="0.00E+00">
                  <c:v>7.9610389812781554E-4</c:v>
                </c:pt>
                <c:pt idx="24" formatCode="0.00E+00">
                  <c:v>8.0002867965910107E-4</c:v>
                </c:pt>
                <c:pt idx="25" formatCode="0.00E+00">
                  <c:v>8.039534611903866E-4</c:v>
                </c:pt>
                <c:pt idx="26" formatCode="0.00E+00">
                  <c:v>8.0787824272167213E-4</c:v>
                </c:pt>
                <c:pt idx="27" formatCode="0.00E+00">
                  <c:v>8.1180302425295765E-4</c:v>
                </c:pt>
                <c:pt idx="28" formatCode="0.00E+00">
                  <c:v>8.1572780578424318E-4</c:v>
                </c:pt>
                <c:pt idx="29" formatCode="0.00E+00">
                  <c:v>8.1965258731552871E-4</c:v>
                </c:pt>
                <c:pt idx="30" formatCode="0.00E+00">
                  <c:v>8.2357736884681424E-4</c:v>
                </c:pt>
                <c:pt idx="31" formatCode="0.00E+00">
                  <c:v>8.2750215037809976E-4</c:v>
                </c:pt>
                <c:pt idx="32" formatCode="0.00E+00">
                  <c:v>8.3142693190938529E-4</c:v>
                </c:pt>
                <c:pt idx="33" formatCode="0.00E+00">
                  <c:v>8.3535171344067082E-4</c:v>
                </c:pt>
                <c:pt idx="34" formatCode="0.00E+00">
                  <c:v>8.3927649497195634E-4</c:v>
                </c:pt>
                <c:pt idx="35" formatCode="0.00E+00">
                  <c:v>8.4320127650324187E-4</c:v>
                </c:pt>
                <c:pt idx="36" formatCode="0.00E+00">
                  <c:v>8.5105083956581206E-4</c:v>
                </c:pt>
                <c:pt idx="37" formatCode="0.00E+00">
                  <c:v>8.6362564386112969E-4</c:v>
                </c:pt>
                <c:pt idx="38" formatCode="0.00E+00">
                  <c:v>8.8653807874749006E-4</c:v>
                </c:pt>
                <c:pt idx="39" formatCode="0.00E+00">
                  <c:v>8.9609812880132704E-4</c:v>
                </c:pt>
                <c:pt idx="40" formatCode="0.00E+00">
                  <c:v>9.1508948578412821E-4</c:v>
                </c:pt>
                <c:pt idx="41" formatCode="0.00E+00">
                  <c:v>9.3906247999301577E-4</c:v>
                </c:pt>
                <c:pt idx="42" formatCode="0.00E+00">
                  <c:v>9.6635462561475997E-4</c:v>
                </c:pt>
                <c:pt idx="43" formatCode="0.00E+00">
                  <c:v>9.9541634898000749E-4</c:v>
                </c:pt>
                <c:pt idx="44" formatCode="0.00E+00">
                  <c:v>1.0252479702005063E-3</c:v>
                </c:pt>
                <c:pt idx="45" formatCode="0.00E+00">
                  <c:v>1.0404843581759452E-3</c:v>
                </c:pt>
                <c:pt idx="46" formatCode="0.00E+00">
                  <c:v>1.0621819980793296E-3</c:v>
                </c:pt>
                <c:pt idx="47" formatCode="0.00E+00">
                  <c:v>1.0805863283182492E-3</c:v>
                </c:pt>
                <c:pt idx="48" formatCode="0.00E+00">
                  <c:v>1.0975962517824405E-3</c:v>
                </c:pt>
                <c:pt idx="49" formatCode="0.00E+00">
                  <c:v>1.1082261735005673E-3</c:v>
                </c:pt>
                <c:pt idx="50" formatCode="0.00E+00">
                  <c:v>1.1115937490905916E-3</c:v>
                </c:pt>
                <c:pt idx="51" formatCode="0.00E+00">
                  <c:v>1.1135572563513081E-3</c:v>
                </c:pt>
                <c:pt idx="52" formatCode="0.00E+00">
                  <c:v>1.1171336612053663E-3</c:v>
                </c:pt>
                <c:pt idx="53" formatCode="0.00E+00">
                  <c:v>1.1206100747897447E-3</c:v>
                </c:pt>
                <c:pt idx="54" formatCode="0.00E+00">
                  <c:v>1.1235212292291126E-3</c:v>
                </c:pt>
                <c:pt idx="55" formatCode="0.00E+00">
                  <c:v>1.1259730524110234E-3</c:v>
                </c:pt>
                <c:pt idx="56" formatCode="0.00E+00">
                  <c:v>1.1281614527253151E-3</c:v>
                </c:pt>
                <c:pt idx="57" formatCode="0.00E+00">
                  <c:v>1.129421179757297E-3</c:v>
                </c:pt>
                <c:pt idx="58" formatCode="0.00E+00">
                  <c:v>1.1306625149142973E-3</c:v>
                </c:pt>
                <c:pt idx="59" formatCode="0.00E+00">
                  <c:v>1.1324246427843901E-3</c:v>
                </c:pt>
                <c:pt idx="60" formatCode="0.00E+00">
                  <c:v>1.134243692343509E-3</c:v>
                </c:pt>
                <c:pt idx="61" formatCode="0.00E+00">
                  <c:v>1.1368047027325904E-3</c:v>
                </c:pt>
                <c:pt idx="62" formatCode="0.00E+00">
                  <c:v>1.1399612373774119E-3</c:v>
                </c:pt>
                <c:pt idx="63" formatCode="0.00E+00">
                  <c:v>1.1432056572476211E-3</c:v>
                </c:pt>
                <c:pt idx="64" formatCode="0.00E+00">
                  <c:v>1.1458748072054243E-3</c:v>
                </c:pt>
                <c:pt idx="65" formatCode="0.00E+00">
                  <c:v>1.149034601169863E-3</c:v>
                </c:pt>
                <c:pt idx="66" formatCode="0.00E+00">
                  <c:v>1.1517386724092774E-3</c:v>
                </c:pt>
                <c:pt idx="67" formatCode="0.00E+00">
                  <c:v>1.1549563192969183E-3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E-47F4-8644-3A040F3A9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32032"/>
        <c:axId val="134807552"/>
      </c:lineChart>
      <c:catAx>
        <c:axId val="13473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07552"/>
        <c:crosses val="autoZero"/>
        <c:auto val="1"/>
        <c:lblAlgn val="ctr"/>
        <c:lblOffset val="100"/>
        <c:noMultiLvlLbl val="0"/>
      </c:catAx>
      <c:valAx>
        <c:axId val="13480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3203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Extrapolations!$A$6:$B$6</c:f>
              <c:strCache>
                <c:ptCount val="2"/>
                <c:pt idx="0">
                  <c:v>aircraft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Extrapolations!$C$6:$BT$6</c:f>
              <c:numCache>
                <c:formatCode>General</c:formatCode>
                <c:ptCount val="70"/>
                <c:pt idx="12" formatCode="0.00E+00">
                  <c:v>4.114016752900726E-4</c:v>
                </c:pt>
                <c:pt idx="13" formatCode="0.00E+00">
                  <c:v>4.1419715584144288E-4</c:v>
                </c:pt>
                <c:pt idx="14" formatCode="0.00E+00">
                  <c:v>4.1699263639281229E-4</c:v>
                </c:pt>
                <c:pt idx="15" formatCode="0.00E+00">
                  <c:v>4.1978811694418257E-4</c:v>
                </c:pt>
                <c:pt idx="16" formatCode="0.00E+00">
                  <c:v>4.2258359749555285E-4</c:v>
                </c:pt>
                <c:pt idx="17" formatCode="0.00E+00">
                  <c:v>4.2537907804692226E-4</c:v>
                </c:pt>
                <c:pt idx="18" formatCode="0.00E+00">
                  <c:v>4.2817455859829254E-4</c:v>
                </c:pt>
                <c:pt idx="19" formatCode="0.00E+00">
                  <c:v>4.3097003914966282E-4</c:v>
                </c:pt>
                <c:pt idx="20" formatCode="0.00E+00">
                  <c:v>4.3376551970103309E-4</c:v>
                </c:pt>
                <c:pt idx="21" formatCode="0.00E+00">
                  <c:v>4.3656100025240251E-4</c:v>
                </c:pt>
                <c:pt idx="22" formatCode="0.00E+00">
                  <c:v>4.3935648080377279E-4</c:v>
                </c:pt>
                <c:pt idx="23" formatCode="0.00E+00">
                  <c:v>4.4215196135514306E-4</c:v>
                </c:pt>
                <c:pt idx="24" formatCode="0.00E+00">
                  <c:v>4.4494744190651248E-4</c:v>
                </c:pt>
                <c:pt idx="25" formatCode="0.00E+00">
                  <c:v>4.4774292245788275E-4</c:v>
                </c:pt>
                <c:pt idx="26" formatCode="0.00E+00">
                  <c:v>4.5053840300925303E-4</c:v>
                </c:pt>
                <c:pt idx="27" formatCode="0.00E+00">
                  <c:v>4.5333388356062244E-4</c:v>
                </c:pt>
                <c:pt idx="28" formatCode="0.00E+00">
                  <c:v>4.5612936411199272E-4</c:v>
                </c:pt>
                <c:pt idx="29" formatCode="0.00E+00">
                  <c:v>4.58924844663363E-4</c:v>
                </c:pt>
                <c:pt idx="30" formatCode="0.00E+00">
                  <c:v>4.6172032521473328E-4</c:v>
                </c:pt>
                <c:pt idx="31" formatCode="0.00E+00">
                  <c:v>4.6451580576610269E-4</c:v>
                </c:pt>
                <c:pt idx="32" formatCode="0.00E+00">
                  <c:v>4.6731128631747297E-4</c:v>
                </c:pt>
                <c:pt idx="33" formatCode="0.00E+00">
                  <c:v>4.7010676686884325E-4</c:v>
                </c:pt>
                <c:pt idx="34" formatCode="0.00E+00">
                  <c:v>4.7290224742021266E-4</c:v>
                </c:pt>
                <c:pt idx="35" formatCode="0.00E+00">
                  <c:v>4.7569772797158294E-4</c:v>
                </c:pt>
                <c:pt idx="36" formatCode="0.00E+00">
                  <c:v>4.7605911235023142E-4</c:v>
                </c:pt>
                <c:pt idx="37" formatCode="0.00E+00">
                  <c:v>4.748017322226773E-4</c:v>
                </c:pt>
                <c:pt idx="38" formatCode="0.00E+00">
                  <c:v>4.7838832128380474E-4</c:v>
                </c:pt>
                <c:pt idx="39" formatCode="0.00E+00">
                  <c:v>4.8180662793908895E-4</c:v>
                </c:pt>
                <c:pt idx="40" formatCode="0.00E+00">
                  <c:v>4.8535185814507857E-4</c:v>
                </c:pt>
                <c:pt idx="41" formatCode="0.00E+00">
                  <c:v>4.8886787490664684E-4</c:v>
                </c:pt>
                <c:pt idx="42" formatCode="0.00E+00">
                  <c:v>4.8855312085230242E-4</c:v>
                </c:pt>
                <c:pt idx="43" formatCode="0.00E+00">
                  <c:v>4.9500357746553908E-4</c:v>
                </c:pt>
                <c:pt idx="44" formatCode="0.00E+00">
                  <c:v>5.013544722134364E-4</c:v>
                </c:pt>
                <c:pt idx="45" formatCode="0.00E+00">
                  <c:v>5.0747973432321868E-4</c:v>
                </c:pt>
                <c:pt idx="46" formatCode="0.00E+00">
                  <c:v>5.1421021066029246E-4</c:v>
                </c:pt>
                <c:pt idx="47" formatCode="0.00E+00">
                  <c:v>5.143805544370213E-4</c:v>
                </c:pt>
                <c:pt idx="48" formatCode="0.00E+00">
                  <c:v>5.170601049671854E-4</c:v>
                </c:pt>
                <c:pt idx="49" formatCode="0.00E+00">
                  <c:v>5.1984492416655979E-4</c:v>
                </c:pt>
                <c:pt idx="50" formatCode="0.00E+00">
                  <c:v>5.2263735161251032E-4</c:v>
                </c:pt>
                <c:pt idx="51" formatCode="0.00E+00">
                  <c:v>5.2532965911327139E-4</c:v>
                </c:pt>
                <c:pt idx="52" formatCode="0.00E+00">
                  <c:v>5.2580897010948559E-4</c:v>
                </c:pt>
                <c:pt idx="53" formatCode="0.00E+00">
                  <c:v>5.291379133248688E-4</c:v>
                </c:pt>
                <c:pt idx="54" formatCode="0.00E+00">
                  <c:v>5.3249321385737776E-4</c:v>
                </c:pt>
                <c:pt idx="55" formatCode="0.00E+00">
                  <c:v>5.35978957302691E-4</c:v>
                </c:pt>
                <c:pt idx="56" formatCode="0.00E+00">
                  <c:v>5.3969387380009234E-4</c:v>
                </c:pt>
                <c:pt idx="57" formatCode="0.00E+00">
                  <c:v>5.4332897917223335E-4</c:v>
                </c:pt>
                <c:pt idx="58" formatCode="0.00E+00">
                  <c:v>5.4434285606750222E-4</c:v>
                </c:pt>
                <c:pt idx="59" formatCode="0.00E+00">
                  <c:v>5.456086661105717E-4</c:v>
                </c:pt>
                <c:pt idx="60" formatCode="0.00E+00">
                  <c:v>5.4683650780502891E-4</c:v>
                </c:pt>
                <c:pt idx="61" formatCode="0.00E+00">
                  <c:v>5.4816216462333389E-4</c:v>
                </c:pt>
                <c:pt idx="62" formatCode="0.00E+00">
                  <c:v>5.4970297538360223E-4</c:v>
                </c:pt>
                <c:pt idx="63" formatCode="0.00E+00">
                  <c:v>5.5100259006148978E-4</c:v>
                </c:pt>
                <c:pt idx="64" formatCode="0.00E+00">
                  <c:v>5.522772894896935E-4</c:v>
                </c:pt>
                <c:pt idx="65" formatCode="0.00E+00">
                  <c:v>5.5335793374949632E-4</c:v>
                </c:pt>
                <c:pt idx="66" formatCode="0.00E+00">
                  <c:v>5.543085754300261E-4</c:v>
                </c:pt>
                <c:pt idx="67" formatCode="0.00E+00">
                  <c:v>5.5517032326767837E-4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2-4B86-967E-8CB150C67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29568"/>
        <c:axId val="134831104"/>
      </c:lineChart>
      <c:catAx>
        <c:axId val="13482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31104"/>
        <c:crosses val="autoZero"/>
        <c:auto val="1"/>
        <c:lblAlgn val="ctr"/>
        <c:lblOffset val="100"/>
        <c:noMultiLvlLbl val="0"/>
      </c:catAx>
      <c:valAx>
        <c:axId val="13483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2956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Extrapolations!$A$7:$B$7</c:f>
              <c:strCache>
                <c:ptCount val="2"/>
                <c:pt idx="0">
                  <c:v>aircraft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Extrapolations!$C$7:$BT$7</c:f>
              <c:numCache>
                <c:formatCode>General</c:formatCode>
                <c:ptCount val="70"/>
                <c:pt idx="12" formatCode="0.00E+00">
                  <c:v>9.1998069828826189E-5</c:v>
                </c:pt>
                <c:pt idx="13" formatCode="0.00E+00">
                  <c:v>9.3450963362547471E-5</c:v>
                </c:pt>
                <c:pt idx="14" formatCode="0.00E+00">
                  <c:v>9.4903856896269188E-5</c:v>
                </c:pt>
                <c:pt idx="15" formatCode="0.00E+00">
                  <c:v>9.635675042999047E-5</c:v>
                </c:pt>
                <c:pt idx="16" formatCode="0.00E+00">
                  <c:v>9.7809643963712187E-5</c:v>
                </c:pt>
                <c:pt idx="17" formatCode="0.00E+00">
                  <c:v>9.9262537497433469E-5</c:v>
                </c:pt>
                <c:pt idx="18" formatCode="0.00E+00">
                  <c:v>1.0071543103115519E-4</c:v>
                </c:pt>
                <c:pt idx="19" formatCode="0.00E+00">
                  <c:v>1.0216832456487647E-4</c:v>
                </c:pt>
                <c:pt idx="20" formatCode="0.00E+00">
                  <c:v>1.0362121809859818E-4</c:v>
                </c:pt>
                <c:pt idx="21" formatCode="0.00E+00">
                  <c:v>1.050741116323199E-4</c:v>
                </c:pt>
                <c:pt idx="22" formatCode="0.00E+00">
                  <c:v>1.0652700516604118E-4</c:v>
                </c:pt>
                <c:pt idx="23" formatCode="0.00E+00">
                  <c:v>1.079798986997629E-4</c:v>
                </c:pt>
                <c:pt idx="24" formatCode="0.00E+00">
                  <c:v>1.0943279223348418E-4</c:v>
                </c:pt>
                <c:pt idx="25" formatCode="0.00E+00">
                  <c:v>1.108856857672059E-4</c:v>
                </c:pt>
                <c:pt idx="26" formatCode="0.00E+00">
                  <c:v>1.1233857930092718E-4</c:v>
                </c:pt>
                <c:pt idx="27" formatCode="0.00E+00">
                  <c:v>1.137914728346489E-4</c:v>
                </c:pt>
                <c:pt idx="28" formatCode="0.00E+00">
                  <c:v>1.1524436636837018E-4</c:v>
                </c:pt>
                <c:pt idx="29" formatCode="0.00E+00">
                  <c:v>1.166972599020919E-4</c:v>
                </c:pt>
                <c:pt idx="30" formatCode="0.00E+00">
                  <c:v>1.1815015343581361E-4</c:v>
                </c:pt>
                <c:pt idx="31" formatCode="0.00E+00">
                  <c:v>1.196030469695349E-4</c:v>
                </c:pt>
                <c:pt idx="32" formatCode="0.00E+00">
                  <c:v>1.2105594050325661E-4</c:v>
                </c:pt>
                <c:pt idx="33" formatCode="0.00E+00">
                  <c:v>1.225088340369779E-4</c:v>
                </c:pt>
                <c:pt idx="34" formatCode="0.00E+00">
                  <c:v>1.2396172757069961E-4</c:v>
                </c:pt>
                <c:pt idx="35" formatCode="0.00E+00">
                  <c:v>1.2541462110442089E-4</c:v>
                </c:pt>
                <c:pt idx="36" formatCode="0.00E+00">
                  <c:v>1.2257144149931026E-4</c:v>
                </c:pt>
                <c:pt idx="37" formatCode="0.00E+00">
                  <c:v>1.2663281023475467E-4</c:v>
                </c:pt>
                <c:pt idx="38" formatCode="0.00E+00">
                  <c:v>1.2871992194427135E-4</c:v>
                </c:pt>
                <c:pt idx="39" formatCode="0.00E+00">
                  <c:v>1.3285960551590091E-4</c:v>
                </c:pt>
                <c:pt idx="40" formatCode="0.00E+00">
                  <c:v>1.373545929635025E-4</c:v>
                </c:pt>
                <c:pt idx="41" formatCode="0.00E+00">
                  <c:v>1.4254241610254199E-4</c:v>
                </c:pt>
                <c:pt idx="42" formatCode="0.00E+00">
                  <c:v>1.4568211620324704E-4</c:v>
                </c:pt>
                <c:pt idx="43" formatCode="0.00E+00">
                  <c:v>1.5193113003660822E-4</c:v>
                </c:pt>
                <c:pt idx="44" formatCode="0.00E+00">
                  <c:v>1.5835499753901472E-4</c:v>
                </c:pt>
                <c:pt idx="45" formatCode="0.00E+00">
                  <c:v>1.6557689558864975E-4</c:v>
                </c:pt>
                <c:pt idx="46" formatCode="0.00E+00">
                  <c:v>1.7076405111502807E-4</c:v>
                </c:pt>
                <c:pt idx="47" formatCode="0.00E+00">
                  <c:v>1.7223278666341505E-4</c:v>
                </c:pt>
                <c:pt idx="48" formatCode="0.00E+00">
                  <c:v>1.735936326659252E-4</c:v>
                </c:pt>
                <c:pt idx="49" formatCode="0.00E+00">
                  <c:v>1.7453574590327813E-4</c:v>
                </c:pt>
                <c:pt idx="50" formatCode="0.00E+00">
                  <c:v>1.7495967142472444E-4</c:v>
                </c:pt>
                <c:pt idx="51" formatCode="0.00E+00">
                  <c:v>1.7622551781899581E-4</c:v>
                </c:pt>
                <c:pt idx="52" formatCode="0.00E+00">
                  <c:v>1.7633164158190818E-4</c:v>
                </c:pt>
                <c:pt idx="53" formatCode="0.00E+00">
                  <c:v>1.7662828407274427E-4</c:v>
                </c:pt>
                <c:pt idx="54" formatCode="0.00E+00">
                  <c:v>1.773254040140698E-4</c:v>
                </c:pt>
                <c:pt idx="55" formatCode="0.00E+00">
                  <c:v>1.7724751592148059E-4</c:v>
                </c:pt>
                <c:pt idx="56" formatCode="0.00E+00">
                  <c:v>1.7710583182300449E-4</c:v>
                </c:pt>
                <c:pt idx="57" formatCode="0.00E+00">
                  <c:v>1.7723451078857297E-4</c:v>
                </c:pt>
                <c:pt idx="58" formatCode="0.00E+00">
                  <c:v>1.7699567989485328E-4</c:v>
                </c:pt>
                <c:pt idx="59" formatCode="0.00E+00">
                  <c:v>1.7632102090058111E-4</c:v>
                </c:pt>
                <c:pt idx="60" formatCode="0.00E+00">
                  <c:v>1.7598980879046875E-4</c:v>
                </c:pt>
                <c:pt idx="61" formatCode="0.00E+00">
                  <c:v>1.7557417709061329E-4</c:v>
                </c:pt>
                <c:pt idx="62" formatCode="0.00E+00">
                  <c:v>1.7496974060331609E-4</c:v>
                </c:pt>
                <c:pt idx="63" formatCode="0.00E+00">
                  <c:v>1.7321454013694115E-4</c:v>
                </c:pt>
                <c:pt idx="64" formatCode="0.00E+00">
                  <c:v>1.7284652881456524E-4</c:v>
                </c:pt>
                <c:pt idx="65" formatCode="0.00E+00">
                  <c:v>1.7219258230946553E-4</c:v>
                </c:pt>
                <c:pt idx="66" formatCode="0.00E+00">
                  <c:v>1.7094224886990783E-4</c:v>
                </c:pt>
                <c:pt idx="67" formatCode="0.00E+00">
                  <c:v>1.6799965916892799E-4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6-4868-B118-F1A6BB173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39680"/>
        <c:axId val="134845568"/>
      </c:lineChart>
      <c:catAx>
        <c:axId val="13483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45568"/>
        <c:crosses val="autoZero"/>
        <c:auto val="1"/>
        <c:lblAlgn val="ctr"/>
        <c:lblOffset val="100"/>
        <c:noMultiLvlLbl val="0"/>
      </c:catAx>
      <c:valAx>
        <c:axId val="13484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3968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Extrapolations!$A$8:$B$8</c:f>
              <c:strCache>
                <c:ptCount val="2"/>
                <c:pt idx="0">
                  <c:v>rail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Extrapolations!$C$8:$BT$8</c:f>
              <c:numCache>
                <c:formatCode>General</c:formatCode>
                <c:ptCount val="70"/>
                <c:pt idx="2" formatCode="0.00E+00">
                  <c:v>8.122417554319157E-4</c:v>
                </c:pt>
                <c:pt idx="3" formatCode="0.00E+00">
                  <c:v>8.122417554319157E-4</c:v>
                </c:pt>
                <c:pt idx="4" formatCode="0.00E+00">
                  <c:v>8.122417554319157E-4</c:v>
                </c:pt>
                <c:pt idx="5" formatCode="0.00E+00">
                  <c:v>8.122417554319157E-4</c:v>
                </c:pt>
                <c:pt idx="6" formatCode="0.00E+00">
                  <c:v>8.122417554319157E-4</c:v>
                </c:pt>
                <c:pt idx="7" formatCode="0.00E+00">
                  <c:v>8.122417554319157E-4</c:v>
                </c:pt>
                <c:pt idx="8" formatCode="0.00E+00">
                  <c:v>8.122417554319157E-4</c:v>
                </c:pt>
                <c:pt idx="9" formatCode="0.00E+00">
                  <c:v>8.122417554319157E-4</c:v>
                </c:pt>
                <c:pt idx="10" formatCode="0.00E+00">
                  <c:v>8.122417554319157E-4</c:v>
                </c:pt>
                <c:pt idx="11" formatCode="0.00E+00">
                  <c:v>8.122417554319157E-4</c:v>
                </c:pt>
                <c:pt idx="12" formatCode="0.00E+00">
                  <c:v>8.122417554319157E-4</c:v>
                </c:pt>
                <c:pt idx="13" formatCode="0.00E+00">
                  <c:v>8.122417554319157E-4</c:v>
                </c:pt>
                <c:pt idx="14" formatCode="0.00E+00">
                  <c:v>8.122417554319157E-4</c:v>
                </c:pt>
                <c:pt idx="15" formatCode="0.00E+00">
                  <c:v>8.122417554319157E-4</c:v>
                </c:pt>
                <c:pt idx="16" formatCode="0.00E+00">
                  <c:v>8.122417554319157E-4</c:v>
                </c:pt>
                <c:pt idx="17" formatCode="0.00E+00">
                  <c:v>8.122417554319157E-4</c:v>
                </c:pt>
                <c:pt idx="18" formatCode="0.00E+00">
                  <c:v>8.122417554319157E-4</c:v>
                </c:pt>
                <c:pt idx="19" formatCode="0.00E+00">
                  <c:v>8.122417554319157E-4</c:v>
                </c:pt>
                <c:pt idx="20" formatCode="0.00E+00">
                  <c:v>8.122417554319157E-4</c:v>
                </c:pt>
                <c:pt idx="21" formatCode="0.00E+00">
                  <c:v>8.122417554319157E-4</c:v>
                </c:pt>
                <c:pt idx="22" formatCode="0.00E+00">
                  <c:v>8.122417554319157E-4</c:v>
                </c:pt>
                <c:pt idx="23" formatCode="0.00E+00">
                  <c:v>8.122417554319157E-4</c:v>
                </c:pt>
                <c:pt idx="24" formatCode="0.00E+00">
                  <c:v>8.122417554319157E-4</c:v>
                </c:pt>
                <c:pt idx="25" formatCode="0.00E+00">
                  <c:v>8.122417554319157E-4</c:v>
                </c:pt>
                <c:pt idx="26" formatCode="0.00E+00">
                  <c:v>8.122417554319157E-4</c:v>
                </c:pt>
                <c:pt idx="27" formatCode="0.00E+00">
                  <c:v>8.122417554319157E-4</c:v>
                </c:pt>
                <c:pt idx="28" formatCode="0.00E+00">
                  <c:v>8.122417554319157E-4</c:v>
                </c:pt>
                <c:pt idx="29" formatCode="0.00E+00">
                  <c:v>8.122417554319157E-4</c:v>
                </c:pt>
                <c:pt idx="30" formatCode="0.00E+00">
                  <c:v>8.122417554319157E-4</c:v>
                </c:pt>
                <c:pt idx="31" formatCode="0.00E+00">
                  <c:v>8.122417554319157E-4</c:v>
                </c:pt>
                <c:pt idx="32" formatCode="0.00E+00">
                  <c:v>8.122417554319157E-4</c:v>
                </c:pt>
                <c:pt idx="33" formatCode="0.00E+00">
                  <c:v>8.122417554319157E-4</c:v>
                </c:pt>
                <c:pt idx="34" formatCode="0.00E+00">
                  <c:v>8.122417554319157E-4</c:v>
                </c:pt>
                <c:pt idx="35" formatCode="0.00E+00">
                  <c:v>8.122417554319157E-4</c:v>
                </c:pt>
                <c:pt idx="36" formatCode="0.00E+00">
                  <c:v>8.1224175543191505E-4</c:v>
                </c:pt>
                <c:pt idx="37" formatCode="0.00E+00">
                  <c:v>8.1224175543191505E-4</c:v>
                </c:pt>
                <c:pt idx="38" formatCode="0.00E+00">
                  <c:v>8.1224175543191505E-4</c:v>
                </c:pt>
                <c:pt idx="39" formatCode="0.00E+00">
                  <c:v>8.1224175543191505E-4</c:v>
                </c:pt>
                <c:pt idx="40" formatCode="0.00E+00">
                  <c:v>8.1224175543191505E-4</c:v>
                </c:pt>
                <c:pt idx="41" formatCode="0.00E+00">
                  <c:v>8.1224175543191505E-4</c:v>
                </c:pt>
                <c:pt idx="42" formatCode="0.00E+00">
                  <c:v>8.1224175543191505E-4</c:v>
                </c:pt>
                <c:pt idx="43" formatCode="0.00E+00">
                  <c:v>8.1224175543191505E-4</c:v>
                </c:pt>
                <c:pt idx="44" formatCode="0.00E+00">
                  <c:v>8.1224175543191505E-4</c:v>
                </c:pt>
                <c:pt idx="45" formatCode="0.00E+00">
                  <c:v>8.1224175543191505E-4</c:v>
                </c:pt>
                <c:pt idx="46" formatCode="0.00E+00">
                  <c:v>8.1224175543191505E-4</c:v>
                </c:pt>
                <c:pt idx="47" formatCode="0.00E+00">
                  <c:v>8.1224175543191505E-4</c:v>
                </c:pt>
                <c:pt idx="48" formatCode="0.00E+00">
                  <c:v>8.1224175543191505E-4</c:v>
                </c:pt>
                <c:pt idx="49" formatCode="0.00E+00">
                  <c:v>8.1224175543191505E-4</c:v>
                </c:pt>
                <c:pt idx="50" formatCode="0.00E+00">
                  <c:v>8.1224175543191505E-4</c:v>
                </c:pt>
                <c:pt idx="51" formatCode="0.00E+00">
                  <c:v>8.1224175543191505E-4</c:v>
                </c:pt>
                <c:pt idx="52" formatCode="0.00E+00">
                  <c:v>8.1224175543191505E-4</c:v>
                </c:pt>
                <c:pt idx="53" formatCode="0.00E+00">
                  <c:v>8.1224175543191505E-4</c:v>
                </c:pt>
                <c:pt idx="54" formatCode="0.00E+00">
                  <c:v>8.1224175543191505E-4</c:v>
                </c:pt>
                <c:pt idx="55" formatCode="0.00E+00">
                  <c:v>8.1224175543191505E-4</c:v>
                </c:pt>
                <c:pt idx="56" formatCode="0.00E+00">
                  <c:v>8.1224175543191505E-4</c:v>
                </c:pt>
                <c:pt idx="57" formatCode="0.00E+00">
                  <c:v>8.1224175543191505E-4</c:v>
                </c:pt>
                <c:pt idx="58" formatCode="0.00E+00">
                  <c:v>8.1224175543191505E-4</c:v>
                </c:pt>
                <c:pt idx="59" formatCode="0.00E+00">
                  <c:v>8.1224175543191505E-4</c:v>
                </c:pt>
                <c:pt idx="60" formatCode="0.00E+00">
                  <c:v>8.1224175543191505E-4</c:v>
                </c:pt>
                <c:pt idx="61" formatCode="0.00E+00">
                  <c:v>8.1224175543191505E-4</c:v>
                </c:pt>
                <c:pt idx="62" formatCode="0.00E+00">
                  <c:v>8.1224175543191505E-4</c:v>
                </c:pt>
                <c:pt idx="63" formatCode="0.00E+00">
                  <c:v>8.1224175543191505E-4</c:v>
                </c:pt>
                <c:pt idx="64" formatCode="0.00E+00">
                  <c:v>8.1224175543191505E-4</c:v>
                </c:pt>
                <c:pt idx="65" formatCode="0.00E+00">
                  <c:v>8.1224175543191505E-4</c:v>
                </c:pt>
                <c:pt idx="66" formatCode="0.00E+00">
                  <c:v>8.1224175543191505E-4</c:v>
                </c:pt>
                <c:pt idx="67" formatCode="0.00E+00">
                  <c:v>8.1224175543191505E-4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B-46D7-9971-4B60B612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70848"/>
        <c:axId val="135072384"/>
      </c:lineChart>
      <c:catAx>
        <c:axId val="13507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072384"/>
        <c:crosses val="autoZero"/>
        <c:auto val="1"/>
        <c:lblAlgn val="ctr"/>
        <c:lblOffset val="100"/>
        <c:noMultiLvlLbl val="0"/>
      </c:catAx>
      <c:valAx>
        <c:axId val="13507238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07084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Extrapolations!$A$9:$B$9</c:f>
              <c:strCache>
                <c:ptCount val="2"/>
                <c:pt idx="0">
                  <c:v>rail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Extrapolations!$C$9:$BT$9</c:f>
              <c:numCache>
                <c:formatCode>General</c:formatCode>
                <c:ptCount val="70"/>
                <c:pt idx="2" formatCode="0.00E+00">
                  <c:v>2.9064061817662412E-3</c:v>
                </c:pt>
                <c:pt idx="3" formatCode="0.00E+00">
                  <c:v>2.9322694983414666E-3</c:v>
                </c:pt>
                <c:pt idx="4" formatCode="0.00E+00">
                  <c:v>2.9581328149166849E-3</c:v>
                </c:pt>
                <c:pt idx="5" formatCode="0.00E+00">
                  <c:v>2.9839961314919103E-3</c:v>
                </c:pt>
                <c:pt idx="6" formatCode="0.00E+00">
                  <c:v>3.0098594480671356E-3</c:v>
                </c:pt>
                <c:pt idx="7" formatCode="0.00E+00">
                  <c:v>3.035722764642361E-3</c:v>
                </c:pt>
                <c:pt idx="8" formatCode="0.00E+00">
                  <c:v>3.0615860812175863E-3</c:v>
                </c:pt>
                <c:pt idx="9" formatCode="0.00E+00">
                  <c:v>3.0874493977928047E-3</c:v>
                </c:pt>
                <c:pt idx="10" formatCode="0.00E+00">
                  <c:v>3.11331271436803E-3</c:v>
                </c:pt>
                <c:pt idx="11" formatCode="0.00E+00">
                  <c:v>3.1391760309432554E-3</c:v>
                </c:pt>
                <c:pt idx="12" formatCode="0.00E+00">
                  <c:v>3.1650393475184807E-3</c:v>
                </c:pt>
                <c:pt idx="13" formatCode="0.00E+00">
                  <c:v>3.1909026640936991E-3</c:v>
                </c:pt>
                <c:pt idx="14" formatCode="0.00E+00">
                  <c:v>3.2167659806689244E-3</c:v>
                </c:pt>
                <c:pt idx="15" formatCode="0.00E+00">
                  <c:v>3.2426292972441498E-3</c:v>
                </c:pt>
                <c:pt idx="16" formatCode="0.00E+00">
                  <c:v>3.2684926138193751E-3</c:v>
                </c:pt>
                <c:pt idx="17" formatCode="0.00E+00">
                  <c:v>3.2943559303945935E-3</c:v>
                </c:pt>
                <c:pt idx="18" formatCode="0.00E+00">
                  <c:v>3.3202192469698188E-3</c:v>
                </c:pt>
                <c:pt idx="19" formatCode="0.00E+00">
                  <c:v>3.3460825635450442E-3</c:v>
                </c:pt>
                <c:pt idx="20" formatCode="0.00E+00">
                  <c:v>3.3719458801202695E-3</c:v>
                </c:pt>
                <c:pt idx="21" formatCode="0.00E+00">
                  <c:v>3.3978091966954879E-3</c:v>
                </c:pt>
                <c:pt idx="22" formatCode="0.00E+00">
                  <c:v>3.4236725132707133E-3</c:v>
                </c:pt>
                <c:pt idx="23" formatCode="0.00E+00">
                  <c:v>3.4495358298459386E-3</c:v>
                </c:pt>
                <c:pt idx="24" formatCode="0.00E+00">
                  <c:v>3.4753991464211639E-3</c:v>
                </c:pt>
                <c:pt idx="25" formatCode="0.00E+00">
                  <c:v>3.5012624629963823E-3</c:v>
                </c:pt>
                <c:pt idx="26" formatCode="0.00E+00">
                  <c:v>3.5271257795716077E-3</c:v>
                </c:pt>
                <c:pt idx="27" formatCode="0.00E+00">
                  <c:v>3.552989096146833E-3</c:v>
                </c:pt>
                <c:pt idx="28" formatCode="0.00E+00">
                  <c:v>3.5788524127220583E-3</c:v>
                </c:pt>
                <c:pt idx="29" formatCode="0.00E+00">
                  <c:v>3.6047157292972837E-3</c:v>
                </c:pt>
                <c:pt idx="30" formatCode="0.00E+00">
                  <c:v>3.6305790458725021E-3</c:v>
                </c:pt>
                <c:pt idx="31" formatCode="0.00E+00">
                  <c:v>3.6564423624477274E-3</c:v>
                </c:pt>
                <c:pt idx="32" formatCode="0.00E+00">
                  <c:v>3.6823056790229527E-3</c:v>
                </c:pt>
                <c:pt idx="33" formatCode="0.00E+00">
                  <c:v>3.7081689955981781E-3</c:v>
                </c:pt>
                <c:pt idx="34" formatCode="0.00E+00">
                  <c:v>3.7340323121733965E-3</c:v>
                </c:pt>
                <c:pt idx="35" formatCode="0.00E+00">
                  <c:v>3.7598956287486218E-3</c:v>
                </c:pt>
                <c:pt idx="36" formatCode="0.00E+00">
                  <c:v>3.7068940527966348E-3</c:v>
                </c:pt>
                <c:pt idx="37" formatCode="0.00E+00">
                  <c:v>3.7176116118900681E-3</c:v>
                </c:pt>
                <c:pt idx="38" formatCode="0.00E+00">
                  <c:v>3.7601829474750784E-3</c:v>
                </c:pt>
                <c:pt idx="39" formatCode="0.00E+00">
                  <c:v>3.8022103878009124E-3</c:v>
                </c:pt>
                <c:pt idx="40" formatCode="0.00E+00">
                  <c:v>3.8442051347893367E-3</c:v>
                </c:pt>
                <c:pt idx="41" formatCode="0.00E+00">
                  <c:v>3.8856069914338293E-3</c:v>
                </c:pt>
                <c:pt idx="42" formatCode="0.00E+00">
                  <c:v>3.8955365987427847E-3</c:v>
                </c:pt>
                <c:pt idx="43" formatCode="0.00E+00">
                  <c:v>3.9582440250464125E-3</c:v>
                </c:pt>
                <c:pt idx="44" formatCode="0.00E+00">
                  <c:v>4.0199751090973877E-3</c:v>
                </c:pt>
                <c:pt idx="45" formatCode="0.00E+00">
                  <c:v>4.0797460149951835E-3</c:v>
                </c:pt>
                <c:pt idx="46" formatCode="0.00E+00">
                  <c:v>4.1385179521138933E-3</c:v>
                </c:pt>
                <c:pt idx="47" formatCode="0.00E+00">
                  <c:v>4.142314034161548E-3</c:v>
                </c:pt>
                <c:pt idx="48" formatCode="0.00E+00">
                  <c:v>4.1652566913913799E-3</c:v>
                </c:pt>
                <c:pt idx="49" formatCode="0.00E+00">
                  <c:v>4.1878885174784072E-3</c:v>
                </c:pt>
                <c:pt idx="50" formatCode="0.00E+00">
                  <c:v>4.2096598909436185E-3</c:v>
                </c:pt>
                <c:pt idx="51" formatCode="0.00E+00">
                  <c:v>4.2329143915795413E-3</c:v>
                </c:pt>
                <c:pt idx="52" formatCode="0.00E+00">
                  <c:v>4.2374362805450401E-3</c:v>
                </c:pt>
                <c:pt idx="53" formatCode="0.00E+00">
                  <c:v>4.2637025761605146E-3</c:v>
                </c:pt>
                <c:pt idx="54" formatCode="0.00E+00">
                  <c:v>4.2905046735860633E-3</c:v>
                </c:pt>
                <c:pt idx="55" formatCode="0.00E+00">
                  <c:v>4.3176998173619988E-3</c:v>
                </c:pt>
                <c:pt idx="56" formatCode="0.00E+00">
                  <c:v>4.3459668354568354E-3</c:v>
                </c:pt>
                <c:pt idx="57" formatCode="0.00E+00">
                  <c:v>4.3737981335821305E-3</c:v>
                </c:pt>
                <c:pt idx="58" formatCode="0.00E+00">
                  <c:v>4.3826934495721408E-3</c:v>
                </c:pt>
                <c:pt idx="59" formatCode="0.00E+00">
                  <c:v>4.3931578454424859E-3</c:v>
                </c:pt>
                <c:pt idx="60" formatCode="0.00E+00">
                  <c:v>4.4043456649319468E-3</c:v>
                </c:pt>
                <c:pt idx="61" formatCode="0.00E+00">
                  <c:v>4.4180601825129636E-3</c:v>
                </c:pt>
                <c:pt idx="62" formatCode="0.00E+00">
                  <c:v>4.4333120843432555E-3</c:v>
                </c:pt>
                <c:pt idx="63" formatCode="0.00E+00">
                  <c:v>4.4463853722247334E-3</c:v>
                </c:pt>
                <c:pt idx="64" formatCode="0.00E+00">
                  <c:v>4.4607942276223929E-3</c:v>
                </c:pt>
                <c:pt idx="65" formatCode="0.00E+00">
                  <c:v>4.4736345688505706E-3</c:v>
                </c:pt>
                <c:pt idx="66" formatCode="0.00E+00">
                  <c:v>4.4859247440348785E-3</c:v>
                </c:pt>
                <c:pt idx="67" formatCode="0.00E+00">
                  <c:v>4.4983104637099326E-3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5-451A-B673-5FFCCFCC4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96960"/>
        <c:axId val="135098752"/>
      </c:lineChart>
      <c:catAx>
        <c:axId val="13509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098752"/>
        <c:crosses val="autoZero"/>
        <c:auto val="1"/>
        <c:lblAlgn val="ctr"/>
        <c:lblOffset val="100"/>
        <c:noMultiLvlLbl val="0"/>
      </c:catAx>
      <c:valAx>
        <c:axId val="13509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0969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Extrapolations!$A$10:$B$10</c:f>
              <c:strCache>
                <c:ptCount val="2"/>
                <c:pt idx="0">
                  <c:v>ships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Extrapolations!$C$10:$BT$10</c:f>
              <c:numCache>
                <c:formatCode>General</c:formatCode>
                <c:ptCount val="70"/>
                <c:pt idx="3" formatCode="0.00E+00">
                  <c:v>1.0049411985156043E-5</c:v>
                </c:pt>
                <c:pt idx="4" formatCode="0.00E+00">
                  <c:v>1.0049411985156043E-5</c:v>
                </c:pt>
                <c:pt idx="5" formatCode="0.00E+00">
                  <c:v>1.0049411985156043E-5</c:v>
                </c:pt>
                <c:pt idx="6" formatCode="0.00E+00">
                  <c:v>1.0049411985156043E-5</c:v>
                </c:pt>
                <c:pt idx="7" formatCode="0.00E+00">
                  <c:v>1.0049411985156043E-5</c:v>
                </c:pt>
                <c:pt idx="8" formatCode="0.00E+00">
                  <c:v>1.0049411985156043E-5</c:v>
                </c:pt>
                <c:pt idx="9" formatCode="0.00E+00">
                  <c:v>1.0049411985156043E-5</c:v>
                </c:pt>
                <c:pt idx="10" formatCode="0.00E+00">
                  <c:v>1.0049411985156043E-5</c:v>
                </c:pt>
                <c:pt idx="11" formatCode="0.00E+00">
                  <c:v>1.0049411985156043E-5</c:v>
                </c:pt>
                <c:pt idx="12" formatCode="0.00E+00">
                  <c:v>1.0049411985156043E-5</c:v>
                </c:pt>
                <c:pt idx="13" formatCode="0.00E+00">
                  <c:v>1.0049411985156043E-5</c:v>
                </c:pt>
                <c:pt idx="14" formatCode="0.00E+00">
                  <c:v>1.0049411985156043E-5</c:v>
                </c:pt>
                <c:pt idx="15" formatCode="0.00E+00">
                  <c:v>1.0049411985156043E-5</c:v>
                </c:pt>
                <c:pt idx="16" formatCode="0.00E+00">
                  <c:v>1.0049411985156043E-5</c:v>
                </c:pt>
                <c:pt idx="17" formatCode="0.00E+00">
                  <c:v>1.0049411985156043E-5</c:v>
                </c:pt>
                <c:pt idx="18" formatCode="0.00E+00">
                  <c:v>1.0049411985156043E-5</c:v>
                </c:pt>
                <c:pt idx="19" formatCode="0.00E+00">
                  <c:v>1.0049411985156043E-5</c:v>
                </c:pt>
                <c:pt idx="20" formatCode="0.00E+00">
                  <c:v>1.0049411985156043E-5</c:v>
                </c:pt>
                <c:pt idx="21" formatCode="0.00E+00">
                  <c:v>1.0049411985156043E-5</c:v>
                </c:pt>
                <c:pt idx="22" formatCode="0.00E+00">
                  <c:v>1.0049411985156043E-5</c:v>
                </c:pt>
                <c:pt idx="23" formatCode="0.00E+00">
                  <c:v>1.0049411985156043E-5</c:v>
                </c:pt>
                <c:pt idx="24" formatCode="0.00E+00">
                  <c:v>1.0049411985156043E-5</c:v>
                </c:pt>
                <c:pt idx="25" formatCode="0.00E+00">
                  <c:v>1.0049411985156043E-5</c:v>
                </c:pt>
                <c:pt idx="26" formatCode="0.00E+00">
                  <c:v>1.0049411985156043E-5</c:v>
                </c:pt>
                <c:pt idx="27" formatCode="0.00E+00">
                  <c:v>1.0049411985156043E-5</c:v>
                </c:pt>
                <c:pt idx="28" formatCode="0.00E+00">
                  <c:v>1.0049411985156043E-5</c:v>
                </c:pt>
                <c:pt idx="29" formatCode="0.00E+00">
                  <c:v>1.0049411985156043E-5</c:v>
                </c:pt>
                <c:pt idx="30" formatCode="0.00E+00">
                  <c:v>1.0049411985156043E-5</c:v>
                </c:pt>
                <c:pt idx="31" formatCode="0.00E+00">
                  <c:v>1.0049411985156043E-5</c:v>
                </c:pt>
                <c:pt idx="32" formatCode="0.00E+00">
                  <c:v>1.0049411985156043E-5</c:v>
                </c:pt>
                <c:pt idx="33" formatCode="0.00E+00">
                  <c:v>1.0049411985156043E-5</c:v>
                </c:pt>
                <c:pt idx="34" formatCode="0.00E+00">
                  <c:v>1.0049411985156043E-5</c:v>
                </c:pt>
                <c:pt idx="35" formatCode="0.00E+00">
                  <c:v>1.0049411985156043E-5</c:v>
                </c:pt>
                <c:pt idx="36" formatCode="0.00E+00">
                  <c:v>1.0049411985156037E-5</c:v>
                </c:pt>
                <c:pt idx="37" formatCode="0.00E+00">
                  <c:v>1.0049411985156037E-5</c:v>
                </c:pt>
                <c:pt idx="38" formatCode="0.00E+00">
                  <c:v>1.0049411985156037E-5</c:v>
                </c:pt>
                <c:pt idx="39" formatCode="0.00E+00">
                  <c:v>1.0049411985156037E-5</c:v>
                </c:pt>
                <c:pt idx="40" formatCode="0.00E+00">
                  <c:v>1.0049411985156037E-5</c:v>
                </c:pt>
                <c:pt idx="41" formatCode="0.00E+00">
                  <c:v>1.0049411985156037E-5</c:v>
                </c:pt>
                <c:pt idx="42" formatCode="0.00E+00">
                  <c:v>1.0049411985156037E-5</c:v>
                </c:pt>
                <c:pt idx="43" formatCode="0.00E+00">
                  <c:v>1.0049411985156037E-5</c:v>
                </c:pt>
                <c:pt idx="44" formatCode="0.00E+00">
                  <c:v>1.0049411985156037E-5</c:v>
                </c:pt>
                <c:pt idx="45" formatCode="0.00E+00">
                  <c:v>1.0049411985156037E-5</c:v>
                </c:pt>
                <c:pt idx="46" formatCode="0.00E+00">
                  <c:v>1.0049411985156037E-5</c:v>
                </c:pt>
                <c:pt idx="47" formatCode="0.00E+00">
                  <c:v>1.0049411985156037E-5</c:v>
                </c:pt>
                <c:pt idx="48" formatCode="0.00E+00">
                  <c:v>1.0049411985156037E-5</c:v>
                </c:pt>
                <c:pt idx="49" formatCode="0.00E+00">
                  <c:v>1.0049411985156037E-5</c:v>
                </c:pt>
                <c:pt idx="50" formatCode="0.00E+00">
                  <c:v>1.0049411985156037E-5</c:v>
                </c:pt>
                <c:pt idx="51" formatCode="0.00E+00">
                  <c:v>1.0049411985156037E-5</c:v>
                </c:pt>
                <c:pt idx="52" formatCode="0.00E+00">
                  <c:v>1.0049411985156037E-5</c:v>
                </c:pt>
                <c:pt idx="53" formatCode="0.00E+00">
                  <c:v>1.0049411985156037E-5</c:v>
                </c:pt>
                <c:pt idx="54" formatCode="0.00E+00">
                  <c:v>1.0049411985156037E-5</c:v>
                </c:pt>
                <c:pt idx="55" formatCode="0.00E+00">
                  <c:v>1.0049411985156037E-5</c:v>
                </c:pt>
                <c:pt idx="56" formatCode="0.00E+00">
                  <c:v>1.0049411985156037E-5</c:v>
                </c:pt>
                <c:pt idx="57" formatCode="0.00E+00">
                  <c:v>1.0049411985156037E-5</c:v>
                </c:pt>
                <c:pt idx="58" formatCode="0.00E+00">
                  <c:v>1.0049411985156037E-5</c:v>
                </c:pt>
                <c:pt idx="59" formatCode="0.00E+00">
                  <c:v>1.0049411985156037E-5</c:v>
                </c:pt>
                <c:pt idx="60" formatCode="0.00E+00">
                  <c:v>1.0049411985156037E-5</c:v>
                </c:pt>
                <c:pt idx="61" formatCode="0.00E+00">
                  <c:v>1.0049411985156037E-5</c:v>
                </c:pt>
                <c:pt idx="62" formatCode="0.00E+00">
                  <c:v>1.0049411985156037E-5</c:v>
                </c:pt>
                <c:pt idx="63" formatCode="0.00E+00">
                  <c:v>1.0049411985156037E-5</c:v>
                </c:pt>
                <c:pt idx="64" formatCode="0.00E+00">
                  <c:v>1.0049411985156037E-5</c:v>
                </c:pt>
                <c:pt idx="65" formatCode="0.00E+00">
                  <c:v>1.0049411985156037E-5</c:v>
                </c:pt>
                <c:pt idx="66" formatCode="0.00E+00">
                  <c:v>1.0049411985156037E-5</c:v>
                </c:pt>
                <c:pt idx="67" formatCode="0.00E+00">
                  <c:v>1.0049411985156037E-5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0-4FCE-BFFD-1E700362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10656"/>
        <c:axId val="135112192"/>
      </c:lineChart>
      <c:catAx>
        <c:axId val="13511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12192"/>
        <c:crosses val="autoZero"/>
        <c:auto val="1"/>
        <c:lblAlgn val="ctr"/>
        <c:lblOffset val="100"/>
        <c:noMultiLvlLbl val="0"/>
      </c:catAx>
      <c:valAx>
        <c:axId val="13511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11065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14</xdr:row>
      <xdr:rowOff>0</xdr:rowOff>
    </xdr:from>
    <xdr:to>
      <xdr:col>9</xdr:col>
      <xdr:colOff>314325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29</xdr:row>
      <xdr:rowOff>19050</xdr:rowOff>
    </xdr:from>
    <xdr:to>
      <xdr:col>9</xdr:col>
      <xdr:colOff>314325</xdr:colOff>
      <xdr:row>43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600075</xdr:colOff>
      <xdr:row>13</xdr:row>
      <xdr:rowOff>161925</xdr:rowOff>
    </xdr:from>
    <xdr:to>
      <xdr:col>17</xdr:col>
      <xdr:colOff>295275</xdr:colOff>
      <xdr:row>28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17</xdr:col>
      <xdr:colOff>304800</xdr:colOff>
      <xdr:row>43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13</xdr:row>
      <xdr:rowOff>180975</xdr:rowOff>
    </xdr:from>
    <xdr:to>
      <xdr:col>25</xdr:col>
      <xdr:colOff>304800</xdr:colOff>
      <xdr:row>28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</xdr:colOff>
      <xdr:row>29</xdr:row>
      <xdr:rowOff>9525</xdr:rowOff>
    </xdr:from>
    <xdr:to>
      <xdr:col>25</xdr:col>
      <xdr:colOff>323850</xdr:colOff>
      <xdr:row>43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14</xdr:row>
      <xdr:rowOff>9525</xdr:rowOff>
    </xdr:from>
    <xdr:to>
      <xdr:col>33</xdr:col>
      <xdr:colOff>304800</xdr:colOff>
      <xdr:row>28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28575</xdr:colOff>
      <xdr:row>29</xdr:row>
      <xdr:rowOff>9525</xdr:rowOff>
    </xdr:from>
    <xdr:to>
      <xdr:col>33</xdr:col>
      <xdr:colOff>333375</xdr:colOff>
      <xdr:row>43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14</xdr:row>
      <xdr:rowOff>9525</xdr:rowOff>
    </xdr:from>
    <xdr:to>
      <xdr:col>42</xdr:col>
      <xdr:colOff>304800</xdr:colOff>
      <xdr:row>28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9525</xdr:colOff>
      <xdr:row>29</xdr:row>
      <xdr:rowOff>0</xdr:rowOff>
    </xdr:from>
    <xdr:to>
      <xdr:col>42</xdr:col>
      <xdr:colOff>314325</xdr:colOff>
      <xdr:row>43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0</xdr:colOff>
      <xdr:row>14</xdr:row>
      <xdr:rowOff>9525</xdr:rowOff>
    </xdr:from>
    <xdr:to>
      <xdr:col>50</xdr:col>
      <xdr:colOff>304800</xdr:colOff>
      <xdr:row>28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rchive/aeo08/index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abSelected="1" workbookViewId="0">
      <selection activeCell="B9" sqref="B9"/>
    </sheetView>
    <sheetView workbookViewId="1"/>
  </sheetViews>
  <sheetFormatPr defaultRowHeight="14.25"/>
  <cols>
    <col min="1" max="1" width="13.3984375" customWidth="1"/>
    <col min="2" max="2" width="107.3984375" customWidth="1"/>
  </cols>
  <sheetData>
    <row r="1" spans="1:2">
      <c r="A1" s="1" t="s">
        <v>14</v>
      </c>
    </row>
    <row r="3" spans="1:2">
      <c r="A3" s="1" t="s">
        <v>0</v>
      </c>
      <c r="B3" s="2" t="s">
        <v>31</v>
      </c>
    </row>
    <row r="4" spans="1:2">
      <c r="B4" s="7" t="s">
        <v>33</v>
      </c>
    </row>
    <row r="5" spans="1:2">
      <c r="B5" s="5"/>
    </row>
    <row r="6" spans="1:2">
      <c r="B6" s="24" t="s">
        <v>15</v>
      </c>
    </row>
    <row r="7" spans="1:2">
      <c r="B7" s="5" t="s">
        <v>64</v>
      </c>
    </row>
    <row r="8" spans="1:2">
      <c r="B8" s="5">
        <v>2008</v>
      </c>
    </row>
    <row r="9" spans="1:2">
      <c r="B9" s="5" t="s">
        <v>77</v>
      </c>
    </row>
    <row r="10" spans="1:2">
      <c r="B10" s="5" t="s">
        <v>78</v>
      </c>
    </row>
    <row r="11" spans="1:2">
      <c r="B11" s="5" t="s">
        <v>79</v>
      </c>
    </row>
    <row r="12" spans="1:2">
      <c r="B12" s="5"/>
    </row>
    <row r="13" spans="1:2">
      <c r="B13" s="2" t="s">
        <v>9</v>
      </c>
    </row>
    <row r="14" spans="1:2">
      <c r="B14" s="7" t="s">
        <v>91</v>
      </c>
    </row>
    <row r="16" spans="1:2">
      <c r="B16" s="2" t="s">
        <v>10</v>
      </c>
    </row>
    <row r="17" spans="1:2">
      <c r="B17" s="7" t="s">
        <v>12</v>
      </c>
    </row>
    <row r="18" spans="1:2">
      <c r="B18" s="5"/>
    </row>
    <row r="19" spans="1:2">
      <c r="B19" s="2" t="s">
        <v>32</v>
      </c>
    </row>
    <row r="20" spans="1:2">
      <c r="B20" s="7" t="s">
        <v>20</v>
      </c>
    </row>
    <row r="21" spans="1:2">
      <c r="B21" s="7"/>
    </row>
    <row r="22" spans="1:2">
      <c r="B22" s="2" t="s">
        <v>88</v>
      </c>
    </row>
    <row r="23" spans="1:2">
      <c r="B23" s="7" t="s">
        <v>87</v>
      </c>
    </row>
    <row r="25" spans="1:2">
      <c r="A25" s="1" t="s">
        <v>1</v>
      </c>
    </row>
    <row r="26" spans="1:2">
      <c r="A26" t="s">
        <v>34</v>
      </c>
    </row>
    <row r="27" spans="1:2">
      <c r="A27" t="s">
        <v>35</v>
      </c>
    </row>
    <row r="28" spans="1:2">
      <c r="A28" s="19"/>
    </row>
    <row r="29" spans="1:2">
      <c r="A29" s="19" t="s">
        <v>36</v>
      </c>
    </row>
    <row r="30" spans="1:2">
      <c r="A30" s="19" t="s">
        <v>37</v>
      </c>
    </row>
    <row r="31" spans="1:2">
      <c r="A31" s="19" t="s">
        <v>38</v>
      </c>
    </row>
    <row r="32" spans="1:2">
      <c r="A32" s="19" t="s">
        <v>39</v>
      </c>
    </row>
    <row r="33" spans="1:1">
      <c r="A33" s="19" t="s">
        <v>40</v>
      </c>
    </row>
    <row r="34" spans="1:1">
      <c r="A34" s="19" t="s">
        <v>41</v>
      </c>
    </row>
    <row r="36" spans="1:1">
      <c r="A36" t="s">
        <v>48</v>
      </c>
    </row>
    <row r="37" spans="1:1">
      <c r="A37" s="19" t="s">
        <v>49</v>
      </c>
    </row>
    <row r="38" spans="1:1">
      <c r="A38" s="19" t="s">
        <v>42</v>
      </c>
    </row>
    <row r="39" spans="1:1">
      <c r="A39" t="s">
        <v>50</v>
      </c>
    </row>
    <row r="40" spans="1:1">
      <c r="A40" t="s">
        <v>51</v>
      </c>
    </row>
    <row r="41" spans="1:1">
      <c r="A41" t="s">
        <v>52</v>
      </c>
    </row>
    <row r="42" spans="1:1">
      <c r="A42" t="s">
        <v>53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</sheetData>
  <hyperlinks>
    <hyperlink ref="B10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AH12" sqref="AH12"/>
    </sheetView>
    <sheetView workbookViewId="1"/>
  </sheetViews>
  <sheetFormatPr defaultRowHeight="14.25"/>
  <cols>
    <col min="1" max="1" width="31.1328125" customWidth="1"/>
  </cols>
  <sheetData>
    <row r="1" spans="1:35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B$5/(1-'Other Values'!$B$3)</f>
        <v>1.3220288505725649E-3</v>
      </c>
      <c r="C2" s="4">
        <f>C$5/(1-'Other Values'!$B$3)</f>
        <v>1.3310120564321915E-3</v>
      </c>
      <c r="D2" s="4">
        <f>D$5/(1-'Other Values'!$B$3)</f>
        <v>1.3399952622918153E-3</v>
      </c>
      <c r="E2" s="4">
        <f>E$5/(1-'Other Values'!$B$3)</f>
        <v>1.3489784681514421E-3</v>
      </c>
      <c r="F2" s="4">
        <f>F$5/(1-'Other Values'!$B$3)</f>
        <v>1.3579616740110687E-3</v>
      </c>
      <c r="G2" s="4">
        <f>G$5/(1-'Other Values'!$B$3)</f>
        <v>1.3669448798706925E-3</v>
      </c>
      <c r="H2" s="4">
        <f>H$5/(1-'Other Values'!$B$3)</f>
        <v>1.3759280857303193E-3</v>
      </c>
      <c r="I2" s="4">
        <f>I$5/(1-'Other Values'!$B$3)</f>
        <v>1.3849112915899459E-3</v>
      </c>
      <c r="J2" s="4">
        <f>J$5/(1-'Other Values'!$B$3)</f>
        <v>1.3938944974495725E-3</v>
      </c>
      <c r="K2" s="4">
        <f>K$5/(1-'Other Values'!$B$3)</f>
        <v>1.4028777033091965E-3</v>
      </c>
      <c r="L2" s="4">
        <f>L$5/(1-'Other Values'!$B$3)</f>
        <v>1.4118609091688232E-3</v>
      </c>
      <c r="M2" s="4">
        <f>M$5/(1-'Other Values'!$B$3)</f>
        <v>1.4208441150284498E-3</v>
      </c>
      <c r="N2" s="4">
        <f>N$5/(1-'Other Values'!$B$3)</f>
        <v>1.4298273208880738E-3</v>
      </c>
      <c r="O2" s="4">
        <f>O$5/(1-'Other Values'!$B$3)</f>
        <v>1.4388105267477004E-3</v>
      </c>
      <c r="P2" s="4">
        <f>P$5/(1-'Other Values'!$B$3)</f>
        <v>1.447793732607327E-3</v>
      </c>
      <c r="Q2" s="4">
        <f>Q$5/(1-'Other Values'!$B$3)</f>
        <v>1.456776938466951E-3</v>
      </c>
      <c r="R2" s="4">
        <f>R$5/(1-'Other Values'!$B$3)</f>
        <v>1.4657601443265776E-3</v>
      </c>
      <c r="S2" s="4">
        <f>S$5/(1-'Other Values'!$B$3)</f>
        <v>1.4747433501862042E-3</v>
      </c>
      <c r="T2" s="4">
        <f>T$5/(1-'Other Values'!$B$3)</f>
        <v>1.483726556045831E-3</v>
      </c>
      <c r="U2" s="4">
        <f>U$5/(1-'Other Values'!$B$3)</f>
        <v>1.4927097619054548E-3</v>
      </c>
      <c r="V2" s="4">
        <f>V$5/(1-'Other Values'!$B$3)</f>
        <v>1.5016929677650816E-3</v>
      </c>
      <c r="W2" s="4">
        <f>W$5/(1-'Other Values'!$B$3)</f>
        <v>1.5106761736247082E-3</v>
      </c>
      <c r="X2" s="4">
        <f>X$5/(1-'Other Values'!$B$3)</f>
        <v>1.519659379484332E-3</v>
      </c>
      <c r="Y2" s="4">
        <f>Y$5/(1-'Other Values'!$B$3)</f>
        <v>1.5286425853439588E-3</v>
      </c>
      <c r="Z2" s="4">
        <f>Z$5/(1-'Other Values'!$B$3)</f>
        <v>1.529803884880191E-3</v>
      </c>
      <c r="AA2" s="4">
        <f>AA$5/(1-'Other Values'!$B$3)</f>
        <v>1.5257633257269229E-3</v>
      </c>
      <c r="AB2" s="4">
        <f>AB$5/(1-'Other Values'!$B$3)</f>
        <v>1.5372887387204777E-3</v>
      </c>
      <c r="AC2" s="4">
        <f>AC$5/(1-'Other Values'!$B$3)</f>
        <v>1.5482733804704257E-3</v>
      </c>
      <c r="AD2" s="4">
        <f>AD$5/(1-'Other Values'!$B$3)</f>
        <v>1.5596658878318382E-3</v>
      </c>
      <c r="AE2" s="4">
        <f>AE$5/(1-'Other Values'!$B$3)</f>
        <v>1.5709645185304434E-3</v>
      </c>
      <c r="AF2" s="4">
        <f>AF$5/(1-'Other Values'!$B$3)</f>
        <v>1.5699530643588371E-3</v>
      </c>
      <c r="AG2" s="4">
        <f>AG$5/(1-'Other Values'!$B$3)</f>
        <v>1.5906814431046279E-3</v>
      </c>
      <c r="AH2" s="4"/>
      <c r="AI2" s="4"/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>
      <c r="A5" t="s">
        <v>5</v>
      </c>
      <c r="B5" s="4">
        <f>Extrapolations!O6</f>
        <v>4.114016752900726E-4</v>
      </c>
      <c r="C5" s="4">
        <f>Extrapolations!P6</f>
        <v>4.1419715584144288E-4</v>
      </c>
      <c r="D5" s="4">
        <f>Extrapolations!Q6</f>
        <v>4.1699263639281229E-4</v>
      </c>
      <c r="E5" s="4">
        <f>Extrapolations!R6</f>
        <v>4.1978811694418257E-4</v>
      </c>
      <c r="F5" s="4">
        <f>Extrapolations!S6</f>
        <v>4.2258359749555285E-4</v>
      </c>
      <c r="G5" s="4">
        <f>Extrapolations!T6</f>
        <v>4.2537907804692226E-4</v>
      </c>
      <c r="H5" s="4">
        <f>Extrapolations!U6</f>
        <v>4.2817455859829254E-4</v>
      </c>
      <c r="I5" s="4">
        <f>Extrapolations!V6</f>
        <v>4.3097003914966282E-4</v>
      </c>
      <c r="J5" s="4">
        <f>Extrapolations!W6</f>
        <v>4.3376551970103309E-4</v>
      </c>
      <c r="K5" s="4">
        <f>Extrapolations!X6</f>
        <v>4.3656100025240251E-4</v>
      </c>
      <c r="L5" s="4">
        <f>Extrapolations!Y6</f>
        <v>4.3935648080377279E-4</v>
      </c>
      <c r="M5" s="4">
        <f>Extrapolations!Z6</f>
        <v>4.4215196135514306E-4</v>
      </c>
      <c r="N5" s="4">
        <f>Extrapolations!AA6</f>
        <v>4.4494744190651248E-4</v>
      </c>
      <c r="O5" s="4">
        <f>Extrapolations!AB6</f>
        <v>4.4774292245788275E-4</v>
      </c>
      <c r="P5" s="4">
        <f>Extrapolations!AC6</f>
        <v>4.5053840300925303E-4</v>
      </c>
      <c r="Q5" s="4">
        <f>Extrapolations!AD6</f>
        <v>4.5333388356062244E-4</v>
      </c>
      <c r="R5" s="4">
        <f>Extrapolations!AE6</f>
        <v>4.5612936411199272E-4</v>
      </c>
      <c r="S5" s="4">
        <f>Extrapolations!AF6</f>
        <v>4.58924844663363E-4</v>
      </c>
      <c r="T5" s="4">
        <f>Extrapolations!AG6</f>
        <v>4.6172032521473328E-4</v>
      </c>
      <c r="U5" s="4">
        <f>Extrapolations!AH6</f>
        <v>4.6451580576610269E-4</v>
      </c>
      <c r="V5" s="4">
        <f>Extrapolations!AI6</f>
        <v>4.6731128631747297E-4</v>
      </c>
      <c r="W5" s="4">
        <f>Extrapolations!AJ6</f>
        <v>4.7010676686884325E-4</v>
      </c>
      <c r="X5" s="4">
        <f>Extrapolations!AK6</f>
        <v>4.7290224742021266E-4</v>
      </c>
      <c r="Y5" s="4">
        <f>Extrapolations!AL6</f>
        <v>4.7569772797158294E-4</v>
      </c>
      <c r="Z5" s="4">
        <f>Extrapolations!AM6</f>
        <v>4.7605911235023142E-4</v>
      </c>
      <c r="AA5" s="4">
        <f>Extrapolations!AN6</f>
        <v>4.748017322226773E-4</v>
      </c>
      <c r="AB5" s="4">
        <f>Extrapolations!AO6</f>
        <v>4.7838832128380474E-4</v>
      </c>
      <c r="AC5" s="4">
        <f>Extrapolations!AP6</f>
        <v>4.8180662793908895E-4</v>
      </c>
      <c r="AD5" s="4">
        <f>Extrapolations!AQ6</f>
        <v>4.8535185814507857E-4</v>
      </c>
      <c r="AE5" s="4">
        <f>Extrapolations!AR6</f>
        <v>4.8886787490664684E-4</v>
      </c>
      <c r="AF5" s="4">
        <f>Extrapolations!AS6</f>
        <v>4.8855312085230242E-4</v>
      </c>
      <c r="AG5" s="4">
        <f>Extrapolations!AT6</f>
        <v>4.9500357746553908E-4</v>
      </c>
      <c r="AH5" s="4"/>
      <c r="AI5" s="4"/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>
      <c r="A7" t="s">
        <v>89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>
      <c r="A8" t="s">
        <v>90</v>
      </c>
      <c r="B8" s="4">
        <f>B$5*Calculations!$B$27</f>
        <v>1.2342050258702176E-3</v>
      </c>
      <c r="C8" s="4">
        <f>C$5*Calculations!$B$27</f>
        <v>1.2425914675243284E-3</v>
      </c>
      <c r="D8" s="4">
        <f>D$5*Calculations!$B$27</f>
        <v>1.2509779091784367E-3</v>
      </c>
      <c r="E8" s="4">
        <f>E$5*Calculations!$B$27</f>
        <v>1.2593643508325475E-3</v>
      </c>
      <c r="F8" s="4">
        <f>F$5*Calculations!$B$27</f>
        <v>1.2677507924866583E-3</v>
      </c>
      <c r="G8" s="4">
        <f>G$5*Calculations!$B$27</f>
        <v>1.2761372341407666E-3</v>
      </c>
      <c r="H8" s="4">
        <f>H$5*Calculations!$B$27</f>
        <v>1.2845236757948774E-3</v>
      </c>
      <c r="I8" s="4">
        <f>I$5*Calculations!$B$27</f>
        <v>1.2929101174489882E-3</v>
      </c>
      <c r="J8" s="4">
        <f>J$5*Calculations!$B$27</f>
        <v>1.3012965591030991E-3</v>
      </c>
      <c r="K8" s="4">
        <f>K$5*Calculations!$B$27</f>
        <v>1.3096830007572073E-3</v>
      </c>
      <c r="L8" s="4">
        <f>L$5*Calculations!$B$27</f>
        <v>1.3180694424113181E-3</v>
      </c>
      <c r="M8" s="4">
        <f>M$5*Calculations!$B$27</f>
        <v>1.326455884065429E-3</v>
      </c>
      <c r="N8" s="4">
        <f>N$5*Calculations!$B$27</f>
        <v>1.3348423257195372E-3</v>
      </c>
      <c r="O8" s="4">
        <f>O$5*Calculations!$B$27</f>
        <v>1.343228767373648E-3</v>
      </c>
      <c r="P8" s="4">
        <f>P$5*Calculations!$B$27</f>
        <v>1.3516152090277589E-3</v>
      </c>
      <c r="Q8" s="4">
        <f>Q$5*Calculations!$B$27</f>
        <v>1.3600016506818671E-3</v>
      </c>
      <c r="R8" s="4">
        <f>R$5*Calculations!$B$27</f>
        <v>1.368388092335978E-3</v>
      </c>
      <c r="S8" s="4">
        <f>S$5*Calculations!$B$27</f>
        <v>1.3767745339900888E-3</v>
      </c>
      <c r="T8" s="4">
        <f>T$5*Calculations!$B$27</f>
        <v>1.3851609756441996E-3</v>
      </c>
      <c r="U8" s="4">
        <f>U$5*Calculations!$B$27</f>
        <v>1.3935474172983079E-3</v>
      </c>
      <c r="V8" s="4">
        <f>V$5*Calculations!$B$27</f>
        <v>1.4019338589524187E-3</v>
      </c>
      <c r="W8" s="4">
        <f>W$5*Calculations!$B$27</f>
        <v>1.4103203006065295E-3</v>
      </c>
      <c r="X8" s="4">
        <f>X$5*Calculations!$B$27</f>
        <v>1.4187067422606378E-3</v>
      </c>
      <c r="Y8" s="4">
        <f>Y$5*Calculations!$B$27</f>
        <v>1.4270931839147486E-3</v>
      </c>
      <c r="Z8" s="4">
        <f>Z$5*Calculations!$B$27</f>
        <v>1.4281773370506941E-3</v>
      </c>
      <c r="AA8" s="4">
        <f>AA$5*Calculations!$B$27</f>
        <v>1.4244051966680318E-3</v>
      </c>
      <c r="AB8" s="4">
        <f>AB$5*Calculations!$B$27</f>
        <v>1.4351649638514141E-3</v>
      </c>
      <c r="AC8" s="4">
        <f>AC$5*Calculations!$B$27</f>
        <v>1.4454198838172666E-3</v>
      </c>
      <c r="AD8" s="4">
        <f>AD$5*Calculations!$B$27</f>
        <v>1.4560555744352354E-3</v>
      </c>
      <c r="AE8" s="4">
        <f>AE$5*Calculations!$B$27</f>
        <v>1.4666036247199402E-3</v>
      </c>
      <c r="AF8" s="4">
        <f>AF$5*Calculations!$B$27</f>
        <v>1.465659362556907E-3</v>
      </c>
      <c r="AG8" s="4">
        <f>AG$5*Calculations!$B$27</f>
        <v>1.485010732396617E-3</v>
      </c>
      <c r="AH8" s="4"/>
      <c r="AI8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AF12" sqref="AF12"/>
    </sheetView>
    <sheetView workbookViewId="1"/>
  </sheetViews>
  <sheetFormatPr defaultRowHeight="14.25"/>
  <cols>
    <col min="1" max="1" width="31.1328125" customWidth="1"/>
  </cols>
  <sheetData>
    <row r="1" spans="1:35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B$5/(1-'Other Values'!$B$3)</f>
        <v>2.9563346436288203E-4</v>
      </c>
      <c r="C2" s="4">
        <f>C$5/(1-'Other Values'!$B$3)</f>
        <v>3.0030230088873126E-4</v>
      </c>
      <c r="D2" s="4">
        <f>D$5/(1-'Other Values'!$B$3)</f>
        <v>3.049711374145819E-4</v>
      </c>
      <c r="E2" s="4">
        <f>E$5/(1-'Other Values'!$B$3)</f>
        <v>3.0963997394043113E-4</v>
      </c>
      <c r="F2" s="4">
        <f>F$5/(1-'Other Values'!$B$3)</f>
        <v>3.1430881046628177E-4</v>
      </c>
      <c r="G2" s="4">
        <f>G$5/(1-'Other Values'!$B$3)</f>
        <v>3.1897764699213101E-4</v>
      </c>
      <c r="H2" s="4">
        <f>H$5/(1-'Other Values'!$B$3)</f>
        <v>3.2364648351798165E-4</v>
      </c>
      <c r="I2" s="4">
        <f>I$5/(1-'Other Values'!$B$3)</f>
        <v>3.2831532004383088E-4</v>
      </c>
      <c r="J2" s="4">
        <f>J$5/(1-'Other Values'!$B$3)</f>
        <v>3.3298415656968152E-4</v>
      </c>
      <c r="K2" s="4">
        <f>K$5/(1-'Other Values'!$B$3)</f>
        <v>3.3765299309553216E-4</v>
      </c>
      <c r="L2" s="4">
        <f>L$5/(1-'Other Values'!$B$3)</f>
        <v>3.4232182962138139E-4</v>
      </c>
      <c r="M2" s="4">
        <f>M$5/(1-'Other Values'!$B$3)</f>
        <v>3.4699066614723203E-4</v>
      </c>
      <c r="N2" s="4">
        <f>N$5/(1-'Other Values'!$B$3)</f>
        <v>3.5165950267308126E-4</v>
      </c>
      <c r="O2" s="4">
        <f>O$5/(1-'Other Values'!$B$3)</f>
        <v>3.563283391989319E-4</v>
      </c>
      <c r="P2" s="4">
        <f>P$5/(1-'Other Values'!$B$3)</f>
        <v>3.6099717572478113E-4</v>
      </c>
      <c r="Q2" s="4">
        <f>Q$5/(1-'Other Values'!$B$3)</f>
        <v>3.6566601225063178E-4</v>
      </c>
      <c r="R2" s="4">
        <f>R$5/(1-'Other Values'!$B$3)</f>
        <v>3.7033484877648101E-4</v>
      </c>
      <c r="S2" s="4">
        <f>S$5/(1-'Other Values'!$B$3)</f>
        <v>3.7500368530233165E-4</v>
      </c>
      <c r="T2" s="4">
        <f>T$5/(1-'Other Values'!$B$3)</f>
        <v>3.7967252182818229E-4</v>
      </c>
      <c r="U2" s="4">
        <f>U$5/(1-'Other Values'!$B$3)</f>
        <v>3.8434135835403152E-4</v>
      </c>
      <c r="V2" s="4">
        <f>V$5/(1-'Other Values'!$B$3)</f>
        <v>3.8901019487988216E-4</v>
      </c>
      <c r="W2" s="4">
        <f>W$5/(1-'Other Values'!$B$3)</f>
        <v>3.9367903140573139E-4</v>
      </c>
      <c r="X2" s="4">
        <f>X$5/(1-'Other Values'!$B$3)</f>
        <v>3.9834786793158203E-4</v>
      </c>
      <c r="Y2" s="4">
        <f>Y$5/(1-'Other Values'!$B$3)</f>
        <v>4.0301670445743126E-4</v>
      </c>
      <c r="Z2" s="4">
        <f>Z$5/(1-'Other Values'!$B$3)</f>
        <v>3.9388021889823774E-4</v>
      </c>
      <c r="AA2" s="4">
        <f>AA$5/(1-'Other Values'!$B$3)</f>
        <v>4.0693132433499893E-4</v>
      </c>
      <c r="AB2" s="4">
        <f>AB$5/(1-'Other Values'!$B$3)</f>
        <v>4.1363820488526254E-4</v>
      </c>
      <c r="AC2" s="4">
        <f>AC$5/(1-'Other Values'!$B$3)</f>
        <v>4.2694097306207368E-4</v>
      </c>
      <c r="AD2" s="4">
        <f>AD$5/(1-'Other Values'!$B$3)</f>
        <v>4.4138550123396528E-4</v>
      </c>
      <c r="AE2" s="4">
        <f>AE$5/(1-'Other Values'!$B$3)</f>
        <v>4.580564393302731E-4</v>
      </c>
      <c r="AF2" s="4">
        <f>AF$5/(1-'Other Values'!$B$3)</f>
        <v>4.6814578598242514E-4</v>
      </c>
      <c r="AG2" s="4">
        <f>AG$5/(1-'Other Values'!$B$3)</f>
        <v>4.8822683346358962E-4</v>
      </c>
      <c r="AH2" s="4"/>
      <c r="AI2" s="4"/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>
      <c r="A5" t="s">
        <v>5</v>
      </c>
      <c r="B5" s="4">
        <f>Extrapolations!O7</f>
        <v>9.1998069828826189E-5</v>
      </c>
      <c r="C5" s="4">
        <f>Extrapolations!P7</f>
        <v>9.3450963362547471E-5</v>
      </c>
      <c r="D5" s="4">
        <f>Extrapolations!Q7</f>
        <v>9.4903856896269188E-5</v>
      </c>
      <c r="E5" s="4">
        <f>Extrapolations!R7</f>
        <v>9.635675042999047E-5</v>
      </c>
      <c r="F5" s="4">
        <f>Extrapolations!S7</f>
        <v>9.7809643963712187E-5</v>
      </c>
      <c r="G5" s="4">
        <f>Extrapolations!T7</f>
        <v>9.9262537497433469E-5</v>
      </c>
      <c r="H5" s="4">
        <f>Extrapolations!U7</f>
        <v>1.0071543103115519E-4</v>
      </c>
      <c r="I5" s="4">
        <f>Extrapolations!V7</f>
        <v>1.0216832456487647E-4</v>
      </c>
      <c r="J5" s="4">
        <f>Extrapolations!W7</f>
        <v>1.0362121809859818E-4</v>
      </c>
      <c r="K5" s="4">
        <f>Extrapolations!X7</f>
        <v>1.050741116323199E-4</v>
      </c>
      <c r="L5" s="4">
        <f>Extrapolations!Y7</f>
        <v>1.0652700516604118E-4</v>
      </c>
      <c r="M5" s="4">
        <f>Extrapolations!Z7</f>
        <v>1.079798986997629E-4</v>
      </c>
      <c r="N5" s="4">
        <f>Extrapolations!AA7</f>
        <v>1.0943279223348418E-4</v>
      </c>
      <c r="O5" s="4">
        <f>Extrapolations!AB7</f>
        <v>1.108856857672059E-4</v>
      </c>
      <c r="P5" s="4">
        <f>Extrapolations!AC7</f>
        <v>1.1233857930092718E-4</v>
      </c>
      <c r="Q5" s="4">
        <f>Extrapolations!AD7</f>
        <v>1.137914728346489E-4</v>
      </c>
      <c r="R5" s="4">
        <f>Extrapolations!AE7</f>
        <v>1.1524436636837018E-4</v>
      </c>
      <c r="S5" s="4">
        <f>Extrapolations!AF7</f>
        <v>1.166972599020919E-4</v>
      </c>
      <c r="T5" s="4">
        <f>Extrapolations!AG7</f>
        <v>1.1815015343581361E-4</v>
      </c>
      <c r="U5" s="4">
        <f>Extrapolations!AH7</f>
        <v>1.196030469695349E-4</v>
      </c>
      <c r="V5" s="4">
        <f>Extrapolations!AI7</f>
        <v>1.2105594050325661E-4</v>
      </c>
      <c r="W5" s="4">
        <f>Extrapolations!AJ7</f>
        <v>1.225088340369779E-4</v>
      </c>
      <c r="X5" s="4">
        <f>Extrapolations!AK7</f>
        <v>1.2396172757069961E-4</v>
      </c>
      <c r="Y5" s="4">
        <f>Extrapolations!AL7</f>
        <v>1.2541462110442089E-4</v>
      </c>
      <c r="Z5" s="4">
        <f>Extrapolations!AM7</f>
        <v>1.2257144149931026E-4</v>
      </c>
      <c r="AA5" s="4">
        <f>Extrapolations!AN7</f>
        <v>1.2663281023475467E-4</v>
      </c>
      <c r="AB5" s="4">
        <f>Extrapolations!AO7</f>
        <v>1.2871992194427135E-4</v>
      </c>
      <c r="AC5" s="4">
        <f>Extrapolations!AP7</f>
        <v>1.3285960551590091E-4</v>
      </c>
      <c r="AD5" s="4">
        <f>Extrapolations!AQ7</f>
        <v>1.373545929635025E-4</v>
      </c>
      <c r="AE5" s="4">
        <f>Extrapolations!AR7</f>
        <v>1.4254241610254199E-4</v>
      </c>
      <c r="AF5" s="4">
        <f>Extrapolations!AS7</f>
        <v>1.4568211620324704E-4</v>
      </c>
      <c r="AG5" s="4">
        <f>Extrapolations!AT7</f>
        <v>1.5193113003660822E-4</v>
      </c>
      <c r="AH5" s="4"/>
      <c r="AI5" s="4"/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>
      <c r="A7" t="s">
        <v>89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>
      <c r="A8" t="s">
        <v>90</v>
      </c>
      <c r="B8" s="4">
        <f>B$5*Calculations!$B$27</f>
        <v>2.7599420948647851E-4</v>
      </c>
      <c r="C8" s="4">
        <f>C$5*Calculations!$B$27</f>
        <v>2.8035289008764236E-4</v>
      </c>
      <c r="D8" s="4">
        <f>D$5*Calculations!$B$27</f>
        <v>2.8471157068880751E-4</v>
      </c>
      <c r="E8" s="4">
        <f>E$5*Calculations!$B$27</f>
        <v>2.8907025128997136E-4</v>
      </c>
      <c r="F8" s="4">
        <f>F$5*Calculations!$B$27</f>
        <v>2.9342893189113651E-4</v>
      </c>
      <c r="G8" s="4">
        <f>G$5*Calculations!$B$27</f>
        <v>2.9778761249230035E-4</v>
      </c>
      <c r="H8" s="4">
        <f>H$5*Calculations!$B$27</f>
        <v>3.021462930934655E-4</v>
      </c>
      <c r="I8" s="4">
        <f>I$5*Calculations!$B$27</f>
        <v>3.0650497369462935E-4</v>
      </c>
      <c r="J8" s="4">
        <f>J$5*Calculations!$B$27</f>
        <v>3.108636542957945E-4</v>
      </c>
      <c r="K8" s="4">
        <f>K$5*Calculations!$B$27</f>
        <v>3.1522233489695965E-4</v>
      </c>
      <c r="L8" s="4">
        <f>L$5*Calculations!$B$27</f>
        <v>3.195810154981235E-4</v>
      </c>
      <c r="M8" s="4">
        <f>M$5*Calculations!$B$27</f>
        <v>3.2393969609928865E-4</v>
      </c>
      <c r="N8" s="4">
        <f>N$5*Calculations!$B$27</f>
        <v>3.2829837670045249E-4</v>
      </c>
      <c r="O8" s="4">
        <f>O$5*Calculations!$B$27</f>
        <v>3.3265705730161764E-4</v>
      </c>
      <c r="P8" s="4">
        <f>P$5*Calculations!$B$27</f>
        <v>3.3701573790278149E-4</v>
      </c>
      <c r="Q8" s="4">
        <f>Q$5*Calculations!$B$27</f>
        <v>3.4137441850394664E-4</v>
      </c>
      <c r="R8" s="4">
        <f>R$5*Calculations!$B$27</f>
        <v>3.4573309910511049E-4</v>
      </c>
      <c r="S8" s="4">
        <f>S$5*Calculations!$B$27</f>
        <v>3.5009177970627564E-4</v>
      </c>
      <c r="T8" s="4">
        <f>T$5*Calculations!$B$27</f>
        <v>3.5445046030744079E-4</v>
      </c>
      <c r="U8" s="4">
        <f>U$5*Calculations!$B$27</f>
        <v>3.5880914090860464E-4</v>
      </c>
      <c r="V8" s="4">
        <f>V$5*Calculations!$B$27</f>
        <v>3.6316782150976978E-4</v>
      </c>
      <c r="W8" s="4">
        <f>W$5*Calculations!$B$27</f>
        <v>3.6752650211093363E-4</v>
      </c>
      <c r="X8" s="4">
        <f>X$5*Calculations!$B$27</f>
        <v>3.7188518271209878E-4</v>
      </c>
      <c r="Y8" s="4">
        <f>Y$5*Calculations!$B$27</f>
        <v>3.7624386331326263E-4</v>
      </c>
      <c r="Z8" s="4">
        <f>Z$5*Calculations!$B$27</f>
        <v>3.6771432449793069E-4</v>
      </c>
      <c r="AA8" s="4">
        <f>AA$5*Calculations!$B$27</f>
        <v>3.7989843070426396E-4</v>
      </c>
      <c r="AB8" s="4">
        <f>AB$5*Calculations!$B$27</f>
        <v>3.8615976583281395E-4</v>
      </c>
      <c r="AC8" s="4">
        <f>AC$5*Calculations!$B$27</f>
        <v>3.9857881654770268E-4</v>
      </c>
      <c r="AD8" s="4">
        <f>AD$5*Calculations!$B$27</f>
        <v>4.1206377889050743E-4</v>
      </c>
      <c r="AE8" s="4">
        <f>AE$5*Calculations!$B$27</f>
        <v>4.276272483076259E-4</v>
      </c>
      <c r="AF8" s="4">
        <f>AF$5*Calculations!$B$27</f>
        <v>4.3704634860974103E-4</v>
      </c>
      <c r="AG8" s="4">
        <f>AG$5*Calculations!$B$27</f>
        <v>4.5579339010982462E-4</v>
      </c>
      <c r="AH8" s="4"/>
      <c r="AI8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topLeftCell="X1" workbookViewId="0">
      <selection activeCell="B5" sqref="B5:AG5"/>
    </sheetView>
    <sheetView workbookViewId="1"/>
  </sheetViews>
  <sheetFormatPr defaultRowHeight="14.25"/>
  <cols>
    <col min="1" max="1" width="31.1328125" customWidth="1"/>
  </cols>
  <sheetData>
    <row r="1" spans="1:35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B$5/(1-'Other Values'!$B$3)</f>
        <v>2.6101182829738698E-3</v>
      </c>
      <c r="C2" s="4">
        <f>C$5/(1-'Other Values'!$B$3)</f>
        <v>2.6101182829738698E-3</v>
      </c>
      <c r="D2" s="4">
        <f>D$5/(1-'Other Values'!$B$3)</f>
        <v>2.6101182829738698E-3</v>
      </c>
      <c r="E2" s="4">
        <f>E$5/(1-'Other Values'!$B$3)</f>
        <v>2.6101182829738698E-3</v>
      </c>
      <c r="F2" s="4">
        <f>F$5/(1-'Other Values'!$B$3)</f>
        <v>2.6101182829738698E-3</v>
      </c>
      <c r="G2" s="4">
        <f>G$5/(1-'Other Values'!$B$3)</f>
        <v>2.6101182829738698E-3</v>
      </c>
      <c r="H2" s="4">
        <f>H$5/(1-'Other Values'!$B$3)</f>
        <v>2.6101182829738698E-3</v>
      </c>
      <c r="I2" s="4">
        <f>I$5/(1-'Other Values'!$B$3)</f>
        <v>2.6101182829738698E-3</v>
      </c>
      <c r="J2" s="4">
        <f>J$5/(1-'Other Values'!$B$3)</f>
        <v>2.6101182829738698E-3</v>
      </c>
      <c r="K2" s="4">
        <f>K$5/(1-'Other Values'!$B$3)</f>
        <v>2.6101182829738698E-3</v>
      </c>
      <c r="L2" s="4">
        <f>L$5/(1-'Other Values'!$B$3)</f>
        <v>2.6101182829738698E-3</v>
      </c>
      <c r="M2" s="4">
        <f>M$5/(1-'Other Values'!$B$3)</f>
        <v>2.6101182829738698E-3</v>
      </c>
      <c r="N2" s="4">
        <f>N$5/(1-'Other Values'!$B$3)</f>
        <v>2.6101182829738698E-3</v>
      </c>
      <c r="O2" s="4">
        <f>O$5/(1-'Other Values'!$B$3)</f>
        <v>2.6101182829738698E-3</v>
      </c>
      <c r="P2" s="4">
        <f>P$5/(1-'Other Values'!$B$3)</f>
        <v>2.6101182829738698E-3</v>
      </c>
      <c r="Q2" s="4">
        <f>Q$5/(1-'Other Values'!$B$3)</f>
        <v>2.6101182829738698E-3</v>
      </c>
      <c r="R2" s="4">
        <f>R$5/(1-'Other Values'!$B$3)</f>
        <v>2.6101182829738698E-3</v>
      </c>
      <c r="S2" s="4">
        <f>S$5/(1-'Other Values'!$B$3)</f>
        <v>2.6101182829738698E-3</v>
      </c>
      <c r="T2" s="4">
        <f>T$5/(1-'Other Values'!$B$3)</f>
        <v>2.6101182829738698E-3</v>
      </c>
      <c r="U2" s="4">
        <f>U$5/(1-'Other Values'!$B$3)</f>
        <v>2.6101182829738698E-3</v>
      </c>
      <c r="V2" s="4">
        <f>V$5/(1-'Other Values'!$B$3)</f>
        <v>2.6101182829738698E-3</v>
      </c>
      <c r="W2" s="4">
        <f>W$5/(1-'Other Values'!$B$3)</f>
        <v>2.6101182829738698E-3</v>
      </c>
      <c r="X2" s="4">
        <f>X$5/(1-'Other Values'!$B$3)</f>
        <v>2.6101182829738698E-3</v>
      </c>
      <c r="Y2" s="4">
        <f>Y$5/(1-'Other Values'!$B$3)</f>
        <v>2.6101182829738698E-3</v>
      </c>
      <c r="Z2" s="4">
        <f>Z$5/(1-'Other Values'!$B$3)</f>
        <v>2.6101182829738698E-3</v>
      </c>
      <c r="AA2" s="4">
        <f>AA$5/(1-'Other Values'!$B$3)</f>
        <v>2.6101182829738698E-3</v>
      </c>
      <c r="AB2" s="4">
        <f>AB$5/(1-'Other Values'!$B$3)</f>
        <v>2.6101182829738698E-3</v>
      </c>
      <c r="AC2" s="4">
        <f>AC$5/(1-'Other Values'!$B$3)</f>
        <v>2.6101182829738698E-3</v>
      </c>
      <c r="AD2" s="4">
        <f>AD$5/(1-'Other Values'!$B$3)</f>
        <v>2.6101182829738698E-3</v>
      </c>
      <c r="AE2" s="4">
        <f>AE$5/(1-'Other Values'!$B$3)</f>
        <v>2.6101182829738698E-3</v>
      </c>
      <c r="AF2" s="4">
        <f>AF$5/(1-'Other Values'!$B$3)</f>
        <v>2.6101182829738698E-3</v>
      </c>
      <c r="AG2" s="4">
        <f>AG$5/(1-'Other Values'!$B$3)</f>
        <v>2.6101182829738698E-3</v>
      </c>
      <c r="AH2" s="4"/>
      <c r="AI2" s="4"/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>
      <c r="A5" t="s">
        <v>5</v>
      </c>
      <c r="B5" s="4">
        <f>Extrapolations!E8</f>
        <v>8.122417554319157E-4</v>
      </c>
      <c r="C5" s="4">
        <f>Extrapolations!F8</f>
        <v>8.122417554319157E-4</v>
      </c>
      <c r="D5" s="4">
        <f>Extrapolations!G8</f>
        <v>8.122417554319157E-4</v>
      </c>
      <c r="E5" s="4">
        <f>Extrapolations!H8</f>
        <v>8.122417554319157E-4</v>
      </c>
      <c r="F5" s="4">
        <f>Extrapolations!I8</f>
        <v>8.122417554319157E-4</v>
      </c>
      <c r="G5" s="4">
        <f>Extrapolations!J8</f>
        <v>8.122417554319157E-4</v>
      </c>
      <c r="H5" s="4">
        <f>Extrapolations!K8</f>
        <v>8.122417554319157E-4</v>
      </c>
      <c r="I5" s="4">
        <f>Extrapolations!L8</f>
        <v>8.122417554319157E-4</v>
      </c>
      <c r="J5" s="4">
        <f>Extrapolations!M8</f>
        <v>8.122417554319157E-4</v>
      </c>
      <c r="K5" s="4">
        <f>Extrapolations!N8</f>
        <v>8.122417554319157E-4</v>
      </c>
      <c r="L5" s="4">
        <f>Extrapolations!O8</f>
        <v>8.122417554319157E-4</v>
      </c>
      <c r="M5" s="4">
        <f>Extrapolations!P8</f>
        <v>8.122417554319157E-4</v>
      </c>
      <c r="N5" s="4">
        <f>Extrapolations!Q8</f>
        <v>8.122417554319157E-4</v>
      </c>
      <c r="O5" s="4">
        <f>Extrapolations!R8</f>
        <v>8.122417554319157E-4</v>
      </c>
      <c r="P5" s="4">
        <f>Extrapolations!S8</f>
        <v>8.122417554319157E-4</v>
      </c>
      <c r="Q5" s="4">
        <f>Extrapolations!T8</f>
        <v>8.122417554319157E-4</v>
      </c>
      <c r="R5" s="4">
        <f>Extrapolations!U8</f>
        <v>8.122417554319157E-4</v>
      </c>
      <c r="S5" s="4">
        <f>Extrapolations!V8</f>
        <v>8.122417554319157E-4</v>
      </c>
      <c r="T5" s="4">
        <f>Extrapolations!W8</f>
        <v>8.122417554319157E-4</v>
      </c>
      <c r="U5" s="4">
        <f>Extrapolations!X8</f>
        <v>8.122417554319157E-4</v>
      </c>
      <c r="V5" s="4">
        <f>Extrapolations!Y8</f>
        <v>8.122417554319157E-4</v>
      </c>
      <c r="W5" s="4">
        <f>Extrapolations!Z8</f>
        <v>8.122417554319157E-4</v>
      </c>
      <c r="X5" s="4">
        <f>Extrapolations!AA8</f>
        <v>8.122417554319157E-4</v>
      </c>
      <c r="Y5" s="4">
        <f>Extrapolations!AB8</f>
        <v>8.122417554319157E-4</v>
      </c>
      <c r="Z5" s="4">
        <f>Extrapolations!AC8</f>
        <v>8.122417554319157E-4</v>
      </c>
      <c r="AA5" s="4">
        <f>Extrapolations!AD8</f>
        <v>8.122417554319157E-4</v>
      </c>
      <c r="AB5" s="4">
        <f>Extrapolations!AE8</f>
        <v>8.122417554319157E-4</v>
      </c>
      <c r="AC5" s="4">
        <f>Extrapolations!AF8</f>
        <v>8.122417554319157E-4</v>
      </c>
      <c r="AD5" s="4">
        <f>Extrapolations!AG8</f>
        <v>8.122417554319157E-4</v>
      </c>
      <c r="AE5" s="4">
        <f>Extrapolations!AH8</f>
        <v>8.122417554319157E-4</v>
      </c>
      <c r="AF5" s="4">
        <f>Extrapolations!AI8</f>
        <v>8.122417554319157E-4</v>
      </c>
      <c r="AG5" s="4">
        <f>Extrapolations!AJ8</f>
        <v>8.122417554319157E-4</v>
      </c>
      <c r="AH5" s="4"/>
      <c r="AI5" s="4"/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>
      <c r="A7" t="s">
        <v>89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>
      <c r="A8" t="s">
        <v>90</v>
      </c>
      <c r="B8" s="4">
        <f>B$5*Calculations!$B$27</f>
        <v>2.4367252662957466E-3</v>
      </c>
      <c r="C8" s="4">
        <f>C$5*Calculations!$B$27</f>
        <v>2.4367252662957466E-3</v>
      </c>
      <c r="D8" s="4">
        <f>D$5*Calculations!$B$27</f>
        <v>2.4367252662957466E-3</v>
      </c>
      <c r="E8" s="4">
        <f>E$5*Calculations!$B$27</f>
        <v>2.4367252662957466E-3</v>
      </c>
      <c r="F8" s="4">
        <f>F$5*Calculations!$B$27</f>
        <v>2.4367252662957466E-3</v>
      </c>
      <c r="G8" s="4">
        <f>G$5*Calculations!$B$27</f>
        <v>2.4367252662957466E-3</v>
      </c>
      <c r="H8" s="4">
        <f>H$5*Calculations!$B$27</f>
        <v>2.4367252662957466E-3</v>
      </c>
      <c r="I8" s="4">
        <f>I$5*Calculations!$B$27</f>
        <v>2.4367252662957466E-3</v>
      </c>
      <c r="J8" s="4">
        <f>J$5*Calculations!$B$27</f>
        <v>2.4367252662957466E-3</v>
      </c>
      <c r="K8" s="4">
        <f>K$5*Calculations!$B$27</f>
        <v>2.4367252662957466E-3</v>
      </c>
      <c r="L8" s="4">
        <f>L$5*Calculations!$B$27</f>
        <v>2.4367252662957466E-3</v>
      </c>
      <c r="M8" s="4">
        <f>M$5*Calculations!$B$27</f>
        <v>2.4367252662957466E-3</v>
      </c>
      <c r="N8" s="4">
        <f>N$5*Calculations!$B$27</f>
        <v>2.4367252662957466E-3</v>
      </c>
      <c r="O8" s="4">
        <f>O$5*Calculations!$B$27</f>
        <v>2.4367252662957466E-3</v>
      </c>
      <c r="P8" s="4">
        <f>P$5*Calculations!$B$27</f>
        <v>2.4367252662957466E-3</v>
      </c>
      <c r="Q8" s="4">
        <f>Q$5*Calculations!$B$27</f>
        <v>2.4367252662957466E-3</v>
      </c>
      <c r="R8" s="4">
        <f>R$5*Calculations!$B$27</f>
        <v>2.4367252662957466E-3</v>
      </c>
      <c r="S8" s="4">
        <f>S$5*Calculations!$B$27</f>
        <v>2.4367252662957466E-3</v>
      </c>
      <c r="T8" s="4">
        <f>T$5*Calculations!$B$27</f>
        <v>2.4367252662957466E-3</v>
      </c>
      <c r="U8" s="4">
        <f>U$5*Calculations!$B$27</f>
        <v>2.4367252662957466E-3</v>
      </c>
      <c r="V8" s="4">
        <f>V$5*Calculations!$B$27</f>
        <v>2.4367252662957466E-3</v>
      </c>
      <c r="W8" s="4">
        <f>W$5*Calculations!$B$27</f>
        <v>2.4367252662957466E-3</v>
      </c>
      <c r="X8" s="4">
        <f>X$5*Calculations!$B$27</f>
        <v>2.4367252662957466E-3</v>
      </c>
      <c r="Y8" s="4">
        <f>Y$5*Calculations!$B$27</f>
        <v>2.4367252662957466E-3</v>
      </c>
      <c r="Z8" s="4">
        <f>Z$5*Calculations!$B$27</f>
        <v>2.4367252662957466E-3</v>
      </c>
      <c r="AA8" s="4">
        <f>AA$5*Calculations!$B$27</f>
        <v>2.4367252662957466E-3</v>
      </c>
      <c r="AB8" s="4">
        <f>AB$5*Calculations!$B$27</f>
        <v>2.4367252662957466E-3</v>
      </c>
      <c r="AC8" s="4">
        <f>AC$5*Calculations!$B$27</f>
        <v>2.4367252662957466E-3</v>
      </c>
      <c r="AD8" s="4">
        <f>AD$5*Calculations!$B$27</f>
        <v>2.4367252662957466E-3</v>
      </c>
      <c r="AE8" s="4">
        <f>AE$5*Calculations!$B$27</f>
        <v>2.4367252662957466E-3</v>
      </c>
      <c r="AF8" s="4">
        <f>AF$5*Calculations!$B$27</f>
        <v>2.4367252662957466E-3</v>
      </c>
      <c r="AG8" s="4">
        <f>AG$5*Calculations!$B$27</f>
        <v>2.4367252662957466E-3</v>
      </c>
      <c r="AH8" s="4"/>
      <c r="AI8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5" sqref="B5"/>
    </sheetView>
    <sheetView workbookViewId="1"/>
  </sheetViews>
  <sheetFormatPr defaultRowHeight="14.25"/>
  <cols>
    <col min="1" max="1" width="31.1328125" customWidth="1"/>
  </cols>
  <sheetData>
    <row r="1" spans="1:35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B$5/(1-'Other Values'!$B$3)</f>
        <v>9.3396625598771328E-3</v>
      </c>
      <c r="C2" s="4">
        <f>C$5/(1-'Other Values'!$B$3)</f>
        <v>9.4227736718088765E-3</v>
      </c>
      <c r="D2" s="4">
        <f>D$5/(1-'Other Values'!$B$3)</f>
        <v>9.5058847837405959E-3</v>
      </c>
      <c r="E2" s="4">
        <f>E$5/(1-'Other Values'!$B$3)</f>
        <v>9.5889958956723378E-3</v>
      </c>
      <c r="F2" s="4">
        <f>F$5/(1-'Other Values'!$B$3)</f>
        <v>9.6721070076040798E-3</v>
      </c>
      <c r="G2" s="4">
        <f>G$5/(1-'Other Values'!$B$3)</f>
        <v>9.7552181195358235E-3</v>
      </c>
      <c r="H2" s="4">
        <f>H$5/(1-'Other Values'!$B$3)</f>
        <v>9.8383292314675654E-3</v>
      </c>
      <c r="I2" s="4">
        <f>I$5/(1-'Other Values'!$B$3)</f>
        <v>9.9214403433992848E-3</v>
      </c>
      <c r="J2" s="4">
        <f>J$5/(1-'Other Values'!$B$3)</f>
        <v>1.0004551455331027E-2</v>
      </c>
      <c r="K2" s="4">
        <f>K$5/(1-'Other Values'!$B$3)</f>
        <v>1.0087662567262769E-2</v>
      </c>
      <c r="L2" s="4">
        <f>L$5/(1-'Other Values'!$B$3)</f>
        <v>1.0170773679194512E-2</v>
      </c>
      <c r="M2" s="4">
        <f>M$5/(1-'Other Values'!$B$3)</f>
        <v>1.0253884791126232E-2</v>
      </c>
      <c r="N2" s="4">
        <f>N$5/(1-'Other Values'!$B$3)</f>
        <v>1.0336995903057974E-2</v>
      </c>
      <c r="O2" s="4">
        <f>O$5/(1-'Other Values'!$B$3)</f>
        <v>1.0420107014989716E-2</v>
      </c>
      <c r="P2" s="4">
        <f>P$5/(1-'Other Values'!$B$3)</f>
        <v>1.0503218126921459E-2</v>
      </c>
      <c r="Q2" s="4">
        <f>Q$5/(1-'Other Values'!$B$3)</f>
        <v>1.0586329238853179E-2</v>
      </c>
      <c r="R2" s="4">
        <f>R$5/(1-'Other Values'!$B$3)</f>
        <v>1.0669440350784921E-2</v>
      </c>
      <c r="S2" s="4">
        <f>S$5/(1-'Other Values'!$B$3)</f>
        <v>1.0752551462716663E-2</v>
      </c>
      <c r="T2" s="4">
        <f>T$5/(1-'Other Values'!$B$3)</f>
        <v>1.0835662574648405E-2</v>
      </c>
      <c r="U2" s="4">
        <f>U$5/(1-'Other Values'!$B$3)</f>
        <v>1.0918773686580126E-2</v>
      </c>
      <c r="V2" s="4">
        <f>V$5/(1-'Other Values'!$B$3)</f>
        <v>1.1001884798511868E-2</v>
      </c>
      <c r="W2" s="4">
        <f>W$5/(1-'Other Values'!$B$3)</f>
        <v>1.108499591044361E-2</v>
      </c>
      <c r="X2" s="4">
        <f>X$5/(1-'Other Values'!$B$3)</f>
        <v>1.1168107022375352E-2</v>
      </c>
      <c r="Y2" s="4">
        <f>Y$5/(1-'Other Values'!$B$3)</f>
        <v>1.1251218134307073E-2</v>
      </c>
      <c r="Z2" s="4">
        <f>Z$5/(1-'Other Values'!$B$3)</f>
        <v>1.1334329246238815E-2</v>
      </c>
      <c r="AA2" s="4">
        <f>AA$5/(1-'Other Values'!$B$3)</f>
        <v>1.1417440358170557E-2</v>
      </c>
      <c r="AB2" s="4">
        <f>AB$5/(1-'Other Values'!$B$3)</f>
        <v>1.1500551470102299E-2</v>
      </c>
      <c r="AC2" s="4">
        <f>AC$5/(1-'Other Values'!$B$3)</f>
        <v>1.1583662582034041E-2</v>
      </c>
      <c r="AD2" s="4">
        <f>AD$5/(1-'Other Values'!$B$3)</f>
        <v>1.1666773693965762E-2</v>
      </c>
      <c r="AE2" s="4">
        <f>AE$5/(1-'Other Values'!$B$3)</f>
        <v>1.1749884805897504E-2</v>
      </c>
      <c r="AF2" s="4">
        <f>AF$5/(1-'Other Values'!$B$3)</f>
        <v>1.1832995917829246E-2</v>
      </c>
      <c r="AG2" s="4">
        <f>AG$5/(1-'Other Values'!$B$3)</f>
        <v>1.1916107029760988E-2</v>
      </c>
      <c r="AH2" s="4"/>
      <c r="AI2" s="4"/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>
      <c r="A5" t="s">
        <v>5</v>
      </c>
      <c r="B5" s="4">
        <f>Extrapolations!E9</f>
        <v>2.9064061817662412E-3</v>
      </c>
      <c r="C5" s="4">
        <f>Extrapolations!F9</f>
        <v>2.9322694983414666E-3</v>
      </c>
      <c r="D5" s="4">
        <f>Extrapolations!G9</f>
        <v>2.9581328149166849E-3</v>
      </c>
      <c r="E5" s="4">
        <f>Extrapolations!H9</f>
        <v>2.9839961314919103E-3</v>
      </c>
      <c r="F5" s="4">
        <f>Extrapolations!I9</f>
        <v>3.0098594480671356E-3</v>
      </c>
      <c r="G5" s="4">
        <f>Extrapolations!J9</f>
        <v>3.035722764642361E-3</v>
      </c>
      <c r="H5" s="4">
        <f>Extrapolations!K9</f>
        <v>3.0615860812175863E-3</v>
      </c>
      <c r="I5" s="4">
        <f>Extrapolations!L9</f>
        <v>3.0874493977928047E-3</v>
      </c>
      <c r="J5" s="4">
        <f>Extrapolations!M9</f>
        <v>3.11331271436803E-3</v>
      </c>
      <c r="K5" s="4">
        <f>Extrapolations!N9</f>
        <v>3.1391760309432554E-3</v>
      </c>
      <c r="L5" s="4">
        <f>Extrapolations!O9</f>
        <v>3.1650393475184807E-3</v>
      </c>
      <c r="M5" s="4">
        <f>Extrapolations!P9</f>
        <v>3.1909026640936991E-3</v>
      </c>
      <c r="N5" s="4">
        <f>Extrapolations!Q9</f>
        <v>3.2167659806689244E-3</v>
      </c>
      <c r="O5" s="4">
        <f>Extrapolations!R9</f>
        <v>3.2426292972441498E-3</v>
      </c>
      <c r="P5" s="4">
        <f>Extrapolations!S9</f>
        <v>3.2684926138193751E-3</v>
      </c>
      <c r="Q5" s="4">
        <f>Extrapolations!T9</f>
        <v>3.2943559303945935E-3</v>
      </c>
      <c r="R5" s="4">
        <f>Extrapolations!U9</f>
        <v>3.3202192469698188E-3</v>
      </c>
      <c r="S5" s="4">
        <f>Extrapolations!V9</f>
        <v>3.3460825635450442E-3</v>
      </c>
      <c r="T5" s="4">
        <f>Extrapolations!W9</f>
        <v>3.3719458801202695E-3</v>
      </c>
      <c r="U5" s="4">
        <f>Extrapolations!X9</f>
        <v>3.3978091966954879E-3</v>
      </c>
      <c r="V5" s="4">
        <f>Extrapolations!Y9</f>
        <v>3.4236725132707133E-3</v>
      </c>
      <c r="W5" s="4">
        <f>Extrapolations!Z9</f>
        <v>3.4495358298459386E-3</v>
      </c>
      <c r="X5" s="4">
        <f>Extrapolations!AA9</f>
        <v>3.4753991464211639E-3</v>
      </c>
      <c r="Y5" s="4">
        <f>Extrapolations!AB9</f>
        <v>3.5012624629963823E-3</v>
      </c>
      <c r="Z5" s="4">
        <f>Extrapolations!AC9</f>
        <v>3.5271257795716077E-3</v>
      </c>
      <c r="AA5" s="4">
        <f>Extrapolations!AD9</f>
        <v>3.552989096146833E-3</v>
      </c>
      <c r="AB5" s="4">
        <f>Extrapolations!AE9</f>
        <v>3.5788524127220583E-3</v>
      </c>
      <c r="AC5" s="4">
        <f>Extrapolations!AF9</f>
        <v>3.6047157292972837E-3</v>
      </c>
      <c r="AD5" s="4">
        <f>Extrapolations!AG9</f>
        <v>3.6305790458725021E-3</v>
      </c>
      <c r="AE5" s="4">
        <f>Extrapolations!AH9</f>
        <v>3.6564423624477274E-3</v>
      </c>
      <c r="AF5" s="4">
        <f>Extrapolations!AI9</f>
        <v>3.6823056790229527E-3</v>
      </c>
      <c r="AG5" s="4">
        <f>Extrapolations!AJ9</f>
        <v>3.7081689955981781E-3</v>
      </c>
      <c r="AH5" s="4"/>
      <c r="AI5" s="4"/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>
      <c r="A7" t="s">
        <v>89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>
      <c r="A8" t="s">
        <v>90</v>
      </c>
      <c r="B8" s="4">
        <f>B$5*Calculations!$B$27</f>
        <v>8.7192185452987219E-3</v>
      </c>
      <c r="C8" s="4">
        <f>C$5*Calculations!$B$27</f>
        <v>8.7968084950243979E-3</v>
      </c>
      <c r="D8" s="4">
        <f>D$5*Calculations!$B$27</f>
        <v>8.8743984447500531E-3</v>
      </c>
      <c r="E8" s="4">
        <f>E$5*Calculations!$B$27</f>
        <v>8.9519883944757291E-3</v>
      </c>
      <c r="F8" s="4">
        <f>F$5*Calculations!$B$27</f>
        <v>9.0295783442014051E-3</v>
      </c>
      <c r="G8" s="4">
        <f>G$5*Calculations!$B$27</f>
        <v>9.1071682939270811E-3</v>
      </c>
      <c r="H8" s="4">
        <f>H$5*Calculations!$B$27</f>
        <v>9.1847582436527572E-3</v>
      </c>
      <c r="I8" s="4">
        <f>I$5*Calculations!$B$27</f>
        <v>9.2623481933784124E-3</v>
      </c>
      <c r="J8" s="4">
        <f>J$5*Calculations!$B$27</f>
        <v>9.3399381431040884E-3</v>
      </c>
      <c r="K8" s="4">
        <f>K$5*Calculations!$B$27</f>
        <v>9.4175280928297644E-3</v>
      </c>
      <c r="L8" s="4">
        <f>L$5*Calculations!$B$27</f>
        <v>9.4951180425554404E-3</v>
      </c>
      <c r="M8" s="4">
        <f>M$5*Calculations!$B$27</f>
        <v>9.5727079922810956E-3</v>
      </c>
      <c r="N8" s="4">
        <f>N$5*Calculations!$B$27</f>
        <v>9.6502979420067716E-3</v>
      </c>
      <c r="O8" s="4">
        <f>O$5*Calculations!$B$27</f>
        <v>9.7278878917324476E-3</v>
      </c>
      <c r="P8" s="4">
        <f>P$5*Calculations!$B$27</f>
        <v>9.8054778414581236E-3</v>
      </c>
      <c r="Q8" s="4">
        <f>Q$5*Calculations!$B$27</f>
        <v>9.8830677911837788E-3</v>
      </c>
      <c r="R8" s="4">
        <f>R$5*Calculations!$B$27</f>
        <v>9.9606577409094548E-3</v>
      </c>
      <c r="S8" s="4">
        <f>S$5*Calculations!$B$27</f>
        <v>1.0038247690635131E-2</v>
      </c>
      <c r="T8" s="4">
        <f>T$5*Calculations!$B$27</f>
        <v>1.0115837640360807E-2</v>
      </c>
      <c r="U8" s="4">
        <f>U$5*Calculations!$B$27</f>
        <v>1.0193427590086462E-2</v>
      </c>
      <c r="V8" s="4">
        <f>V$5*Calculations!$B$27</f>
        <v>1.0271017539812138E-2</v>
      </c>
      <c r="W8" s="4">
        <f>W$5*Calculations!$B$27</f>
        <v>1.0348607489537814E-2</v>
      </c>
      <c r="X8" s="4">
        <f>X$5*Calculations!$B$27</f>
        <v>1.042619743926349E-2</v>
      </c>
      <c r="Y8" s="4">
        <f>Y$5*Calculations!$B$27</f>
        <v>1.0503787388989145E-2</v>
      </c>
      <c r="Z8" s="4">
        <f>Z$5*Calculations!$B$27</f>
        <v>1.0581377338714821E-2</v>
      </c>
      <c r="AA8" s="4">
        <f>AA$5*Calculations!$B$27</f>
        <v>1.0658967288440497E-2</v>
      </c>
      <c r="AB8" s="4">
        <f>AB$5*Calculations!$B$27</f>
        <v>1.0736557238166173E-2</v>
      </c>
      <c r="AC8" s="4">
        <f>AC$5*Calculations!$B$27</f>
        <v>1.0814147187891849E-2</v>
      </c>
      <c r="AD8" s="4">
        <f>AD$5*Calculations!$B$27</f>
        <v>1.0891737137617504E-2</v>
      </c>
      <c r="AE8" s="4">
        <f>AE$5*Calculations!$B$27</f>
        <v>1.0969327087343181E-2</v>
      </c>
      <c r="AF8" s="4">
        <f>AF$5*Calculations!$B$27</f>
        <v>1.1046917037068857E-2</v>
      </c>
      <c r="AG8" s="4">
        <f>AG$5*Calculations!$B$27</f>
        <v>1.1124506986794533E-2</v>
      </c>
      <c r="AH8" s="4"/>
      <c r="AI8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AH1" sqref="AH1:AI8"/>
    </sheetView>
    <sheetView workbookViewId="1"/>
  </sheetViews>
  <sheetFormatPr defaultRowHeight="14.25"/>
  <cols>
    <col min="1" max="1" width="31.1328125" customWidth="1"/>
  </cols>
  <sheetData>
    <row r="1" spans="1:35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B$5/(1-'Other Values'!$B$3)</f>
        <v>3.2293530565471159E-5</v>
      </c>
      <c r="C2" s="4">
        <f>C$5/(1-'Other Values'!$B$3)</f>
        <v>3.2293530565471159E-5</v>
      </c>
      <c r="D2" s="4">
        <f>D$5/(1-'Other Values'!$B$3)</f>
        <v>3.2293530565471159E-5</v>
      </c>
      <c r="E2" s="4">
        <f>E$5/(1-'Other Values'!$B$3)</f>
        <v>3.2293530565471159E-5</v>
      </c>
      <c r="F2" s="4">
        <f>F$5/(1-'Other Values'!$B$3)</f>
        <v>3.2293530565471159E-5</v>
      </c>
      <c r="G2" s="4">
        <f>G$5/(1-'Other Values'!$B$3)</f>
        <v>3.2293530565471159E-5</v>
      </c>
      <c r="H2" s="4">
        <f>H$5/(1-'Other Values'!$B$3)</f>
        <v>3.2293530565471159E-5</v>
      </c>
      <c r="I2" s="4">
        <f>I$5/(1-'Other Values'!$B$3)</f>
        <v>3.2293530565471159E-5</v>
      </c>
      <c r="J2" s="4">
        <f>J$5/(1-'Other Values'!$B$3)</f>
        <v>3.2293530565471159E-5</v>
      </c>
      <c r="K2" s="4">
        <f>K$5/(1-'Other Values'!$B$3)</f>
        <v>3.2293530565471159E-5</v>
      </c>
      <c r="L2" s="4">
        <f>L$5/(1-'Other Values'!$B$3)</f>
        <v>3.2293530565471159E-5</v>
      </c>
      <c r="M2" s="4">
        <f>M$5/(1-'Other Values'!$B$3)</f>
        <v>3.2293530565471159E-5</v>
      </c>
      <c r="N2" s="4">
        <f>N$5/(1-'Other Values'!$B$3)</f>
        <v>3.2293530565471159E-5</v>
      </c>
      <c r="O2" s="4">
        <f>O$5/(1-'Other Values'!$B$3)</f>
        <v>3.2293530565471159E-5</v>
      </c>
      <c r="P2" s="4">
        <f>P$5/(1-'Other Values'!$B$3)</f>
        <v>3.2293530565471159E-5</v>
      </c>
      <c r="Q2" s="4">
        <f>Q$5/(1-'Other Values'!$B$3)</f>
        <v>3.2293530565471159E-5</v>
      </c>
      <c r="R2" s="4">
        <f>R$5/(1-'Other Values'!$B$3)</f>
        <v>3.2293530565471159E-5</v>
      </c>
      <c r="S2" s="4">
        <f>S$5/(1-'Other Values'!$B$3)</f>
        <v>3.2293530565471159E-5</v>
      </c>
      <c r="T2" s="4">
        <f>T$5/(1-'Other Values'!$B$3)</f>
        <v>3.2293530565471159E-5</v>
      </c>
      <c r="U2" s="4">
        <f>U$5/(1-'Other Values'!$B$3)</f>
        <v>3.2293530565471159E-5</v>
      </c>
      <c r="V2" s="4">
        <f>V$5/(1-'Other Values'!$B$3)</f>
        <v>3.2293530565471159E-5</v>
      </c>
      <c r="W2" s="4">
        <f>W$5/(1-'Other Values'!$B$3)</f>
        <v>3.2293530565471159E-5</v>
      </c>
      <c r="X2" s="4">
        <f>X$5/(1-'Other Values'!$B$3)</f>
        <v>3.2293530565471159E-5</v>
      </c>
      <c r="Y2" s="4">
        <f>Y$5/(1-'Other Values'!$B$3)</f>
        <v>3.2293530565471159E-5</v>
      </c>
      <c r="Z2" s="4">
        <f>Z$5/(1-'Other Values'!$B$3)</f>
        <v>3.2293530565471159E-5</v>
      </c>
      <c r="AA2" s="4">
        <f>AA$5/(1-'Other Values'!$B$3)</f>
        <v>3.2293530565471159E-5</v>
      </c>
      <c r="AB2" s="4">
        <f>AB$5/(1-'Other Values'!$B$3)</f>
        <v>3.2293530565471159E-5</v>
      </c>
      <c r="AC2" s="4">
        <f>AC$5/(1-'Other Values'!$B$3)</f>
        <v>3.2293530565471159E-5</v>
      </c>
      <c r="AD2" s="4">
        <f>AD$5/(1-'Other Values'!$B$3)</f>
        <v>3.2293530565471159E-5</v>
      </c>
      <c r="AE2" s="4">
        <f>AE$5/(1-'Other Values'!$B$3)</f>
        <v>3.2293530565471159E-5</v>
      </c>
      <c r="AF2" s="4">
        <f>AF$5/(1-'Other Values'!$B$3)</f>
        <v>3.2293530565471159E-5</v>
      </c>
      <c r="AG2" s="4">
        <f>AG$5/(1-'Other Values'!$B$3)</f>
        <v>3.2293530565471159E-5</v>
      </c>
      <c r="AH2" s="4"/>
      <c r="AI2" s="4"/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>
      <c r="A5" t="s">
        <v>5</v>
      </c>
      <c r="B5" s="4">
        <f>Extrapolations!F10</f>
        <v>1.0049411985156043E-5</v>
      </c>
      <c r="C5" s="4">
        <f>Extrapolations!G10</f>
        <v>1.0049411985156043E-5</v>
      </c>
      <c r="D5" s="4">
        <f>Extrapolations!H10</f>
        <v>1.0049411985156043E-5</v>
      </c>
      <c r="E5" s="4">
        <f>Extrapolations!I10</f>
        <v>1.0049411985156043E-5</v>
      </c>
      <c r="F5" s="4">
        <f>Extrapolations!J10</f>
        <v>1.0049411985156043E-5</v>
      </c>
      <c r="G5" s="4">
        <f>Extrapolations!K10</f>
        <v>1.0049411985156043E-5</v>
      </c>
      <c r="H5" s="4">
        <f>Extrapolations!L10</f>
        <v>1.0049411985156043E-5</v>
      </c>
      <c r="I5" s="4">
        <f>Extrapolations!M10</f>
        <v>1.0049411985156043E-5</v>
      </c>
      <c r="J5" s="4">
        <f>Extrapolations!N10</f>
        <v>1.0049411985156043E-5</v>
      </c>
      <c r="K5" s="4">
        <f>Extrapolations!O10</f>
        <v>1.0049411985156043E-5</v>
      </c>
      <c r="L5" s="4">
        <f>Extrapolations!P10</f>
        <v>1.0049411985156043E-5</v>
      </c>
      <c r="M5" s="4">
        <f>Extrapolations!Q10</f>
        <v>1.0049411985156043E-5</v>
      </c>
      <c r="N5" s="4">
        <f>Extrapolations!R10</f>
        <v>1.0049411985156043E-5</v>
      </c>
      <c r="O5" s="4">
        <f>Extrapolations!S10</f>
        <v>1.0049411985156043E-5</v>
      </c>
      <c r="P5" s="4">
        <f>Extrapolations!T10</f>
        <v>1.0049411985156043E-5</v>
      </c>
      <c r="Q5" s="4">
        <f>Extrapolations!U10</f>
        <v>1.0049411985156043E-5</v>
      </c>
      <c r="R5" s="4">
        <f>Extrapolations!V10</f>
        <v>1.0049411985156043E-5</v>
      </c>
      <c r="S5" s="4">
        <f>Extrapolations!W10</f>
        <v>1.0049411985156043E-5</v>
      </c>
      <c r="T5" s="4">
        <f>Extrapolations!X10</f>
        <v>1.0049411985156043E-5</v>
      </c>
      <c r="U5" s="4">
        <f>Extrapolations!Y10</f>
        <v>1.0049411985156043E-5</v>
      </c>
      <c r="V5" s="4">
        <f>Extrapolations!Z10</f>
        <v>1.0049411985156043E-5</v>
      </c>
      <c r="W5" s="4">
        <f>Extrapolations!AA10</f>
        <v>1.0049411985156043E-5</v>
      </c>
      <c r="X5" s="4">
        <f>Extrapolations!AB10</f>
        <v>1.0049411985156043E-5</v>
      </c>
      <c r="Y5" s="4">
        <f>Extrapolations!AC10</f>
        <v>1.0049411985156043E-5</v>
      </c>
      <c r="Z5" s="4">
        <f>Extrapolations!AD10</f>
        <v>1.0049411985156043E-5</v>
      </c>
      <c r="AA5" s="4">
        <f>Extrapolations!AE10</f>
        <v>1.0049411985156043E-5</v>
      </c>
      <c r="AB5" s="4">
        <f>Extrapolations!AF10</f>
        <v>1.0049411985156043E-5</v>
      </c>
      <c r="AC5" s="4">
        <f>Extrapolations!AG10</f>
        <v>1.0049411985156043E-5</v>
      </c>
      <c r="AD5" s="4">
        <f>Extrapolations!AH10</f>
        <v>1.0049411985156043E-5</v>
      </c>
      <c r="AE5" s="4">
        <f>Extrapolations!AI10</f>
        <v>1.0049411985156043E-5</v>
      </c>
      <c r="AF5" s="4">
        <f>Extrapolations!AJ10</f>
        <v>1.0049411985156043E-5</v>
      </c>
      <c r="AG5" s="4">
        <f>Extrapolations!AK10</f>
        <v>1.0049411985156043E-5</v>
      </c>
      <c r="AH5" s="4"/>
      <c r="AI5" s="4"/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>
      <c r="A7" t="s">
        <v>89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>
      <c r="A8" t="s">
        <v>90</v>
      </c>
      <c r="B8" s="4">
        <f>B$5*Calculations!$B$27</f>
        <v>3.0148235955468123E-5</v>
      </c>
      <c r="C8" s="4">
        <f>C$5*Calculations!$B$27</f>
        <v>3.0148235955468123E-5</v>
      </c>
      <c r="D8" s="4">
        <f>D$5*Calculations!$B$27</f>
        <v>3.0148235955468123E-5</v>
      </c>
      <c r="E8" s="4">
        <f>E$5*Calculations!$B$27</f>
        <v>3.0148235955468123E-5</v>
      </c>
      <c r="F8" s="4">
        <f>F$5*Calculations!$B$27</f>
        <v>3.0148235955468123E-5</v>
      </c>
      <c r="G8" s="4">
        <f>G$5*Calculations!$B$27</f>
        <v>3.0148235955468123E-5</v>
      </c>
      <c r="H8" s="4">
        <f>H$5*Calculations!$B$27</f>
        <v>3.0148235955468123E-5</v>
      </c>
      <c r="I8" s="4">
        <f>I$5*Calculations!$B$27</f>
        <v>3.0148235955468123E-5</v>
      </c>
      <c r="J8" s="4">
        <f>J$5*Calculations!$B$27</f>
        <v>3.0148235955468123E-5</v>
      </c>
      <c r="K8" s="4">
        <f>K$5*Calculations!$B$27</f>
        <v>3.0148235955468123E-5</v>
      </c>
      <c r="L8" s="4">
        <f>L$5*Calculations!$B$27</f>
        <v>3.0148235955468123E-5</v>
      </c>
      <c r="M8" s="4">
        <f>M$5*Calculations!$B$27</f>
        <v>3.0148235955468123E-5</v>
      </c>
      <c r="N8" s="4">
        <f>N$5*Calculations!$B$27</f>
        <v>3.0148235955468123E-5</v>
      </c>
      <c r="O8" s="4">
        <f>O$5*Calculations!$B$27</f>
        <v>3.0148235955468123E-5</v>
      </c>
      <c r="P8" s="4">
        <f>P$5*Calculations!$B$27</f>
        <v>3.0148235955468123E-5</v>
      </c>
      <c r="Q8" s="4">
        <f>Q$5*Calculations!$B$27</f>
        <v>3.0148235955468123E-5</v>
      </c>
      <c r="R8" s="4">
        <f>R$5*Calculations!$B$27</f>
        <v>3.0148235955468123E-5</v>
      </c>
      <c r="S8" s="4">
        <f>S$5*Calculations!$B$27</f>
        <v>3.0148235955468123E-5</v>
      </c>
      <c r="T8" s="4">
        <f>T$5*Calculations!$B$27</f>
        <v>3.0148235955468123E-5</v>
      </c>
      <c r="U8" s="4">
        <f>U$5*Calculations!$B$27</f>
        <v>3.0148235955468123E-5</v>
      </c>
      <c r="V8" s="4">
        <f>V$5*Calculations!$B$27</f>
        <v>3.0148235955468123E-5</v>
      </c>
      <c r="W8" s="4">
        <f>W$5*Calculations!$B$27</f>
        <v>3.0148235955468123E-5</v>
      </c>
      <c r="X8" s="4">
        <f>X$5*Calculations!$B$27</f>
        <v>3.0148235955468123E-5</v>
      </c>
      <c r="Y8" s="4">
        <f>Y$5*Calculations!$B$27</f>
        <v>3.0148235955468123E-5</v>
      </c>
      <c r="Z8" s="4">
        <f>Z$5*Calculations!$B$27</f>
        <v>3.0148235955468123E-5</v>
      </c>
      <c r="AA8" s="4">
        <f>AA$5*Calculations!$B$27</f>
        <v>3.0148235955468123E-5</v>
      </c>
      <c r="AB8" s="4">
        <f>AB$5*Calculations!$B$27</f>
        <v>3.0148235955468123E-5</v>
      </c>
      <c r="AC8" s="4">
        <f>AC$5*Calculations!$B$27</f>
        <v>3.0148235955468123E-5</v>
      </c>
      <c r="AD8" s="4">
        <f>AD$5*Calculations!$B$27</f>
        <v>3.0148235955468123E-5</v>
      </c>
      <c r="AE8" s="4">
        <f>AE$5*Calculations!$B$27</f>
        <v>3.0148235955468123E-5</v>
      </c>
      <c r="AF8" s="4">
        <f>AF$5*Calculations!$B$27</f>
        <v>3.0148235955468123E-5</v>
      </c>
      <c r="AG8" s="4">
        <f>AG$5*Calculations!$B$27</f>
        <v>3.0148235955468123E-5</v>
      </c>
      <c r="AH8" s="4"/>
      <c r="AI8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5" sqref="B5"/>
    </sheetView>
    <sheetView workbookViewId="1"/>
  </sheetViews>
  <sheetFormatPr defaultRowHeight="14.25"/>
  <cols>
    <col min="1" max="1" width="31.1328125" customWidth="1"/>
  </cols>
  <sheetData>
    <row r="1" spans="1:35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B$5/(1-'Other Values'!$B$3)</f>
        <v>1.3449112150234513E-2</v>
      </c>
      <c r="C2" s="4">
        <f>C$5/(1-'Other Values'!$B$3)</f>
        <v>1.3553616937568017E-2</v>
      </c>
      <c r="D2" s="4">
        <f>D$5/(1-'Other Values'!$B$3)</f>
        <v>1.3658121724901566E-2</v>
      </c>
      <c r="E2" s="4">
        <f>E$5/(1-'Other Values'!$B$3)</f>
        <v>1.3762626512235115E-2</v>
      </c>
      <c r="F2" s="4">
        <f>F$5/(1-'Other Values'!$B$3)</f>
        <v>1.3867131299568619E-2</v>
      </c>
      <c r="G2" s="4">
        <f>G$5/(1-'Other Values'!$B$3)</f>
        <v>1.3971636086902169E-2</v>
      </c>
      <c r="H2" s="4">
        <f>H$5/(1-'Other Values'!$B$3)</f>
        <v>1.4076140874235718E-2</v>
      </c>
      <c r="I2" s="4">
        <f>I$5/(1-'Other Values'!$B$3)</f>
        <v>1.4180645661569267E-2</v>
      </c>
      <c r="J2" s="4">
        <f>J$5/(1-'Other Values'!$B$3)</f>
        <v>1.4285150448902773E-2</v>
      </c>
      <c r="K2" s="4">
        <f>K$5/(1-'Other Values'!$B$3)</f>
        <v>1.4389655236236322E-2</v>
      </c>
      <c r="L2" s="4">
        <f>L$5/(1-'Other Values'!$B$3)</f>
        <v>1.4494160023569871E-2</v>
      </c>
      <c r="M2" s="4">
        <f>M$5/(1-'Other Values'!$B$3)</f>
        <v>1.4598664810903375E-2</v>
      </c>
      <c r="N2" s="4">
        <f>N$5/(1-'Other Values'!$B$3)</f>
        <v>1.4703169598236924E-2</v>
      </c>
      <c r="O2" s="4">
        <f>O$5/(1-'Other Values'!$B$3)</f>
        <v>1.4807674385570473E-2</v>
      </c>
      <c r="P2" s="4">
        <f>P$5/(1-'Other Values'!$B$3)</f>
        <v>1.4912179172904022E-2</v>
      </c>
      <c r="Q2" s="4">
        <f>Q$5/(1-'Other Values'!$B$3)</f>
        <v>1.5016683960237526E-2</v>
      </c>
      <c r="R2" s="4">
        <f>R$5/(1-'Other Values'!$B$3)</f>
        <v>1.5121188747571075E-2</v>
      </c>
      <c r="S2" s="4">
        <f>S$5/(1-'Other Values'!$B$3)</f>
        <v>1.5225693534904624E-2</v>
      </c>
      <c r="T2" s="4">
        <f>T$5/(1-'Other Values'!$B$3)</f>
        <v>1.533019832223813E-2</v>
      </c>
      <c r="U2" s="4">
        <f>U$5/(1-'Other Values'!$B$3)</f>
        <v>1.5434703109571679E-2</v>
      </c>
      <c r="V2" s="4">
        <f>V$5/(1-'Other Values'!$B$3)</f>
        <v>1.5539207896905228E-2</v>
      </c>
      <c r="W2" s="4">
        <f>W$5/(1-'Other Values'!$B$3)</f>
        <v>1.5643712684238777E-2</v>
      </c>
      <c r="X2" s="4">
        <f>X$5/(1-'Other Values'!$B$3)</f>
        <v>1.5748217471572283E-2</v>
      </c>
      <c r="Y2" s="4">
        <f>Y$5/(1-'Other Values'!$B$3)</f>
        <v>1.585272225890583E-2</v>
      </c>
      <c r="Z2" s="4">
        <f>Z$5/(1-'Other Values'!$B$3)</f>
        <v>1.5957227046239381E-2</v>
      </c>
      <c r="AA2" s="4">
        <f>AA$5/(1-'Other Values'!$B$3)</f>
        <v>1.6061731833572884E-2</v>
      </c>
      <c r="AB2" s="4">
        <f>AB$5/(1-'Other Values'!$B$3)</f>
        <v>1.6166236620906434E-2</v>
      </c>
      <c r="AC2" s="4">
        <f>AC$5/(1-'Other Values'!$B$3)</f>
        <v>1.6270741408239982E-2</v>
      </c>
      <c r="AD2" s="4">
        <f>AD$5/(1-'Other Values'!$B$3)</f>
        <v>1.6375246195573533E-2</v>
      </c>
      <c r="AE2" s="4">
        <f>AE$5/(1-'Other Values'!$B$3)</f>
        <v>1.6479750982907035E-2</v>
      </c>
      <c r="AF2" s="4">
        <f>AF$5/(1-'Other Values'!$B$3)</f>
        <v>1.6584255770240586E-2</v>
      </c>
      <c r="AG2" s="4">
        <f>AG$5/(1-'Other Values'!$B$3)</f>
        <v>1.6688760557574133E-2</v>
      </c>
      <c r="AH2" s="4"/>
      <c r="AI2" s="4"/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>
      <c r="A5" t="s">
        <v>5</v>
      </c>
      <c r="B5" s="4">
        <f>Extrapolations!F11</f>
        <v>4.1852242992838143E-3</v>
      </c>
      <c r="C5" s="4">
        <f>Extrapolations!G11</f>
        <v>4.2177451058957247E-3</v>
      </c>
      <c r="D5" s="4">
        <f>Extrapolations!H11</f>
        <v>4.2502659125076489E-3</v>
      </c>
      <c r="E5" s="4">
        <f>Extrapolations!I11</f>
        <v>4.2827867191195731E-3</v>
      </c>
      <c r="F5" s="4">
        <f>Extrapolations!J11</f>
        <v>4.3153075257314835E-3</v>
      </c>
      <c r="G5" s="4">
        <f>Extrapolations!K11</f>
        <v>4.3478283323434078E-3</v>
      </c>
      <c r="H5" s="4">
        <f>Extrapolations!L11</f>
        <v>4.380349138955332E-3</v>
      </c>
      <c r="I5" s="4">
        <f>Extrapolations!M11</f>
        <v>4.4128699455672563E-3</v>
      </c>
      <c r="J5" s="4">
        <f>Extrapolations!N11</f>
        <v>4.4453907521791666E-3</v>
      </c>
      <c r="K5" s="4">
        <f>Extrapolations!O11</f>
        <v>4.4779115587910909E-3</v>
      </c>
      <c r="L5" s="4">
        <f>Extrapolations!P11</f>
        <v>4.5104323654030151E-3</v>
      </c>
      <c r="M5" s="4">
        <f>Extrapolations!Q11</f>
        <v>4.5429531720149255E-3</v>
      </c>
      <c r="N5" s="4">
        <f>Extrapolations!R11</f>
        <v>4.5754739786268497E-3</v>
      </c>
      <c r="O5" s="4">
        <f>Extrapolations!S11</f>
        <v>4.607994785238774E-3</v>
      </c>
      <c r="P5" s="4">
        <f>Extrapolations!T11</f>
        <v>4.6405155918506982E-3</v>
      </c>
      <c r="Q5" s="4">
        <f>Extrapolations!U11</f>
        <v>4.6730363984626086E-3</v>
      </c>
      <c r="R5" s="4">
        <f>Extrapolations!V11</f>
        <v>4.7055572050745328E-3</v>
      </c>
      <c r="S5" s="4">
        <f>Extrapolations!W11</f>
        <v>4.7380780116864571E-3</v>
      </c>
      <c r="T5" s="4">
        <f>Extrapolations!X11</f>
        <v>4.7705988182983675E-3</v>
      </c>
      <c r="U5" s="4">
        <f>Extrapolations!Y11</f>
        <v>4.8031196249102917E-3</v>
      </c>
      <c r="V5" s="4">
        <f>Extrapolations!Z11</f>
        <v>4.835640431522216E-3</v>
      </c>
      <c r="W5" s="4">
        <f>Extrapolations!AA11</f>
        <v>4.8681612381341402E-3</v>
      </c>
      <c r="X5" s="4">
        <f>Extrapolations!AB11</f>
        <v>4.9006820447460506E-3</v>
      </c>
      <c r="Y5" s="4">
        <f>Extrapolations!AC11</f>
        <v>4.9332028513579748E-3</v>
      </c>
      <c r="Z5" s="4">
        <f>Extrapolations!AD11</f>
        <v>4.9657236579698991E-3</v>
      </c>
      <c r="AA5" s="4">
        <f>Extrapolations!AE11</f>
        <v>4.9982444645818094E-3</v>
      </c>
      <c r="AB5" s="4">
        <f>Extrapolations!AF11</f>
        <v>5.0307652711937337E-3</v>
      </c>
      <c r="AC5" s="4">
        <f>Extrapolations!AG11</f>
        <v>5.0632860778056579E-3</v>
      </c>
      <c r="AD5" s="4">
        <f>Extrapolations!AH11</f>
        <v>5.0958068844175822E-3</v>
      </c>
      <c r="AE5" s="4">
        <f>Extrapolations!AI11</f>
        <v>5.1283276910294925E-3</v>
      </c>
      <c r="AF5" s="4">
        <f>Extrapolations!AJ11</f>
        <v>5.1608484976414168E-3</v>
      </c>
      <c r="AG5" s="4">
        <f>Extrapolations!AK11</f>
        <v>5.193369304253341E-3</v>
      </c>
      <c r="AH5" s="4"/>
      <c r="AI5" s="4"/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>
      <c r="A7" t="s">
        <v>89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>
      <c r="A8" t="s">
        <v>90</v>
      </c>
      <c r="B8" s="4">
        <f>B$5*Calculations!$B$27</f>
        <v>1.2555672897851441E-2</v>
      </c>
      <c r="C8" s="4">
        <f>C$5*Calculations!$B$27</f>
        <v>1.2653235317687172E-2</v>
      </c>
      <c r="D8" s="4">
        <f>D$5*Calculations!$B$27</f>
        <v>1.2750797737522945E-2</v>
      </c>
      <c r="E8" s="4">
        <f>E$5*Calculations!$B$27</f>
        <v>1.2848360157358718E-2</v>
      </c>
      <c r="F8" s="4">
        <f>F$5*Calculations!$B$27</f>
        <v>1.2945922577194449E-2</v>
      </c>
      <c r="G8" s="4">
        <f>G$5*Calculations!$B$27</f>
        <v>1.3043484997030222E-2</v>
      </c>
      <c r="H8" s="4">
        <f>H$5*Calculations!$B$27</f>
        <v>1.3141047416865994E-2</v>
      </c>
      <c r="I8" s="4">
        <f>I$5*Calculations!$B$27</f>
        <v>1.3238609836701767E-2</v>
      </c>
      <c r="J8" s="4">
        <f>J$5*Calculations!$B$27</f>
        <v>1.3336172256537498E-2</v>
      </c>
      <c r="K8" s="4">
        <f>K$5*Calculations!$B$27</f>
        <v>1.3433734676373271E-2</v>
      </c>
      <c r="L8" s="4">
        <f>L$5*Calculations!$B$27</f>
        <v>1.3531297096209044E-2</v>
      </c>
      <c r="M8" s="4">
        <f>M$5*Calculations!$B$27</f>
        <v>1.3628859516044775E-2</v>
      </c>
      <c r="N8" s="4">
        <f>N$5*Calculations!$B$27</f>
        <v>1.3726421935880547E-2</v>
      </c>
      <c r="O8" s="4">
        <f>O$5*Calculations!$B$27</f>
        <v>1.382398435571632E-2</v>
      </c>
      <c r="P8" s="4">
        <f>P$5*Calculations!$B$27</f>
        <v>1.3921546775552093E-2</v>
      </c>
      <c r="Q8" s="4">
        <f>Q$5*Calculations!$B$27</f>
        <v>1.4019109195387824E-2</v>
      </c>
      <c r="R8" s="4">
        <f>R$5*Calculations!$B$27</f>
        <v>1.4116671615223597E-2</v>
      </c>
      <c r="S8" s="4">
        <f>S$5*Calculations!$B$27</f>
        <v>1.421423403505937E-2</v>
      </c>
      <c r="T8" s="4">
        <f>T$5*Calculations!$B$27</f>
        <v>1.4311796454895101E-2</v>
      </c>
      <c r="U8" s="4">
        <f>U$5*Calculations!$B$27</f>
        <v>1.4409358874730873E-2</v>
      </c>
      <c r="V8" s="4">
        <f>V$5*Calculations!$B$27</f>
        <v>1.4506921294566646E-2</v>
      </c>
      <c r="W8" s="4">
        <f>W$5*Calculations!$B$27</f>
        <v>1.4604483714402419E-2</v>
      </c>
      <c r="X8" s="4">
        <f>X$5*Calculations!$B$27</f>
        <v>1.470204613423815E-2</v>
      </c>
      <c r="Y8" s="4">
        <f>Y$5*Calculations!$B$27</f>
        <v>1.4799608554073923E-2</v>
      </c>
      <c r="Z8" s="4">
        <f>Z$5*Calculations!$B$27</f>
        <v>1.4897170973909695E-2</v>
      </c>
      <c r="AA8" s="4">
        <f>AA$5*Calculations!$B$27</f>
        <v>1.4994733393745427E-2</v>
      </c>
      <c r="AB8" s="4">
        <f>AB$5*Calculations!$B$27</f>
        <v>1.5092295813581199E-2</v>
      </c>
      <c r="AC8" s="4">
        <f>AC$5*Calculations!$B$27</f>
        <v>1.5189858233416972E-2</v>
      </c>
      <c r="AD8" s="4">
        <f>AD$5*Calculations!$B$27</f>
        <v>1.5287420653252745E-2</v>
      </c>
      <c r="AE8" s="4">
        <f>AE$5*Calculations!$B$27</f>
        <v>1.5384983073088476E-2</v>
      </c>
      <c r="AF8" s="4">
        <f>AF$5*Calculations!$B$27</f>
        <v>1.5482545492924249E-2</v>
      </c>
      <c r="AG8" s="4">
        <f>AG$5*Calculations!$B$27</f>
        <v>1.5580107912760021E-2</v>
      </c>
      <c r="AH8" s="4"/>
      <c r="AI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topLeftCell="Z1" workbookViewId="0">
      <selection activeCell="AE11" sqref="AE11"/>
    </sheetView>
    <sheetView workbookViewId="1"/>
  </sheetViews>
  <sheetFormatPr defaultRowHeight="14.25"/>
  <cols>
    <col min="1" max="1" width="31.1328125" customWidth="1"/>
  </cols>
  <sheetData>
    <row r="1" spans="1:35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B$4/(1-'Other Values'!$B$2)</f>
        <v>3.5367360917112622E-3</v>
      </c>
      <c r="C2" s="4">
        <f>C$4/(1-'Other Values'!$B$2)</f>
        <v>3.5367360917112622E-3</v>
      </c>
      <c r="D2" s="4">
        <f>D$4/(1-'Other Values'!$B$2)</f>
        <v>3.5367360917112622E-3</v>
      </c>
      <c r="E2" s="4">
        <f>E$4/(1-'Other Values'!$B$2)</f>
        <v>3.5367360917112622E-3</v>
      </c>
      <c r="F2" s="4">
        <f>F$4/(1-'Other Values'!$B$2)</f>
        <v>3.5367360917112622E-3</v>
      </c>
      <c r="G2" s="4">
        <f>G$4/(1-'Other Values'!$B$2)</f>
        <v>3.5367360917112622E-3</v>
      </c>
      <c r="H2" s="4">
        <f>H$4/(1-'Other Values'!$B$2)</f>
        <v>3.5367360917112622E-3</v>
      </c>
      <c r="I2" s="4">
        <f>I$4/(1-'Other Values'!$B$2)</f>
        <v>3.5367360917112622E-3</v>
      </c>
      <c r="J2" s="4">
        <f>J$4/(1-'Other Values'!$B$2)</f>
        <v>3.5367360917112622E-3</v>
      </c>
      <c r="K2" s="4">
        <f>K$4/(1-'Other Values'!$B$2)</f>
        <v>3.5367360917112622E-3</v>
      </c>
      <c r="L2" s="4">
        <f>L$4/(1-'Other Values'!$B$2)</f>
        <v>3.5367360917112622E-3</v>
      </c>
      <c r="M2" s="4">
        <f>M$4/(1-'Other Values'!$B$2)</f>
        <v>3.5367360917112622E-3</v>
      </c>
      <c r="N2" s="4">
        <f>N$4/(1-'Other Values'!$B$2)</f>
        <v>3.5367360917112622E-3</v>
      </c>
      <c r="O2" s="4">
        <f>O$4/(1-'Other Values'!$B$2)</f>
        <v>3.5367360917112622E-3</v>
      </c>
      <c r="P2" s="4">
        <f>P$4/(1-'Other Values'!$B$2)</f>
        <v>3.5367360917112622E-3</v>
      </c>
      <c r="Q2" s="4">
        <f>Q$4/(1-'Other Values'!$B$2)</f>
        <v>3.5367360917112622E-3</v>
      </c>
      <c r="R2" s="4">
        <f>R$4/(1-'Other Values'!$B$2)</f>
        <v>3.5367360917112622E-3</v>
      </c>
      <c r="S2" s="4">
        <f>S$4/(1-'Other Values'!$B$2)</f>
        <v>3.5367360917112622E-3</v>
      </c>
      <c r="T2" s="4">
        <f>T$4/(1-'Other Values'!$B$2)</f>
        <v>3.5367360917112622E-3</v>
      </c>
      <c r="U2" s="4">
        <f>U$4/(1-'Other Values'!$B$2)</f>
        <v>3.5367360917112622E-3</v>
      </c>
      <c r="V2" s="4">
        <f>V$4/(1-'Other Values'!$B$2)</f>
        <v>3.5367360917112622E-3</v>
      </c>
      <c r="W2" s="4">
        <f>W$4/(1-'Other Values'!$B$2)</f>
        <v>3.5367360917112622E-3</v>
      </c>
      <c r="X2" s="4">
        <f>X$4/(1-'Other Values'!$B$2)</f>
        <v>3.5367360917112622E-3</v>
      </c>
      <c r="Y2" s="4">
        <f>Y$4/(1-'Other Values'!$B$2)</f>
        <v>3.5367360917112622E-3</v>
      </c>
      <c r="Z2" s="4">
        <f>Z$4/(1-'Other Values'!$B$2)</f>
        <v>3.5367360917112622E-3</v>
      </c>
      <c r="AA2" s="4">
        <f>AA$4/(1-'Other Values'!$B$2)</f>
        <v>3.5367360917112622E-3</v>
      </c>
      <c r="AB2" s="4">
        <f>AB$4/(1-'Other Values'!$B$2)</f>
        <v>3.5367360917112622E-3</v>
      </c>
      <c r="AC2" s="4">
        <f>AC$4/(1-'Other Values'!$B$2)</f>
        <v>3.5367360917112622E-3</v>
      </c>
      <c r="AD2" s="4">
        <f>AD$4/(1-'Other Values'!$B$2)</f>
        <v>3.5367360917112622E-3</v>
      </c>
      <c r="AE2" s="4">
        <f>AE$4/(1-'Other Values'!$B$2)</f>
        <v>3.5367360917112622E-3</v>
      </c>
      <c r="AF2" s="4">
        <f>AF$4/(1-'Other Values'!$B$2)</f>
        <v>3.5367360917112622E-3</v>
      </c>
      <c r="AG2" s="4">
        <f>AG$4/(1-'Other Values'!$B$2)</f>
        <v>3.5367360917112622E-3</v>
      </c>
      <c r="AH2" s="4"/>
      <c r="AI2" s="4"/>
    </row>
    <row r="3" spans="1:35">
      <c r="A3" t="s">
        <v>3</v>
      </c>
      <c r="B3" s="4">
        <f t="shared" ref="B3:AG3" si="0">B$4</f>
        <v>1.1107105081407272E-3</v>
      </c>
      <c r="C3" s="4">
        <f t="shared" si="0"/>
        <v>1.1107105081407272E-3</v>
      </c>
      <c r="D3" s="4">
        <f t="shared" si="0"/>
        <v>1.1107105081407272E-3</v>
      </c>
      <c r="E3" s="4">
        <f t="shared" si="0"/>
        <v>1.1107105081407272E-3</v>
      </c>
      <c r="F3" s="4">
        <f t="shared" si="0"/>
        <v>1.1107105081407272E-3</v>
      </c>
      <c r="G3" s="4">
        <f t="shared" si="0"/>
        <v>1.1107105081407272E-3</v>
      </c>
      <c r="H3" s="4">
        <f t="shared" si="0"/>
        <v>1.1107105081407272E-3</v>
      </c>
      <c r="I3" s="4">
        <f t="shared" si="0"/>
        <v>1.1107105081407272E-3</v>
      </c>
      <c r="J3" s="4">
        <f t="shared" si="0"/>
        <v>1.1107105081407272E-3</v>
      </c>
      <c r="K3" s="4">
        <f t="shared" si="0"/>
        <v>1.1107105081407272E-3</v>
      </c>
      <c r="L3" s="4">
        <f t="shared" si="0"/>
        <v>1.1107105081407272E-3</v>
      </c>
      <c r="M3" s="4">
        <f t="shared" si="0"/>
        <v>1.1107105081407272E-3</v>
      </c>
      <c r="N3" s="4">
        <f t="shared" si="0"/>
        <v>1.1107105081407272E-3</v>
      </c>
      <c r="O3" s="4">
        <f t="shared" si="0"/>
        <v>1.1107105081407272E-3</v>
      </c>
      <c r="P3" s="4">
        <f t="shared" si="0"/>
        <v>1.1107105081407272E-3</v>
      </c>
      <c r="Q3" s="4">
        <f t="shared" si="0"/>
        <v>1.1107105081407272E-3</v>
      </c>
      <c r="R3" s="4">
        <f t="shared" si="0"/>
        <v>1.1107105081407272E-3</v>
      </c>
      <c r="S3" s="4">
        <f t="shared" si="0"/>
        <v>1.1107105081407272E-3</v>
      </c>
      <c r="T3" s="4">
        <f t="shared" si="0"/>
        <v>1.1107105081407272E-3</v>
      </c>
      <c r="U3" s="4">
        <f t="shared" si="0"/>
        <v>1.1107105081407272E-3</v>
      </c>
      <c r="V3" s="4">
        <f t="shared" si="0"/>
        <v>1.1107105081407272E-3</v>
      </c>
      <c r="W3" s="4">
        <f t="shared" si="0"/>
        <v>1.1107105081407272E-3</v>
      </c>
      <c r="X3" s="4">
        <f t="shared" si="0"/>
        <v>1.1107105081407272E-3</v>
      </c>
      <c r="Y3" s="4">
        <f t="shared" si="0"/>
        <v>1.1107105081407272E-3</v>
      </c>
      <c r="Z3" s="4">
        <f t="shared" si="0"/>
        <v>1.1107105081407272E-3</v>
      </c>
      <c r="AA3" s="4">
        <f t="shared" si="0"/>
        <v>1.1107105081407272E-3</v>
      </c>
      <c r="AB3" s="4">
        <f t="shared" si="0"/>
        <v>1.1107105081407272E-3</v>
      </c>
      <c r="AC3" s="4">
        <f t="shared" si="0"/>
        <v>1.1107105081407272E-3</v>
      </c>
      <c r="AD3" s="4">
        <f t="shared" si="0"/>
        <v>1.1107105081407272E-3</v>
      </c>
      <c r="AE3" s="4">
        <f t="shared" si="0"/>
        <v>1.1107105081407272E-3</v>
      </c>
      <c r="AF3" s="4">
        <f t="shared" si="0"/>
        <v>1.1107105081407272E-3</v>
      </c>
      <c r="AG3" s="4">
        <f t="shared" si="0"/>
        <v>1.1107105081407272E-3</v>
      </c>
      <c r="AH3" s="4"/>
      <c r="AI3" s="4"/>
    </row>
    <row r="4" spans="1:35">
      <c r="A4" t="s">
        <v>4</v>
      </c>
      <c r="B4" s="4">
        <f>Extrapolations!V12</f>
        <v>1.1107105081407272E-3</v>
      </c>
      <c r="C4" s="4">
        <f>Extrapolations!W12</f>
        <v>1.1107105081407272E-3</v>
      </c>
      <c r="D4" s="4">
        <f>Extrapolations!X12</f>
        <v>1.1107105081407272E-3</v>
      </c>
      <c r="E4" s="4">
        <f>Extrapolations!Y12</f>
        <v>1.1107105081407272E-3</v>
      </c>
      <c r="F4" s="4">
        <f>Extrapolations!Z12</f>
        <v>1.1107105081407272E-3</v>
      </c>
      <c r="G4" s="4">
        <f>Extrapolations!AA12</f>
        <v>1.1107105081407272E-3</v>
      </c>
      <c r="H4" s="4">
        <f>Extrapolations!AB12</f>
        <v>1.1107105081407272E-3</v>
      </c>
      <c r="I4" s="4">
        <f>Extrapolations!AC12</f>
        <v>1.1107105081407272E-3</v>
      </c>
      <c r="J4" s="4">
        <f>Extrapolations!AD12</f>
        <v>1.1107105081407272E-3</v>
      </c>
      <c r="K4" s="4">
        <f>Extrapolations!AE12</f>
        <v>1.1107105081407272E-3</v>
      </c>
      <c r="L4" s="4">
        <f>Extrapolations!AF12</f>
        <v>1.1107105081407272E-3</v>
      </c>
      <c r="M4" s="4">
        <f>Extrapolations!AG12</f>
        <v>1.1107105081407272E-3</v>
      </c>
      <c r="N4" s="4">
        <f>Extrapolations!AH12</f>
        <v>1.1107105081407272E-3</v>
      </c>
      <c r="O4" s="4">
        <f>Extrapolations!AI12</f>
        <v>1.1107105081407272E-3</v>
      </c>
      <c r="P4" s="4">
        <f>Extrapolations!AJ12</f>
        <v>1.1107105081407272E-3</v>
      </c>
      <c r="Q4" s="4">
        <f>Extrapolations!AK12</f>
        <v>1.1107105081407272E-3</v>
      </c>
      <c r="R4" s="4">
        <f>Extrapolations!AL12</f>
        <v>1.1107105081407272E-3</v>
      </c>
      <c r="S4" s="4">
        <f>Extrapolations!AM12</f>
        <v>1.1107105081407272E-3</v>
      </c>
      <c r="T4" s="4">
        <f>Extrapolations!AN12</f>
        <v>1.1107105081407272E-3</v>
      </c>
      <c r="U4" s="4">
        <f>Extrapolations!AO12</f>
        <v>1.1107105081407272E-3</v>
      </c>
      <c r="V4" s="4">
        <f>Extrapolations!AP12</f>
        <v>1.1107105081407272E-3</v>
      </c>
      <c r="W4" s="4">
        <f>Extrapolations!AQ12</f>
        <v>1.1107105081407272E-3</v>
      </c>
      <c r="X4" s="4">
        <f>Extrapolations!AR12</f>
        <v>1.1107105081407272E-3</v>
      </c>
      <c r="Y4" s="4">
        <f>Extrapolations!AS12</f>
        <v>1.1107105081407272E-3</v>
      </c>
      <c r="Z4" s="4">
        <f>Extrapolations!AT12</f>
        <v>1.1107105081407272E-3</v>
      </c>
      <c r="AA4" s="4">
        <f>Extrapolations!AU12</f>
        <v>1.1107105081407272E-3</v>
      </c>
      <c r="AB4" s="4">
        <f>Extrapolations!AV12</f>
        <v>1.1107105081407272E-3</v>
      </c>
      <c r="AC4" s="4">
        <f>Extrapolations!AW12</f>
        <v>1.1107105081407272E-3</v>
      </c>
      <c r="AD4" s="4">
        <f>Extrapolations!AX12</f>
        <v>1.1107105081407272E-3</v>
      </c>
      <c r="AE4" s="4">
        <f>Extrapolations!AY12</f>
        <v>1.1107105081407272E-3</v>
      </c>
      <c r="AF4" s="4">
        <f>Extrapolations!AZ12</f>
        <v>1.1107105081407272E-3</v>
      </c>
      <c r="AG4" s="4">
        <f>Extrapolations!BA12</f>
        <v>1.1107105081407272E-3</v>
      </c>
      <c r="AH4" s="4"/>
      <c r="AI4" s="4"/>
    </row>
    <row r="5" spans="1:35">
      <c r="A5" t="s">
        <v>5</v>
      </c>
      <c r="B5" s="4">
        <f t="shared" ref="B5:AG5" si="1">B$4</f>
        <v>1.1107105081407272E-3</v>
      </c>
      <c r="C5" s="4">
        <f t="shared" si="1"/>
        <v>1.1107105081407272E-3</v>
      </c>
      <c r="D5" s="4">
        <f t="shared" si="1"/>
        <v>1.1107105081407272E-3</v>
      </c>
      <c r="E5" s="4">
        <f t="shared" si="1"/>
        <v>1.1107105081407272E-3</v>
      </c>
      <c r="F5" s="4">
        <f t="shared" si="1"/>
        <v>1.1107105081407272E-3</v>
      </c>
      <c r="G5" s="4">
        <f t="shared" si="1"/>
        <v>1.1107105081407272E-3</v>
      </c>
      <c r="H5" s="4">
        <f t="shared" si="1"/>
        <v>1.1107105081407272E-3</v>
      </c>
      <c r="I5" s="4">
        <f t="shared" si="1"/>
        <v>1.1107105081407272E-3</v>
      </c>
      <c r="J5" s="4">
        <f t="shared" si="1"/>
        <v>1.1107105081407272E-3</v>
      </c>
      <c r="K5" s="4">
        <f t="shared" si="1"/>
        <v>1.1107105081407272E-3</v>
      </c>
      <c r="L5" s="4">
        <f t="shared" si="1"/>
        <v>1.1107105081407272E-3</v>
      </c>
      <c r="M5" s="4">
        <f t="shared" si="1"/>
        <v>1.1107105081407272E-3</v>
      </c>
      <c r="N5" s="4">
        <f t="shared" si="1"/>
        <v>1.1107105081407272E-3</v>
      </c>
      <c r="O5" s="4">
        <f t="shared" si="1"/>
        <v>1.1107105081407272E-3</v>
      </c>
      <c r="P5" s="4">
        <f t="shared" si="1"/>
        <v>1.1107105081407272E-3</v>
      </c>
      <c r="Q5" s="4">
        <f t="shared" si="1"/>
        <v>1.1107105081407272E-3</v>
      </c>
      <c r="R5" s="4">
        <f t="shared" si="1"/>
        <v>1.1107105081407272E-3</v>
      </c>
      <c r="S5" s="4">
        <f t="shared" si="1"/>
        <v>1.1107105081407272E-3</v>
      </c>
      <c r="T5" s="4">
        <f t="shared" si="1"/>
        <v>1.1107105081407272E-3</v>
      </c>
      <c r="U5" s="4">
        <f t="shared" si="1"/>
        <v>1.1107105081407272E-3</v>
      </c>
      <c r="V5" s="4">
        <f t="shared" si="1"/>
        <v>1.1107105081407272E-3</v>
      </c>
      <c r="W5" s="4">
        <f t="shared" si="1"/>
        <v>1.1107105081407272E-3</v>
      </c>
      <c r="X5" s="4">
        <f t="shared" si="1"/>
        <v>1.1107105081407272E-3</v>
      </c>
      <c r="Y5" s="4">
        <f t="shared" si="1"/>
        <v>1.1107105081407272E-3</v>
      </c>
      <c r="Z5" s="4">
        <f t="shared" si="1"/>
        <v>1.1107105081407272E-3</v>
      </c>
      <c r="AA5" s="4">
        <f t="shared" si="1"/>
        <v>1.1107105081407272E-3</v>
      </c>
      <c r="AB5" s="4">
        <f t="shared" si="1"/>
        <v>1.1107105081407272E-3</v>
      </c>
      <c r="AC5" s="4">
        <f t="shared" si="1"/>
        <v>1.1107105081407272E-3</v>
      </c>
      <c r="AD5" s="4">
        <f t="shared" si="1"/>
        <v>1.1107105081407272E-3</v>
      </c>
      <c r="AE5" s="4">
        <f t="shared" si="1"/>
        <v>1.1107105081407272E-3</v>
      </c>
      <c r="AF5" s="4">
        <f t="shared" si="1"/>
        <v>1.1107105081407272E-3</v>
      </c>
      <c r="AG5" s="4">
        <f t="shared" si="1"/>
        <v>1.1107105081407272E-3</v>
      </c>
      <c r="AH5" s="4"/>
      <c r="AI5" s="4"/>
    </row>
    <row r="6" spans="1:35">
      <c r="A6" t="s">
        <v>6</v>
      </c>
      <c r="B6" s="4">
        <f>B$4/(1-'Other Values'!$B$2)*'Other Values'!$B$6+B$4*(1-'Other Values'!$B$6)</f>
        <v>2.4450245791045213E-3</v>
      </c>
      <c r="C6" s="4">
        <f>C$4/(1-'Other Values'!$B$2)*'Other Values'!$B$6+C$4*(1-'Other Values'!$B$6)</f>
        <v>2.4450245791045213E-3</v>
      </c>
      <c r="D6" s="4">
        <f>D$4/(1-'Other Values'!$B$2)*'Other Values'!$B$6+D$4*(1-'Other Values'!$B$6)</f>
        <v>2.4450245791045213E-3</v>
      </c>
      <c r="E6" s="4">
        <f>E$4/(1-'Other Values'!$B$2)*'Other Values'!$B$6+E$4*(1-'Other Values'!$B$6)</f>
        <v>2.4450245791045213E-3</v>
      </c>
      <c r="F6" s="4">
        <f>F$4/(1-'Other Values'!$B$2)*'Other Values'!$B$6+F$4*(1-'Other Values'!$B$6)</f>
        <v>2.4450245791045213E-3</v>
      </c>
      <c r="G6" s="4">
        <f>G$4/(1-'Other Values'!$B$2)*'Other Values'!$B$6+G$4*(1-'Other Values'!$B$6)</f>
        <v>2.4450245791045213E-3</v>
      </c>
      <c r="H6" s="4">
        <f>H$4/(1-'Other Values'!$B$2)*'Other Values'!$B$6+H$4*(1-'Other Values'!$B$6)</f>
        <v>2.4450245791045213E-3</v>
      </c>
      <c r="I6" s="4">
        <f>I$4/(1-'Other Values'!$B$2)*'Other Values'!$B$6+I$4*(1-'Other Values'!$B$6)</f>
        <v>2.4450245791045213E-3</v>
      </c>
      <c r="J6" s="4">
        <f>J$4/(1-'Other Values'!$B$2)*'Other Values'!$B$6+J$4*(1-'Other Values'!$B$6)</f>
        <v>2.4450245791045213E-3</v>
      </c>
      <c r="K6" s="4">
        <f>K$4/(1-'Other Values'!$B$2)*'Other Values'!$B$6+K$4*(1-'Other Values'!$B$6)</f>
        <v>2.4450245791045213E-3</v>
      </c>
      <c r="L6" s="4">
        <f>L$4/(1-'Other Values'!$B$2)*'Other Values'!$B$6+L$4*(1-'Other Values'!$B$6)</f>
        <v>2.4450245791045213E-3</v>
      </c>
      <c r="M6" s="4">
        <f>M$4/(1-'Other Values'!$B$2)*'Other Values'!$B$6+M$4*(1-'Other Values'!$B$6)</f>
        <v>2.4450245791045213E-3</v>
      </c>
      <c r="N6" s="4">
        <f>N$4/(1-'Other Values'!$B$2)*'Other Values'!$B$6+N$4*(1-'Other Values'!$B$6)</f>
        <v>2.4450245791045213E-3</v>
      </c>
      <c r="O6" s="4">
        <f>O$4/(1-'Other Values'!$B$2)*'Other Values'!$B$6+O$4*(1-'Other Values'!$B$6)</f>
        <v>2.4450245791045213E-3</v>
      </c>
      <c r="P6" s="4">
        <f>P$4/(1-'Other Values'!$B$2)*'Other Values'!$B$6+P$4*(1-'Other Values'!$B$6)</f>
        <v>2.4450245791045213E-3</v>
      </c>
      <c r="Q6" s="4">
        <f>Q$4/(1-'Other Values'!$B$2)*'Other Values'!$B$6+Q$4*(1-'Other Values'!$B$6)</f>
        <v>2.4450245791045213E-3</v>
      </c>
      <c r="R6" s="4">
        <f>R$4/(1-'Other Values'!$B$2)*'Other Values'!$B$6+R$4*(1-'Other Values'!$B$6)</f>
        <v>2.4450245791045213E-3</v>
      </c>
      <c r="S6" s="4">
        <f>S$4/(1-'Other Values'!$B$2)*'Other Values'!$B$6+S$4*(1-'Other Values'!$B$6)</f>
        <v>2.4450245791045213E-3</v>
      </c>
      <c r="T6" s="4">
        <f>T$4/(1-'Other Values'!$B$2)*'Other Values'!$B$6+T$4*(1-'Other Values'!$B$6)</f>
        <v>2.4450245791045213E-3</v>
      </c>
      <c r="U6" s="4">
        <f>U$4/(1-'Other Values'!$B$2)*'Other Values'!$B$6+U$4*(1-'Other Values'!$B$6)</f>
        <v>2.4450245791045213E-3</v>
      </c>
      <c r="V6" s="4">
        <f>V$4/(1-'Other Values'!$B$2)*'Other Values'!$B$6+V$4*(1-'Other Values'!$B$6)</f>
        <v>2.4450245791045213E-3</v>
      </c>
      <c r="W6" s="4">
        <f>W$4/(1-'Other Values'!$B$2)*'Other Values'!$B$6+W$4*(1-'Other Values'!$B$6)</f>
        <v>2.4450245791045213E-3</v>
      </c>
      <c r="X6" s="4">
        <f>X$4/(1-'Other Values'!$B$2)*'Other Values'!$B$6+X$4*(1-'Other Values'!$B$6)</f>
        <v>2.4450245791045213E-3</v>
      </c>
      <c r="Y6" s="4">
        <f>Y$4/(1-'Other Values'!$B$2)*'Other Values'!$B$6+Y$4*(1-'Other Values'!$B$6)</f>
        <v>2.4450245791045213E-3</v>
      </c>
      <c r="Z6" s="4">
        <f>Z$4/(1-'Other Values'!$B$2)*'Other Values'!$B$6+Z$4*(1-'Other Values'!$B$6)</f>
        <v>2.4450245791045213E-3</v>
      </c>
      <c r="AA6" s="4">
        <f>AA$4/(1-'Other Values'!$B$2)*'Other Values'!$B$6+AA$4*(1-'Other Values'!$B$6)</f>
        <v>2.4450245791045213E-3</v>
      </c>
      <c r="AB6" s="4">
        <f>AB$4/(1-'Other Values'!$B$2)*'Other Values'!$B$6+AB$4*(1-'Other Values'!$B$6)</f>
        <v>2.4450245791045213E-3</v>
      </c>
      <c r="AC6" s="4">
        <f>AC$4/(1-'Other Values'!$B$2)*'Other Values'!$B$6+AC$4*(1-'Other Values'!$B$6)</f>
        <v>2.4450245791045213E-3</v>
      </c>
      <c r="AD6" s="4">
        <f>AD$4/(1-'Other Values'!$B$2)*'Other Values'!$B$6+AD$4*(1-'Other Values'!$B$6)</f>
        <v>2.4450245791045213E-3</v>
      </c>
      <c r="AE6" s="4">
        <f>AE$4/(1-'Other Values'!$B$2)*'Other Values'!$B$6+AE$4*(1-'Other Values'!$B$6)</f>
        <v>2.4450245791045213E-3</v>
      </c>
      <c r="AF6" s="4">
        <f>AF$4/(1-'Other Values'!$B$2)*'Other Values'!$B$6+AF$4*(1-'Other Values'!$B$6)</f>
        <v>2.4450245791045213E-3</v>
      </c>
      <c r="AG6" s="4">
        <f>AG$4/(1-'Other Values'!$B$2)*'Other Values'!$B$6+AG$4*(1-'Other Values'!$B$6)</f>
        <v>2.4450245791045213E-3</v>
      </c>
      <c r="AH6" s="4"/>
      <c r="AI6" s="4"/>
    </row>
    <row r="7" spans="1:35">
      <c r="A7" t="s">
        <v>89</v>
      </c>
      <c r="B7" s="4">
        <f>B$4*Calculations!$B$31</f>
        <v>8.6080064380906357E-4</v>
      </c>
      <c r="C7" s="4">
        <f>C$4*Calculations!$B$31</f>
        <v>8.6080064380906357E-4</v>
      </c>
      <c r="D7" s="4">
        <f>D$4*Calculations!$B$31</f>
        <v>8.6080064380906357E-4</v>
      </c>
      <c r="E7" s="4">
        <f>E$4*Calculations!$B$31</f>
        <v>8.6080064380906357E-4</v>
      </c>
      <c r="F7" s="4">
        <f>F$4*Calculations!$B$31</f>
        <v>8.6080064380906357E-4</v>
      </c>
      <c r="G7" s="4">
        <f>G$4*Calculations!$B$31</f>
        <v>8.6080064380906357E-4</v>
      </c>
      <c r="H7" s="4">
        <f>H$4*Calculations!$B$31</f>
        <v>8.6080064380906357E-4</v>
      </c>
      <c r="I7" s="4">
        <f>I$4*Calculations!$B$31</f>
        <v>8.6080064380906357E-4</v>
      </c>
      <c r="J7" s="4">
        <f>J$4*Calculations!$B$31</f>
        <v>8.6080064380906357E-4</v>
      </c>
      <c r="K7" s="4">
        <f>K$4*Calculations!$B$31</f>
        <v>8.6080064380906357E-4</v>
      </c>
      <c r="L7" s="4">
        <f>L$4*Calculations!$B$31</f>
        <v>8.6080064380906357E-4</v>
      </c>
      <c r="M7" s="4">
        <f>M$4*Calculations!$B$31</f>
        <v>8.6080064380906357E-4</v>
      </c>
      <c r="N7" s="4">
        <f>N$4*Calculations!$B$31</f>
        <v>8.6080064380906357E-4</v>
      </c>
      <c r="O7" s="4">
        <f>O$4*Calculations!$B$31</f>
        <v>8.6080064380906357E-4</v>
      </c>
      <c r="P7" s="4">
        <f>P$4*Calculations!$B$31</f>
        <v>8.6080064380906357E-4</v>
      </c>
      <c r="Q7" s="4">
        <f>Q$4*Calculations!$B$31</f>
        <v>8.6080064380906357E-4</v>
      </c>
      <c r="R7" s="4">
        <f>R$4*Calculations!$B$31</f>
        <v>8.6080064380906357E-4</v>
      </c>
      <c r="S7" s="4">
        <f>S$4*Calculations!$B$31</f>
        <v>8.6080064380906357E-4</v>
      </c>
      <c r="T7" s="4">
        <f>T$4*Calculations!$B$31</f>
        <v>8.6080064380906357E-4</v>
      </c>
      <c r="U7" s="4">
        <f>U$4*Calculations!$B$31</f>
        <v>8.6080064380906357E-4</v>
      </c>
      <c r="V7" s="4">
        <f>V$4*Calculations!$B$31</f>
        <v>8.6080064380906357E-4</v>
      </c>
      <c r="W7" s="4">
        <f>W$4*Calculations!$B$31</f>
        <v>8.6080064380906357E-4</v>
      </c>
      <c r="X7" s="4">
        <f>X$4*Calculations!$B$31</f>
        <v>8.6080064380906357E-4</v>
      </c>
      <c r="Y7" s="4">
        <f>Y$4*Calculations!$B$31</f>
        <v>8.6080064380906357E-4</v>
      </c>
      <c r="Z7" s="4">
        <f>Z$4*Calculations!$B$31</f>
        <v>8.6080064380906357E-4</v>
      </c>
      <c r="AA7" s="4">
        <f>AA$4*Calculations!$B$31</f>
        <v>8.6080064380906357E-4</v>
      </c>
      <c r="AB7" s="4">
        <f>AB$4*Calculations!$B$31</f>
        <v>8.6080064380906357E-4</v>
      </c>
      <c r="AC7" s="4">
        <f>AC$4*Calculations!$B$31</f>
        <v>8.6080064380906357E-4</v>
      </c>
      <c r="AD7" s="4">
        <f>AD$4*Calculations!$B$31</f>
        <v>8.6080064380906357E-4</v>
      </c>
      <c r="AE7" s="4">
        <f>AE$4*Calculations!$B$31</f>
        <v>8.6080064380906357E-4</v>
      </c>
      <c r="AF7" s="4">
        <f>AF$4*Calculations!$B$31</f>
        <v>8.6080064380906357E-4</v>
      </c>
      <c r="AG7" s="4">
        <f>AG$4*Calculations!$B$31</f>
        <v>8.6080064380906357E-4</v>
      </c>
      <c r="AH7" s="4"/>
      <c r="AI7" s="4"/>
    </row>
    <row r="8" spans="1:35">
      <c r="A8" t="s">
        <v>90</v>
      </c>
      <c r="B8" s="4">
        <f>B$4*Calculations!$B$27</f>
        <v>3.3321315244221809E-3</v>
      </c>
      <c r="C8" s="4">
        <f>C$4*Calculations!$B$27</f>
        <v>3.3321315244221809E-3</v>
      </c>
      <c r="D8" s="4">
        <f>D$4*Calculations!$B$27</f>
        <v>3.3321315244221809E-3</v>
      </c>
      <c r="E8" s="4">
        <f>E$4*Calculations!$B$27</f>
        <v>3.3321315244221809E-3</v>
      </c>
      <c r="F8" s="4">
        <f>F$4*Calculations!$B$27</f>
        <v>3.3321315244221809E-3</v>
      </c>
      <c r="G8" s="4">
        <f>G$4*Calculations!$B$27</f>
        <v>3.3321315244221809E-3</v>
      </c>
      <c r="H8" s="4">
        <f>H$4*Calculations!$B$27</f>
        <v>3.3321315244221809E-3</v>
      </c>
      <c r="I8" s="4">
        <f>I$4*Calculations!$B$27</f>
        <v>3.3321315244221809E-3</v>
      </c>
      <c r="J8" s="4">
        <f>J$4*Calculations!$B$27</f>
        <v>3.3321315244221809E-3</v>
      </c>
      <c r="K8" s="4">
        <f>K$4*Calculations!$B$27</f>
        <v>3.3321315244221809E-3</v>
      </c>
      <c r="L8" s="4">
        <f>L$4*Calculations!$B$27</f>
        <v>3.3321315244221809E-3</v>
      </c>
      <c r="M8" s="4">
        <f>M$4*Calculations!$B$27</f>
        <v>3.3321315244221809E-3</v>
      </c>
      <c r="N8" s="4">
        <f>N$4*Calculations!$B$27</f>
        <v>3.3321315244221809E-3</v>
      </c>
      <c r="O8" s="4">
        <f>O$4*Calculations!$B$27</f>
        <v>3.3321315244221809E-3</v>
      </c>
      <c r="P8" s="4">
        <f>P$4*Calculations!$B$27</f>
        <v>3.3321315244221809E-3</v>
      </c>
      <c r="Q8" s="4">
        <f>Q$4*Calculations!$B$27</f>
        <v>3.3321315244221809E-3</v>
      </c>
      <c r="R8" s="4">
        <f>R$4*Calculations!$B$27</f>
        <v>3.3321315244221809E-3</v>
      </c>
      <c r="S8" s="4">
        <f>S$4*Calculations!$B$27</f>
        <v>3.3321315244221809E-3</v>
      </c>
      <c r="T8" s="4">
        <f>T$4*Calculations!$B$27</f>
        <v>3.3321315244221809E-3</v>
      </c>
      <c r="U8" s="4">
        <f>U$4*Calculations!$B$27</f>
        <v>3.3321315244221809E-3</v>
      </c>
      <c r="V8" s="4">
        <f>V$4*Calculations!$B$27</f>
        <v>3.3321315244221809E-3</v>
      </c>
      <c r="W8" s="4">
        <f>W$4*Calculations!$B$27</f>
        <v>3.3321315244221809E-3</v>
      </c>
      <c r="X8" s="4">
        <f>X$4*Calculations!$B$27</f>
        <v>3.3321315244221809E-3</v>
      </c>
      <c r="Y8" s="4">
        <f>Y$4*Calculations!$B$27</f>
        <v>3.3321315244221809E-3</v>
      </c>
      <c r="Z8" s="4">
        <f>Z$4*Calculations!$B$27</f>
        <v>3.3321315244221809E-3</v>
      </c>
      <c r="AA8" s="4">
        <f>AA$4*Calculations!$B$27</f>
        <v>3.3321315244221809E-3</v>
      </c>
      <c r="AB8" s="4">
        <f>AB$4*Calculations!$B$27</f>
        <v>3.3321315244221809E-3</v>
      </c>
      <c r="AC8" s="4">
        <f>AC$4*Calculations!$B$27</f>
        <v>3.3321315244221809E-3</v>
      </c>
      <c r="AD8" s="4">
        <f>AD$4*Calculations!$B$27</f>
        <v>3.3321315244221809E-3</v>
      </c>
      <c r="AE8" s="4">
        <f>AE$4*Calculations!$B$27</f>
        <v>3.3321315244221809E-3</v>
      </c>
      <c r="AF8" s="4">
        <f>AF$4*Calculations!$B$27</f>
        <v>3.3321315244221809E-3</v>
      </c>
      <c r="AG8" s="4">
        <f>AG$4*Calculations!$B$27</f>
        <v>3.3321315244221809E-3</v>
      </c>
      <c r="AH8" s="4"/>
      <c r="AI8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workbookViewId="0">
      <selection activeCell="D11" sqref="D11"/>
    </sheetView>
    <sheetView workbookViewId="1"/>
  </sheetViews>
  <sheetFormatPr defaultRowHeight="14.25"/>
  <cols>
    <col min="1" max="1" width="31.1328125" customWidth="1"/>
  </cols>
  <sheetData>
    <row r="1" spans="1:33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>
      <c r="A7" t="s">
        <v>89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>
      <c r="A8" t="s">
        <v>90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"/>
  <sheetViews>
    <sheetView topLeftCell="A7" workbookViewId="0">
      <selection activeCell="C14" sqref="C14:AI14"/>
    </sheetView>
    <sheetView workbookViewId="1"/>
  </sheetViews>
  <sheetFormatPr defaultRowHeight="14.25"/>
  <cols>
    <col min="1" max="1" width="18.3984375" customWidth="1"/>
    <col min="2" max="2" width="16.3984375" customWidth="1"/>
    <col min="3" max="3" width="30.73046875" customWidth="1"/>
  </cols>
  <sheetData>
    <row r="1" spans="1:38">
      <c r="A1" t="s">
        <v>23</v>
      </c>
    </row>
    <row r="2" spans="1:38">
      <c r="A2" t="s">
        <v>24</v>
      </c>
    </row>
    <row r="3" spans="1:38">
      <c r="A3" t="s">
        <v>25</v>
      </c>
    </row>
    <row r="4" spans="1:38">
      <c r="A4" t="s">
        <v>26</v>
      </c>
    </row>
    <row r="6" spans="1:38">
      <c r="A6" s="2" t="s">
        <v>27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8">
      <c r="A7" s="1" t="s">
        <v>28</v>
      </c>
      <c r="B7" s="1" t="s">
        <v>29</v>
      </c>
      <c r="C7" s="1" t="s">
        <v>30</v>
      </c>
      <c r="D7">
        <v>2019</v>
      </c>
      <c r="E7">
        <v>2020</v>
      </c>
      <c r="F7">
        <v>2021</v>
      </c>
      <c r="G7">
        <v>2022</v>
      </c>
      <c r="H7">
        <v>2023</v>
      </c>
      <c r="I7">
        <v>2024</v>
      </c>
      <c r="J7">
        <v>2025</v>
      </c>
      <c r="K7">
        <v>2026</v>
      </c>
      <c r="L7">
        <v>2027</v>
      </c>
      <c r="M7">
        <v>2028</v>
      </c>
      <c r="N7">
        <v>2029</v>
      </c>
      <c r="O7">
        <v>2030</v>
      </c>
      <c r="P7">
        <v>2031</v>
      </c>
      <c r="Q7">
        <v>2032</v>
      </c>
      <c r="R7">
        <v>2033</v>
      </c>
      <c r="S7">
        <v>2034</v>
      </c>
      <c r="T7">
        <v>2035</v>
      </c>
      <c r="U7">
        <v>2036</v>
      </c>
      <c r="V7">
        <v>2037</v>
      </c>
      <c r="W7">
        <v>2038</v>
      </c>
      <c r="X7">
        <v>2039</v>
      </c>
      <c r="Y7">
        <v>2040</v>
      </c>
      <c r="Z7">
        <v>2041</v>
      </c>
      <c r="AA7">
        <v>2042</v>
      </c>
      <c r="AB7">
        <v>2043</v>
      </c>
      <c r="AC7">
        <v>2044</v>
      </c>
      <c r="AD7">
        <v>2045</v>
      </c>
      <c r="AE7">
        <v>2046</v>
      </c>
      <c r="AF7">
        <v>2047</v>
      </c>
      <c r="AG7">
        <v>2048</v>
      </c>
      <c r="AH7">
        <v>2049</v>
      </c>
      <c r="AI7">
        <v>2050</v>
      </c>
    </row>
    <row r="8" spans="1:38">
      <c r="A8" t="s">
        <v>15</v>
      </c>
      <c r="B8" t="s">
        <v>21</v>
      </c>
      <c r="C8" t="s">
        <v>4</v>
      </c>
      <c r="D8" s="4">
        <v>3.9538913401839366E-4</v>
      </c>
      <c r="E8" s="4">
        <v>4.0800599538497293E-4</v>
      </c>
      <c r="F8" s="4">
        <v>4.2387738562037251E-4</v>
      </c>
      <c r="G8" s="4">
        <v>4.4305934750489724E-4</v>
      </c>
      <c r="H8" s="4">
        <v>4.5916975472293231E-4</v>
      </c>
      <c r="I8" s="4">
        <v>4.7865586963378597E-4</v>
      </c>
      <c r="J8" s="4">
        <v>5.0227573217902319E-4</v>
      </c>
      <c r="K8" s="4">
        <v>5.0479288887413261E-4</v>
      </c>
      <c r="L8" s="4">
        <v>5.0613138674922807E-4</v>
      </c>
      <c r="M8" s="4">
        <v>5.0742484801952247E-4</v>
      </c>
      <c r="N8" s="4">
        <v>5.0905433032305189E-4</v>
      </c>
      <c r="O8" s="4">
        <v>5.1179786214681762E-4</v>
      </c>
      <c r="P8" s="4">
        <v>5.144714895082838E-4</v>
      </c>
      <c r="Q8" s="4">
        <v>5.1676527905972962E-4</v>
      </c>
      <c r="R8" s="4">
        <v>5.1930559862545234E-4</v>
      </c>
      <c r="S8" s="4">
        <v>5.2174285658554409E-4</v>
      </c>
      <c r="T8" s="4">
        <v>5.2383218632756732E-4</v>
      </c>
      <c r="U8" s="4">
        <v>5.2554892791925362E-4</v>
      </c>
      <c r="V8" s="4">
        <v>5.2673925827550713E-4</v>
      </c>
      <c r="W8" s="4">
        <v>5.2790093653507745E-4</v>
      </c>
      <c r="X8" s="4">
        <v>5.2924822271655761E-4</v>
      </c>
      <c r="Y8" s="4">
        <v>5.3014065166506188E-4</v>
      </c>
      <c r="Z8" s="4">
        <v>5.305806491749394E-4</v>
      </c>
      <c r="AA8" s="4">
        <v>5.3146460863574482E-4</v>
      </c>
      <c r="AB8" s="4">
        <v>5.3226434451675026E-4</v>
      </c>
      <c r="AC8" s="4">
        <v>5.328229425777748E-4</v>
      </c>
      <c r="AD8" s="4">
        <v>5.3363451633520371E-4</v>
      </c>
      <c r="AE8" s="4">
        <v>5.3403945765131652E-4</v>
      </c>
      <c r="AF8" s="4">
        <v>5.3481110976460046E-4</v>
      </c>
      <c r="AG8" s="4">
        <v>5.3574413957966727E-4</v>
      </c>
      <c r="AH8" s="4">
        <v>5.3640268036787408E-4</v>
      </c>
      <c r="AI8" s="4">
        <v>5.3695351588698152E-4</v>
      </c>
      <c r="AJ8" s="4"/>
      <c r="AK8" s="4"/>
      <c r="AL8" s="4"/>
    </row>
    <row r="9" spans="1:38">
      <c r="A9" t="s">
        <v>15</v>
      </c>
      <c r="B9" t="s">
        <v>22</v>
      </c>
      <c r="C9" t="s">
        <v>4</v>
      </c>
      <c r="D9" s="4">
        <v>1.2502464391248049E-4</v>
      </c>
      <c r="E9" s="4">
        <v>1.257371509678276E-4</v>
      </c>
      <c r="F9" s="4">
        <v>1.2747491616587538E-4</v>
      </c>
      <c r="G9" s="4">
        <v>1.288153408147681E-4</v>
      </c>
      <c r="H9" s="4">
        <v>1.3057006374713636E-4</v>
      </c>
      <c r="I9" s="4">
        <v>1.3267464889272552E-4</v>
      </c>
      <c r="J9" s="4">
        <v>1.3518963943025996E-4</v>
      </c>
      <c r="K9" s="4">
        <v>1.3768348052724193E-4</v>
      </c>
      <c r="L9" s="4">
        <v>1.39758167601846E-4</v>
      </c>
      <c r="M9" s="4">
        <v>1.398114562236462E-4</v>
      </c>
      <c r="N9" s="4">
        <v>1.4054648228692851E-4</v>
      </c>
      <c r="O9" s="4">
        <v>1.410584182741791E-4</v>
      </c>
      <c r="P9" s="4">
        <v>1.4130977954115341E-4</v>
      </c>
      <c r="Q9" s="4">
        <v>1.4116778445499517E-4</v>
      </c>
      <c r="R9" s="4">
        <v>1.4095062087054683E-4</v>
      </c>
      <c r="S9" s="4">
        <v>1.4073502606328232E-4</v>
      </c>
      <c r="T9" s="4">
        <v>1.4047478335934126E-4</v>
      </c>
      <c r="U9" s="4">
        <v>1.4033120289518245E-4</v>
      </c>
      <c r="V9" s="4">
        <v>1.4017744613034961E-4</v>
      </c>
      <c r="W9" s="4">
        <v>1.4005196055645938E-4</v>
      </c>
      <c r="X9" s="4">
        <v>1.3999898735017762E-4</v>
      </c>
      <c r="Y9" s="4">
        <v>1.3994984893256747E-4</v>
      </c>
      <c r="Z9" s="4">
        <v>1.3993915800657392E-4</v>
      </c>
      <c r="AA9" s="4">
        <v>1.3933619144061889E-4</v>
      </c>
      <c r="AB9" s="4">
        <v>1.3939839470101929E-4</v>
      </c>
      <c r="AC9" s="4">
        <v>1.3948722567150304E-4</v>
      </c>
      <c r="AD9" s="4">
        <v>1.3963274843122281E-4</v>
      </c>
      <c r="AE9" s="4">
        <v>1.3986940137454762E-4</v>
      </c>
      <c r="AF9" s="4">
        <v>1.4021550350277234E-4</v>
      </c>
      <c r="AG9" s="4">
        <v>1.4068624456323251E-4</v>
      </c>
      <c r="AH9" s="4">
        <v>1.4125802649490353E-4</v>
      </c>
      <c r="AI9" s="4">
        <v>1.4183954480560443E-4</v>
      </c>
      <c r="AJ9" s="4"/>
      <c r="AK9" s="4"/>
      <c r="AL9" s="4"/>
    </row>
    <row r="10" spans="1:38">
      <c r="A10" t="s">
        <v>8</v>
      </c>
      <c r="B10" t="s">
        <v>21</v>
      </c>
      <c r="C10" t="s">
        <v>5</v>
      </c>
      <c r="D10" s="4">
        <v>9.0472863034278062E-4</v>
      </c>
      <c r="E10" s="4">
        <v>9.1054434934410432E-4</v>
      </c>
      <c r="F10" s="4">
        <v>9.2526017509063027E-4</v>
      </c>
      <c r="G10" s="4">
        <v>9.24995819616422E-4</v>
      </c>
      <c r="H10" s="4">
        <v>9.3305493824462642E-4</v>
      </c>
      <c r="I10" s="4">
        <v>9.4441394060912158E-4</v>
      </c>
      <c r="J10" s="4">
        <v>9.5711843099658799E-4</v>
      </c>
      <c r="K10" s="4">
        <v>9.695280436753873E-4</v>
      </c>
      <c r="L10" s="4">
        <v>9.8055136880865644E-4</v>
      </c>
      <c r="M10" s="4">
        <v>9.7702571102021001E-4</v>
      </c>
      <c r="N10" s="4">
        <v>9.7874912839586003E-4</v>
      </c>
      <c r="O10" s="4">
        <v>9.7714341060820041E-4</v>
      </c>
      <c r="P10" s="4">
        <v>9.7421760866922774E-4</v>
      </c>
      <c r="Q10" s="4">
        <v>9.6620682076661195E-4</v>
      </c>
      <c r="R10" s="4">
        <v>9.5328427461960157E-4</v>
      </c>
      <c r="S10" s="4">
        <v>9.4073918741767698E-4</v>
      </c>
      <c r="T10" s="4">
        <v>9.3098700445817275E-4</v>
      </c>
      <c r="U10" s="4">
        <v>9.2246483886405679E-4</v>
      </c>
      <c r="V10" s="4">
        <v>9.1463359589624975E-4</v>
      </c>
      <c r="W10" s="4">
        <v>9.0750050481078659E-4</v>
      </c>
      <c r="X10" s="4">
        <v>9.0105580707819486E-4</v>
      </c>
      <c r="Y10" s="4">
        <v>8.9478644939101058E-4</v>
      </c>
      <c r="Z10" s="4">
        <v>8.8931494339281416E-4</v>
      </c>
      <c r="AA10" s="4">
        <v>8.8517183838111911E-4</v>
      </c>
      <c r="AB10" s="4">
        <v>8.8181865617931925E-4</v>
      </c>
      <c r="AC10" s="4">
        <v>8.7964284331473611E-4</v>
      </c>
      <c r="AD10" s="4">
        <v>8.7830597249001843E-4</v>
      </c>
      <c r="AE10" s="4">
        <v>8.7719020326470457E-4</v>
      </c>
      <c r="AF10" s="4">
        <v>8.7573464550762909E-4</v>
      </c>
      <c r="AG10" s="4">
        <v>8.7464301882018427E-4</v>
      </c>
      <c r="AH10" s="4">
        <v>8.7305209016122574E-4</v>
      </c>
      <c r="AI10" s="4">
        <v>8.7154337994023955E-4</v>
      </c>
      <c r="AJ10" s="4"/>
      <c r="AK10" s="4"/>
      <c r="AL10" s="4"/>
    </row>
    <row r="11" spans="1:38">
      <c r="A11" t="s">
        <v>8</v>
      </c>
      <c r="B11" t="s">
        <v>22</v>
      </c>
      <c r="C11" t="s">
        <v>5</v>
      </c>
      <c r="D11" s="4">
        <v>8.5105083956581206E-4</v>
      </c>
      <c r="E11" s="4">
        <v>8.6362564386112969E-4</v>
      </c>
      <c r="F11" s="4">
        <v>8.8653807874749006E-4</v>
      </c>
      <c r="G11" s="4">
        <v>8.9609812880132704E-4</v>
      </c>
      <c r="H11" s="4">
        <v>9.1508948578412821E-4</v>
      </c>
      <c r="I11" s="4">
        <v>9.3906247999301577E-4</v>
      </c>
      <c r="J11" s="4">
        <v>9.6635462561475997E-4</v>
      </c>
      <c r="K11" s="4">
        <v>9.9541634898000749E-4</v>
      </c>
      <c r="L11" s="4">
        <v>1.0252479702005063E-3</v>
      </c>
      <c r="M11" s="4">
        <v>1.0404843581759452E-3</v>
      </c>
      <c r="N11" s="4">
        <v>1.0621819980793296E-3</v>
      </c>
      <c r="O11" s="4">
        <v>1.0805863283182492E-3</v>
      </c>
      <c r="P11" s="4">
        <v>1.0975962517824405E-3</v>
      </c>
      <c r="Q11" s="4">
        <v>1.1082261735005673E-3</v>
      </c>
      <c r="R11" s="4">
        <v>1.1115937490905916E-3</v>
      </c>
      <c r="S11" s="4">
        <v>1.1135572563513081E-3</v>
      </c>
      <c r="T11" s="4">
        <v>1.1171336612053663E-3</v>
      </c>
      <c r="U11" s="4">
        <v>1.1206100747897447E-3</v>
      </c>
      <c r="V11" s="4">
        <v>1.1235212292291126E-3</v>
      </c>
      <c r="W11" s="4">
        <v>1.1259730524110234E-3</v>
      </c>
      <c r="X11" s="4">
        <v>1.1281614527253151E-3</v>
      </c>
      <c r="Y11" s="4">
        <v>1.129421179757297E-3</v>
      </c>
      <c r="Z11" s="4">
        <v>1.1306625149142973E-3</v>
      </c>
      <c r="AA11" s="4">
        <v>1.1324246427843901E-3</v>
      </c>
      <c r="AB11" s="4">
        <v>1.134243692343509E-3</v>
      </c>
      <c r="AC11" s="4">
        <v>1.1368047027325904E-3</v>
      </c>
      <c r="AD11" s="4">
        <v>1.1399612373774119E-3</v>
      </c>
      <c r="AE11" s="4">
        <v>1.1432056572476211E-3</v>
      </c>
      <c r="AF11" s="4">
        <v>1.1458748072054243E-3</v>
      </c>
      <c r="AG11" s="4">
        <v>1.149034601169863E-3</v>
      </c>
      <c r="AH11" s="4">
        <v>1.1517386724092774E-3</v>
      </c>
      <c r="AI11" s="4">
        <v>1.1549563192969183E-3</v>
      </c>
      <c r="AJ11" s="4"/>
      <c r="AK11" s="4"/>
      <c r="AL11" s="4"/>
    </row>
    <row r="12" spans="1:38">
      <c r="A12" t="s">
        <v>7</v>
      </c>
      <c r="B12" t="s">
        <v>21</v>
      </c>
      <c r="C12" t="s">
        <v>5</v>
      </c>
      <c r="D12" s="4">
        <v>4.7605911235023142E-4</v>
      </c>
      <c r="E12" s="4">
        <v>4.748017322226773E-4</v>
      </c>
      <c r="F12" s="4">
        <v>4.7838832128380474E-4</v>
      </c>
      <c r="G12" s="4">
        <v>4.8180662793908895E-4</v>
      </c>
      <c r="H12" s="4">
        <v>4.8535185814507857E-4</v>
      </c>
      <c r="I12" s="4">
        <v>4.8886787490664684E-4</v>
      </c>
      <c r="J12" s="4">
        <v>4.8855312085230242E-4</v>
      </c>
      <c r="K12" s="4">
        <v>4.9500357746553908E-4</v>
      </c>
      <c r="L12" s="4">
        <v>5.013544722134364E-4</v>
      </c>
      <c r="M12" s="4">
        <v>5.0747973432321868E-4</v>
      </c>
      <c r="N12" s="4">
        <v>5.1421021066029246E-4</v>
      </c>
      <c r="O12" s="4">
        <v>5.143805544370213E-4</v>
      </c>
      <c r="P12" s="4">
        <v>5.170601049671854E-4</v>
      </c>
      <c r="Q12" s="4">
        <v>5.1984492416655979E-4</v>
      </c>
      <c r="R12" s="4">
        <v>5.2263735161251032E-4</v>
      </c>
      <c r="S12" s="4">
        <v>5.2532965911327139E-4</v>
      </c>
      <c r="T12" s="4">
        <v>5.2580897010948559E-4</v>
      </c>
      <c r="U12" s="4">
        <v>5.291379133248688E-4</v>
      </c>
      <c r="V12" s="4">
        <v>5.3249321385737776E-4</v>
      </c>
      <c r="W12" s="4">
        <v>5.35978957302691E-4</v>
      </c>
      <c r="X12" s="4">
        <v>5.3969387380009234E-4</v>
      </c>
      <c r="Y12" s="4">
        <v>5.4332897917223335E-4</v>
      </c>
      <c r="Z12" s="4">
        <v>5.4434285606750222E-4</v>
      </c>
      <c r="AA12" s="4">
        <v>5.456086661105717E-4</v>
      </c>
      <c r="AB12" s="4">
        <v>5.4683650780502891E-4</v>
      </c>
      <c r="AC12" s="4">
        <v>5.4816216462333389E-4</v>
      </c>
      <c r="AD12" s="4">
        <v>5.4970297538360223E-4</v>
      </c>
      <c r="AE12" s="4">
        <v>5.5100259006148978E-4</v>
      </c>
      <c r="AF12" s="4">
        <v>5.522772894896935E-4</v>
      </c>
      <c r="AG12" s="4">
        <v>5.5335793374949632E-4</v>
      </c>
      <c r="AH12" s="4">
        <v>5.543085754300261E-4</v>
      </c>
      <c r="AI12" s="4">
        <v>5.5517032326767837E-4</v>
      </c>
      <c r="AJ12" s="4"/>
      <c r="AK12" s="4"/>
      <c r="AL12" s="4"/>
    </row>
    <row r="13" spans="1:38">
      <c r="A13" t="s">
        <v>7</v>
      </c>
      <c r="B13" t="s">
        <v>22</v>
      </c>
      <c r="C13" t="s">
        <v>5</v>
      </c>
      <c r="D13" s="4">
        <v>1.2257144149931026E-4</v>
      </c>
      <c r="E13" s="4">
        <v>1.2663281023475467E-4</v>
      </c>
      <c r="F13" s="4">
        <v>1.2871992194427135E-4</v>
      </c>
      <c r="G13" s="4">
        <v>1.3285960551590091E-4</v>
      </c>
      <c r="H13" s="4">
        <v>1.373545929635025E-4</v>
      </c>
      <c r="I13" s="4">
        <v>1.4254241610254199E-4</v>
      </c>
      <c r="J13" s="4">
        <v>1.4568211620324704E-4</v>
      </c>
      <c r="K13" s="4">
        <v>1.5193113003660822E-4</v>
      </c>
      <c r="L13" s="4">
        <v>1.5835499753901472E-4</v>
      </c>
      <c r="M13" s="4">
        <v>1.6557689558864975E-4</v>
      </c>
      <c r="N13" s="4">
        <v>1.7076405111502807E-4</v>
      </c>
      <c r="O13" s="4">
        <v>1.7223278666341505E-4</v>
      </c>
      <c r="P13" s="4">
        <v>1.735936326659252E-4</v>
      </c>
      <c r="Q13" s="4">
        <v>1.7453574590327813E-4</v>
      </c>
      <c r="R13" s="4">
        <v>1.7495967142472444E-4</v>
      </c>
      <c r="S13" s="4">
        <v>1.7622551781899581E-4</v>
      </c>
      <c r="T13" s="4">
        <v>1.7633164158190818E-4</v>
      </c>
      <c r="U13" s="4">
        <v>1.7662828407274427E-4</v>
      </c>
      <c r="V13" s="4">
        <v>1.773254040140698E-4</v>
      </c>
      <c r="W13" s="4">
        <v>1.7724751592148059E-4</v>
      </c>
      <c r="X13" s="4">
        <v>1.7710583182300449E-4</v>
      </c>
      <c r="Y13" s="4">
        <v>1.7723451078857297E-4</v>
      </c>
      <c r="Z13" s="4">
        <v>1.7699567989485328E-4</v>
      </c>
      <c r="AA13" s="4">
        <v>1.7632102090058111E-4</v>
      </c>
      <c r="AB13" s="4">
        <v>1.7598980879046875E-4</v>
      </c>
      <c r="AC13" s="4">
        <v>1.7557417709061329E-4</v>
      </c>
      <c r="AD13" s="4">
        <v>1.7496974060331609E-4</v>
      </c>
      <c r="AE13" s="4">
        <v>1.7321454013694115E-4</v>
      </c>
      <c r="AF13" s="4">
        <v>1.7284652881456524E-4</v>
      </c>
      <c r="AG13" s="4">
        <v>1.7219258230946553E-4</v>
      </c>
      <c r="AH13" s="4">
        <v>1.7094224886990783E-4</v>
      </c>
      <c r="AI13" s="4">
        <v>1.6799965916892799E-4</v>
      </c>
      <c r="AJ13" s="4"/>
      <c r="AK13" s="4"/>
      <c r="AL13" s="4"/>
    </row>
    <row r="14" spans="1:38">
      <c r="A14" t="s">
        <v>16</v>
      </c>
      <c r="B14" t="s">
        <v>21</v>
      </c>
      <c r="C14" t="s">
        <v>5</v>
      </c>
      <c r="D14" s="4">
        <v>8.1224175543191505E-4</v>
      </c>
      <c r="E14" s="4">
        <v>8.1224175543191505E-4</v>
      </c>
      <c r="F14" s="4">
        <v>8.1224175543191505E-4</v>
      </c>
      <c r="G14" s="4">
        <v>8.1224175543191505E-4</v>
      </c>
      <c r="H14" s="4">
        <v>8.1224175543191505E-4</v>
      </c>
      <c r="I14" s="4">
        <v>8.1224175543191505E-4</v>
      </c>
      <c r="J14" s="4">
        <v>8.1224175543191505E-4</v>
      </c>
      <c r="K14" s="4">
        <v>8.1224175543191505E-4</v>
      </c>
      <c r="L14" s="4">
        <v>8.1224175543191505E-4</v>
      </c>
      <c r="M14" s="4">
        <v>8.1224175543191505E-4</v>
      </c>
      <c r="N14" s="4">
        <v>8.1224175543191505E-4</v>
      </c>
      <c r="O14" s="4">
        <v>8.1224175543191505E-4</v>
      </c>
      <c r="P14" s="4">
        <v>8.1224175543191505E-4</v>
      </c>
      <c r="Q14" s="4">
        <v>8.1224175543191505E-4</v>
      </c>
      <c r="R14" s="4">
        <v>8.1224175543191505E-4</v>
      </c>
      <c r="S14" s="4">
        <v>8.1224175543191505E-4</v>
      </c>
      <c r="T14" s="4">
        <v>8.1224175543191505E-4</v>
      </c>
      <c r="U14" s="4">
        <v>8.1224175543191505E-4</v>
      </c>
      <c r="V14" s="4">
        <v>8.1224175543191505E-4</v>
      </c>
      <c r="W14" s="4">
        <v>8.1224175543191505E-4</v>
      </c>
      <c r="X14" s="4">
        <v>8.1224175543191505E-4</v>
      </c>
      <c r="Y14" s="4">
        <v>8.1224175543191505E-4</v>
      </c>
      <c r="Z14" s="4">
        <v>8.1224175543191505E-4</v>
      </c>
      <c r="AA14" s="4">
        <v>8.1224175543191505E-4</v>
      </c>
      <c r="AB14" s="4">
        <v>8.1224175543191505E-4</v>
      </c>
      <c r="AC14" s="4">
        <v>8.1224175543191505E-4</v>
      </c>
      <c r="AD14" s="4">
        <v>8.1224175543191505E-4</v>
      </c>
      <c r="AE14" s="4">
        <v>8.1224175543191505E-4</v>
      </c>
      <c r="AF14" s="4">
        <v>8.1224175543191505E-4</v>
      </c>
      <c r="AG14" s="4">
        <v>8.1224175543191505E-4</v>
      </c>
      <c r="AH14" s="4">
        <v>8.1224175543191505E-4</v>
      </c>
      <c r="AI14" s="4">
        <v>8.1224175543191505E-4</v>
      </c>
      <c r="AJ14" s="4"/>
      <c r="AK14" s="4"/>
      <c r="AL14" s="4"/>
    </row>
    <row r="15" spans="1:38">
      <c r="A15" t="s">
        <v>16</v>
      </c>
      <c r="B15" t="s">
        <v>22</v>
      </c>
      <c r="C15" t="s">
        <v>5</v>
      </c>
      <c r="D15" s="4">
        <v>3.7068940527966348E-3</v>
      </c>
      <c r="E15" s="4">
        <v>3.7176116118900681E-3</v>
      </c>
      <c r="F15" s="4">
        <v>3.7601829474750784E-3</v>
      </c>
      <c r="G15" s="4">
        <v>3.8022103878009124E-3</v>
      </c>
      <c r="H15" s="4">
        <v>3.8442051347893367E-3</v>
      </c>
      <c r="I15" s="4">
        <v>3.8856069914338293E-3</v>
      </c>
      <c r="J15" s="4">
        <v>3.8955365987427847E-3</v>
      </c>
      <c r="K15" s="4">
        <v>3.9582440250464125E-3</v>
      </c>
      <c r="L15" s="4">
        <v>4.0199751090973877E-3</v>
      </c>
      <c r="M15" s="4">
        <v>4.0797460149951835E-3</v>
      </c>
      <c r="N15" s="4">
        <v>4.1385179521138933E-3</v>
      </c>
      <c r="O15" s="4">
        <v>4.142314034161548E-3</v>
      </c>
      <c r="P15" s="4">
        <v>4.1652566913913799E-3</v>
      </c>
      <c r="Q15" s="4">
        <v>4.1878885174784072E-3</v>
      </c>
      <c r="R15" s="4">
        <v>4.2096598909436185E-3</v>
      </c>
      <c r="S15" s="4">
        <v>4.2329143915795413E-3</v>
      </c>
      <c r="T15" s="4">
        <v>4.2374362805450401E-3</v>
      </c>
      <c r="U15" s="4">
        <v>4.2637025761605146E-3</v>
      </c>
      <c r="V15" s="4">
        <v>4.2905046735860633E-3</v>
      </c>
      <c r="W15" s="4">
        <v>4.3176998173619988E-3</v>
      </c>
      <c r="X15" s="4">
        <v>4.3459668354568354E-3</v>
      </c>
      <c r="Y15" s="4">
        <v>4.3737981335821305E-3</v>
      </c>
      <c r="Z15" s="4">
        <v>4.3826934495721408E-3</v>
      </c>
      <c r="AA15" s="4">
        <v>4.3931578454424859E-3</v>
      </c>
      <c r="AB15" s="4">
        <v>4.4043456649319468E-3</v>
      </c>
      <c r="AC15" s="4">
        <v>4.4180601825129636E-3</v>
      </c>
      <c r="AD15" s="4">
        <v>4.4333120843432555E-3</v>
      </c>
      <c r="AE15" s="4">
        <v>4.4463853722247334E-3</v>
      </c>
      <c r="AF15" s="4">
        <v>4.4607942276223929E-3</v>
      </c>
      <c r="AG15" s="4">
        <v>4.4736345688505706E-3</v>
      </c>
      <c r="AH15" s="4">
        <v>4.4859247440348785E-3</v>
      </c>
      <c r="AI15" s="4">
        <v>4.4983104637099326E-3</v>
      </c>
      <c r="AJ15" s="4"/>
      <c r="AK15" s="4"/>
      <c r="AL15" s="4"/>
    </row>
    <row r="16" spans="1:38">
      <c r="A16" t="s">
        <v>17</v>
      </c>
      <c r="B16" t="s">
        <v>21</v>
      </c>
      <c r="C16" t="s">
        <v>5</v>
      </c>
      <c r="D16" s="4">
        <v>1.0049411985156037E-5</v>
      </c>
      <c r="E16" s="4">
        <v>1.0049411985156037E-5</v>
      </c>
      <c r="F16" s="4">
        <v>1.0049411985156037E-5</v>
      </c>
      <c r="G16" s="4">
        <v>1.0049411985156037E-5</v>
      </c>
      <c r="H16" s="4">
        <v>1.0049411985156037E-5</v>
      </c>
      <c r="I16" s="4">
        <v>1.0049411985156037E-5</v>
      </c>
      <c r="J16" s="4">
        <v>1.0049411985156037E-5</v>
      </c>
      <c r="K16" s="4">
        <v>1.0049411985156037E-5</v>
      </c>
      <c r="L16" s="4">
        <v>1.0049411985156037E-5</v>
      </c>
      <c r="M16" s="4">
        <v>1.0049411985156037E-5</v>
      </c>
      <c r="N16" s="4">
        <v>1.0049411985156037E-5</v>
      </c>
      <c r="O16" s="4">
        <v>1.0049411985156037E-5</v>
      </c>
      <c r="P16" s="4">
        <v>1.0049411985156037E-5</v>
      </c>
      <c r="Q16" s="4">
        <v>1.0049411985156037E-5</v>
      </c>
      <c r="R16" s="4">
        <v>1.0049411985156037E-5</v>
      </c>
      <c r="S16" s="4">
        <v>1.0049411985156037E-5</v>
      </c>
      <c r="T16" s="4">
        <v>1.0049411985156037E-5</v>
      </c>
      <c r="U16" s="4">
        <v>1.0049411985156037E-5</v>
      </c>
      <c r="V16" s="4">
        <v>1.0049411985156037E-5</v>
      </c>
      <c r="W16" s="4">
        <v>1.0049411985156037E-5</v>
      </c>
      <c r="X16" s="4">
        <v>1.0049411985156037E-5</v>
      </c>
      <c r="Y16" s="4">
        <v>1.0049411985156037E-5</v>
      </c>
      <c r="Z16" s="4">
        <v>1.0049411985156037E-5</v>
      </c>
      <c r="AA16" s="4">
        <v>1.0049411985156037E-5</v>
      </c>
      <c r="AB16" s="4">
        <v>1.0049411985156037E-5</v>
      </c>
      <c r="AC16" s="4">
        <v>1.0049411985156037E-5</v>
      </c>
      <c r="AD16" s="4">
        <v>1.0049411985156037E-5</v>
      </c>
      <c r="AE16" s="4">
        <v>1.0049411985156037E-5</v>
      </c>
      <c r="AF16" s="4">
        <v>1.0049411985156037E-5</v>
      </c>
      <c r="AG16" s="4">
        <v>1.0049411985156037E-5</v>
      </c>
      <c r="AH16" s="4">
        <v>1.0049411985156037E-5</v>
      </c>
      <c r="AI16" s="4">
        <v>1.0049411985156037E-5</v>
      </c>
      <c r="AJ16" s="4"/>
      <c r="AK16" s="4"/>
      <c r="AL16" s="4"/>
    </row>
    <row r="17" spans="1:38">
      <c r="A17" t="s">
        <v>17</v>
      </c>
      <c r="B17" t="s">
        <v>22</v>
      </c>
      <c r="C17" t="s">
        <v>5</v>
      </c>
      <c r="D17" s="4">
        <v>5.1465910288430406E-3</v>
      </c>
      <c r="E17" s="4">
        <v>5.1586737897194755E-3</v>
      </c>
      <c r="F17" s="4">
        <v>5.2149217546293382E-3</v>
      </c>
      <c r="G17" s="4">
        <v>5.270353180287719E-3</v>
      </c>
      <c r="H17" s="4">
        <v>5.3256759630790343E-3</v>
      </c>
      <c r="I17" s="4">
        <v>5.380118964502606E-3</v>
      </c>
      <c r="J17" s="4">
        <v>5.3909461533289378E-3</v>
      </c>
      <c r="K17" s="4">
        <v>5.4747590765971306E-3</v>
      </c>
      <c r="L17" s="4">
        <v>5.5571293426615181E-3</v>
      </c>
      <c r="M17" s="4">
        <v>5.6367013650094437E-3</v>
      </c>
      <c r="N17" s="4">
        <v>5.7148042154929737E-3</v>
      </c>
      <c r="O17" s="4">
        <v>5.7169496793960427E-3</v>
      </c>
      <c r="P17" s="4">
        <v>5.745499643555565E-3</v>
      </c>
      <c r="Q17" s="4">
        <v>5.7735901477374563E-3</v>
      </c>
      <c r="R17" s="4">
        <v>5.8004618888496205E-3</v>
      </c>
      <c r="S17" s="4">
        <v>5.8293442193130627E-3</v>
      </c>
      <c r="T17" s="4">
        <v>5.8324099452209165E-3</v>
      </c>
      <c r="U17" s="4">
        <v>5.8653848746444432E-3</v>
      </c>
      <c r="V17" s="4">
        <v>5.8990589124691892E-3</v>
      </c>
      <c r="W17" s="4">
        <v>5.9332350894031648E-3</v>
      </c>
      <c r="X17" s="4">
        <v>5.9688440082773008E-3</v>
      </c>
      <c r="Y17" s="4">
        <v>6.0038157530289803E-3</v>
      </c>
      <c r="Z17" s="4">
        <v>6.012767123974941E-3</v>
      </c>
      <c r="AA17" s="4">
        <v>6.0238597096631532E-3</v>
      </c>
      <c r="AB17" s="4">
        <v>6.0359280664357704E-3</v>
      </c>
      <c r="AC17" s="4">
        <v>6.0514441984973449E-3</v>
      </c>
      <c r="AD17" s="4">
        <v>6.0690459549382755E-3</v>
      </c>
      <c r="AE17" s="4">
        <v>6.0836477539209103E-3</v>
      </c>
      <c r="AF17" s="4">
        <v>6.1000563837806769E-3</v>
      </c>
      <c r="AG17" s="4">
        <v>6.1143019078755715E-3</v>
      </c>
      <c r="AH17" s="4">
        <v>6.1277788768499698E-3</v>
      </c>
      <c r="AI17" s="4">
        <v>6.141370466798665E-3</v>
      </c>
      <c r="AJ17" s="4"/>
      <c r="AK17" s="4"/>
      <c r="AL17" s="4"/>
    </row>
    <row r="18" spans="1:38">
      <c r="A18" t="s">
        <v>18</v>
      </c>
      <c r="B18" t="s">
        <v>21</v>
      </c>
      <c r="C18" t="s">
        <v>4</v>
      </c>
      <c r="D18" s="4">
        <v>1.1107105081407272E-3</v>
      </c>
      <c r="E18" s="4">
        <v>1.1107105081407272E-3</v>
      </c>
      <c r="F18" s="4">
        <v>1.1107105081407272E-3</v>
      </c>
      <c r="G18" s="4">
        <v>1.1107105081407272E-3</v>
      </c>
      <c r="H18" s="4">
        <v>1.1107105081407272E-3</v>
      </c>
      <c r="I18" s="4">
        <v>1.1107105081407272E-3</v>
      </c>
      <c r="J18" s="4">
        <v>1.1107105081407272E-3</v>
      </c>
      <c r="K18" s="4">
        <v>1.1107105081407272E-3</v>
      </c>
      <c r="L18" s="4">
        <v>1.1107105081407272E-3</v>
      </c>
      <c r="M18" s="4">
        <v>1.1107105081407272E-3</v>
      </c>
      <c r="N18" s="4">
        <v>1.1107105081407272E-3</v>
      </c>
      <c r="O18" s="4">
        <v>1.1107105081407272E-3</v>
      </c>
      <c r="P18" s="4">
        <v>1.1107105081407272E-3</v>
      </c>
      <c r="Q18" s="4">
        <v>1.1107105081407272E-3</v>
      </c>
      <c r="R18" s="4">
        <v>1.1107105081407272E-3</v>
      </c>
      <c r="S18" s="4">
        <v>1.1107105081407272E-3</v>
      </c>
      <c r="T18" s="4">
        <v>1.1107105081407272E-3</v>
      </c>
      <c r="U18" s="4">
        <v>1.1107105081407272E-3</v>
      </c>
      <c r="V18" s="4">
        <v>1.1107105081407272E-3</v>
      </c>
      <c r="W18" s="4">
        <v>1.1107105081407272E-3</v>
      </c>
      <c r="X18" s="4">
        <v>1.1107105081407272E-3</v>
      </c>
      <c r="Y18" s="4">
        <v>1.1107105081407272E-3</v>
      </c>
      <c r="Z18" s="4">
        <v>1.1107105081407272E-3</v>
      </c>
      <c r="AA18" s="4">
        <v>1.1107105081407272E-3</v>
      </c>
      <c r="AB18" s="4">
        <v>1.1107105081407272E-3</v>
      </c>
      <c r="AC18" s="4">
        <v>1.1107105081407272E-3</v>
      </c>
      <c r="AD18" s="4">
        <v>1.1107105081407272E-3</v>
      </c>
      <c r="AE18" s="4">
        <v>1.1107105081407272E-3</v>
      </c>
      <c r="AF18" s="4">
        <v>1.1107105081407272E-3</v>
      </c>
      <c r="AG18" s="4">
        <v>1.1107105081407272E-3</v>
      </c>
      <c r="AH18" s="4">
        <v>1.1107105081407272E-3</v>
      </c>
      <c r="AI18" s="4">
        <v>1.1107105081407272E-3</v>
      </c>
      <c r="AJ18" s="4"/>
      <c r="AK18" s="4"/>
      <c r="AL18" s="4"/>
    </row>
    <row r="19" spans="1:38">
      <c r="A19" t="s">
        <v>18</v>
      </c>
      <c r="B19" t="s">
        <v>22</v>
      </c>
      <c r="C19" t="s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  <sheetView workbookViewId="1"/>
  </sheetViews>
  <sheetFormatPr defaultRowHeight="14.25"/>
  <cols>
    <col min="1" max="1" width="50.3984375" customWidth="1"/>
  </cols>
  <sheetData>
    <row r="1" spans="1:2">
      <c r="A1" s="2" t="s">
        <v>9</v>
      </c>
      <c r="B1" s="3"/>
    </row>
    <row r="2" spans="1:2">
      <c r="A2" t="s">
        <v>13</v>
      </c>
      <c r="B2" s="18">
        <v>0.68595041322314043</v>
      </c>
    </row>
    <row r="3" spans="1:2">
      <c r="A3" t="s">
        <v>8</v>
      </c>
      <c r="B3" s="18">
        <v>0.68881036513545346</v>
      </c>
    </row>
    <row r="5" spans="1:2">
      <c r="A5" s="2" t="s">
        <v>10</v>
      </c>
      <c r="B5" s="3"/>
    </row>
    <row r="6" spans="1:2">
      <c r="A6" t="s">
        <v>11</v>
      </c>
      <c r="B6" s="6">
        <v>0.55000000000000004</v>
      </c>
    </row>
    <row r="8" spans="1:2">
      <c r="A8" s="2" t="s">
        <v>19</v>
      </c>
      <c r="B8" s="3"/>
    </row>
    <row r="9" spans="1:2">
      <c r="A9" t="s">
        <v>15</v>
      </c>
      <c r="B9" s="9">
        <v>13.378781688359696</v>
      </c>
    </row>
    <row r="10" spans="1:2">
      <c r="A10" t="s">
        <v>8</v>
      </c>
      <c r="B10">
        <v>28</v>
      </c>
    </row>
    <row r="11" spans="1:2">
      <c r="A11" t="s">
        <v>7</v>
      </c>
      <c r="B11">
        <v>24</v>
      </c>
    </row>
    <row r="12" spans="1:2">
      <c r="A12" t="s">
        <v>16</v>
      </c>
      <c r="B12">
        <v>34</v>
      </c>
    </row>
    <row r="13" spans="1:2">
      <c r="A13" t="s">
        <v>17</v>
      </c>
      <c r="B13">
        <v>33</v>
      </c>
    </row>
    <row r="14" spans="1:2">
      <c r="A14" t="s">
        <v>18</v>
      </c>
      <c r="B14" s="9">
        <v>17.22332068760786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1"/>
  <sheetViews>
    <sheetView topLeftCell="A22" zoomScale="80" zoomScaleNormal="80" workbookViewId="0">
      <selection activeCell="B27" sqref="B27"/>
    </sheetView>
    <sheetView workbookViewId="1"/>
  </sheetViews>
  <sheetFormatPr defaultRowHeight="14.25"/>
  <cols>
    <col min="1" max="1" width="42.1328125" customWidth="1"/>
    <col min="2" max="2" width="26.3984375" customWidth="1"/>
    <col min="3" max="3" width="42.86328125" customWidth="1"/>
  </cols>
  <sheetData>
    <row r="1" spans="1:38">
      <c r="A1" s="2" t="s">
        <v>54</v>
      </c>
      <c r="B1" s="3"/>
      <c r="C1" s="6"/>
      <c r="D1" s="2" t="s">
        <v>55</v>
      </c>
    </row>
    <row r="2" spans="1:38">
      <c r="A2" t="s">
        <v>56</v>
      </c>
      <c r="B2">
        <v>1.67</v>
      </c>
      <c r="C2" s="6"/>
      <c r="D2" s="7" t="s">
        <v>57</v>
      </c>
    </row>
    <row r="3" spans="1:38">
      <c r="A3" t="s">
        <v>58</v>
      </c>
      <c r="B3">
        <v>1</v>
      </c>
      <c r="C3" s="6"/>
    </row>
    <row r="4" spans="1:38">
      <c r="A4" t="s">
        <v>59</v>
      </c>
      <c r="B4">
        <v>21.2</v>
      </c>
      <c r="C4" s="6"/>
    </row>
    <row r="5" spans="1:38">
      <c r="A5" t="s">
        <v>60</v>
      </c>
      <c r="B5">
        <v>16</v>
      </c>
      <c r="C5" s="6"/>
    </row>
    <row r="6" spans="1:38">
      <c r="A6" t="s">
        <v>61</v>
      </c>
      <c r="B6">
        <v>48.656731685074099</v>
      </c>
      <c r="C6" s="6"/>
    </row>
    <row r="8" spans="1:38">
      <c r="A8" s="2" t="s">
        <v>62</v>
      </c>
      <c r="B8" s="3"/>
      <c r="AK8" s="2" t="s">
        <v>55</v>
      </c>
    </row>
    <row r="9" spans="1:38">
      <c r="A9" t="s">
        <v>63</v>
      </c>
      <c r="B9">
        <v>120476</v>
      </c>
      <c r="AK9" t="s">
        <v>64</v>
      </c>
      <c r="AL9" t="s">
        <v>65</v>
      </c>
    </row>
    <row r="10" spans="1:38">
      <c r="A10" t="s">
        <v>66</v>
      </c>
      <c r="B10">
        <v>137452</v>
      </c>
      <c r="AK10" s="5">
        <v>2017</v>
      </c>
      <c r="AL10" t="s">
        <v>67</v>
      </c>
    </row>
    <row r="12" spans="1:38">
      <c r="A12" s="2" t="s">
        <v>68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3"/>
    </row>
    <row r="13" spans="1:38">
      <c r="B13">
        <v>2006</v>
      </c>
      <c r="C13">
        <v>2007</v>
      </c>
      <c r="D13">
        <v>2019</v>
      </c>
    </row>
    <row r="14" spans="1:38" s="22" customFormat="1">
      <c r="A14" s="22" t="s">
        <v>69</v>
      </c>
      <c r="C14" s="37" t="s">
        <v>93</v>
      </c>
    </row>
    <row r="15" spans="1:38">
      <c r="A15" t="s">
        <v>70</v>
      </c>
      <c r="C15">
        <v>22.670399</v>
      </c>
    </row>
    <row r="16" spans="1:38">
      <c r="A16" t="s">
        <v>71</v>
      </c>
      <c r="B16">
        <f>TREND(C16:D16,C13:D13,B13)</f>
        <v>3.0748825560000803E-4</v>
      </c>
      <c r="C16">
        <f>C15*$B$2/$B$9</f>
        <v>3.142498616321923E-4</v>
      </c>
      <c r="D16" s="4">
        <f>BNVFE!D8</f>
        <v>3.9538913401839366E-4</v>
      </c>
    </row>
    <row r="18" spans="1:4">
      <c r="A18" s="2" t="s">
        <v>76</v>
      </c>
      <c r="B18" s="2"/>
      <c r="C18" s="2"/>
    </row>
    <row r="19" spans="1:4">
      <c r="A19" t="s">
        <v>72</v>
      </c>
      <c r="B19">
        <v>5.76</v>
      </c>
    </row>
    <row r="20" spans="1:4" ht="28.5">
      <c r="A20" s="22" t="s">
        <v>73</v>
      </c>
      <c r="B20">
        <f>7.1/6.1</f>
        <v>1.1639344262295082</v>
      </c>
    </row>
    <row r="21" spans="1:4">
      <c r="A21" s="22" t="s">
        <v>74</v>
      </c>
      <c r="B21">
        <f>B19*$B$20</f>
        <v>6.7042622950819668</v>
      </c>
    </row>
    <row r="22" spans="1:4" ht="28.5">
      <c r="A22" s="22" t="s">
        <v>75</v>
      </c>
      <c r="B22">
        <f>B21*$B$5/$B$10</f>
        <v>7.8040477200267344E-4</v>
      </c>
    </row>
    <row r="24" spans="1:4">
      <c r="A24" s="2" t="s">
        <v>80</v>
      </c>
      <c r="B24" s="3"/>
      <c r="D24" s="2" t="s">
        <v>55</v>
      </c>
    </row>
    <row r="25" spans="1:4">
      <c r="A25" t="s">
        <v>81</v>
      </c>
      <c r="B25" s="25">
        <v>0.2</v>
      </c>
      <c r="D25" s="7" t="s">
        <v>87</v>
      </c>
    </row>
    <row r="26" spans="1:4">
      <c r="A26" t="s">
        <v>82</v>
      </c>
      <c r="B26" s="25">
        <v>0.6</v>
      </c>
      <c r="D26" s="7"/>
    </row>
    <row r="27" spans="1:4">
      <c r="A27" t="s">
        <v>83</v>
      </c>
      <c r="B27" s="8">
        <f>B26/B25</f>
        <v>2.9999999999999996</v>
      </c>
    </row>
    <row r="29" spans="1:4">
      <c r="A29" s="2" t="s">
        <v>84</v>
      </c>
      <c r="B29" s="2"/>
      <c r="D29" s="2" t="s">
        <v>55</v>
      </c>
    </row>
    <row r="30" spans="1:4">
      <c r="A30" t="s">
        <v>85</v>
      </c>
      <c r="B30" s="26">
        <v>0.22500000000000001</v>
      </c>
      <c r="D30" s="7" t="s">
        <v>87</v>
      </c>
    </row>
    <row r="31" spans="1:4">
      <c r="A31" t="s">
        <v>86</v>
      </c>
      <c r="B31" s="8">
        <f>1-B30</f>
        <v>0.77500000000000002</v>
      </c>
      <c r="D31" s="2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4"/>
  <sheetViews>
    <sheetView zoomScale="70" zoomScaleNormal="70" workbookViewId="0">
      <pane xSplit="2" topLeftCell="W1" activePane="topRight" state="frozen"/>
      <selection pane="topRight" activeCell="AG8" sqref="AG8"/>
    </sheetView>
    <sheetView tabSelected="1" workbookViewId="1">
      <pane xSplit="2" topLeftCell="S1" activePane="topRight" state="frozen"/>
      <selection pane="topRight" activeCell="F10" sqref="F10"/>
    </sheetView>
  </sheetViews>
  <sheetFormatPr defaultRowHeight="14.25"/>
  <cols>
    <col min="1" max="1" width="14" customWidth="1"/>
  </cols>
  <sheetData>
    <row r="1" spans="1:72">
      <c r="C1">
        <v>1983</v>
      </c>
      <c r="D1">
        <v>1984</v>
      </c>
      <c r="E1">
        <v>1985</v>
      </c>
      <c r="F1">
        <v>1986</v>
      </c>
      <c r="G1">
        <v>1987</v>
      </c>
      <c r="H1">
        <v>1988</v>
      </c>
      <c r="I1">
        <v>1989</v>
      </c>
      <c r="J1">
        <v>1990</v>
      </c>
      <c r="K1">
        <v>1991</v>
      </c>
      <c r="L1">
        <v>1992</v>
      </c>
      <c r="M1">
        <v>1993</v>
      </c>
      <c r="N1">
        <v>1994</v>
      </c>
      <c r="O1">
        <v>1995</v>
      </c>
      <c r="P1">
        <v>1996</v>
      </c>
      <c r="Q1">
        <v>1997</v>
      </c>
      <c r="R1">
        <v>1998</v>
      </c>
      <c r="S1">
        <v>1999</v>
      </c>
      <c r="T1">
        <v>2000</v>
      </c>
      <c r="U1">
        <v>2001</v>
      </c>
      <c r="V1">
        <v>2002</v>
      </c>
      <c r="W1">
        <v>2003</v>
      </c>
      <c r="X1">
        <v>2004</v>
      </c>
      <c r="Y1">
        <v>2005</v>
      </c>
      <c r="Z1">
        <v>2006</v>
      </c>
      <c r="AA1">
        <v>2007</v>
      </c>
      <c r="AB1">
        <v>2008</v>
      </c>
      <c r="AC1">
        <v>2009</v>
      </c>
      <c r="AD1">
        <v>2010</v>
      </c>
      <c r="AE1">
        <v>2011</v>
      </c>
      <c r="AF1">
        <v>2012</v>
      </c>
      <c r="AG1">
        <v>2013</v>
      </c>
      <c r="AH1">
        <v>2014</v>
      </c>
      <c r="AI1" s="20">
        <v>2015</v>
      </c>
      <c r="AJ1" s="20">
        <v>2016</v>
      </c>
      <c r="AK1" s="20">
        <v>2017</v>
      </c>
      <c r="AL1" s="13">
        <v>2018</v>
      </c>
      <c r="AM1">
        <v>2019</v>
      </c>
      <c r="AN1">
        <v>2020</v>
      </c>
      <c r="AO1">
        <v>2021</v>
      </c>
      <c r="AP1">
        <v>2022</v>
      </c>
      <c r="AQ1">
        <v>2023</v>
      </c>
      <c r="AR1">
        <v>2024</v>
      </c>
      <c r="AS1">
        <v>2025</v>
      </c>
      <c r="AT1">
        <v>2026</v>
      </c>
      <c r="AU1">
        <v>2027</v>
      </c>
      <c r="AV1">
        <v>2028</v>
      </c>
      <c r="AW1">
        <v>2029</v>
      </c>
      <c r="AX1">
        <v>2030</v>
      </c>
      <c r="AY1">
        <v>2031</v>
      </c>
      <c r="AZ1">
        <v>2032</v>
      </c>
      <c r="BA1">
        <v>2033</v>
      </c>
      <c r="BB1">
        <v>2034</v>
      </c>
      <c r="BC1">
        <v>2035</v>
      </c>
      <c r="BD1">
        <v>2036</v>
      </c>
      <c r="BE1">
        <v>2037</v>
      </c>
      <c r="BF1">
        <v>2038</v>
      </c>
      <c r="BG1">
        <v>2039</v>
      </c>
      <c r="BH1">
        <v>2040</v>
      </c>
      <c r="BI1">
        <v>2041</v>
      </c>
      <c r="BJ1">
        <v>2042</v>
      </c>
      <c r="BK1">
        <v>2043</v>
      </c>
      <c r="BL1">
        <v>2044</v>
      </c>
      <c r="BM1">
        <v>2045</v>
      </c>
      <c r="BN1">
        <v>2046</v>
      </c>
      <c r="BO1">
        <v>2047</v>
      </c>
      <c r="BP1">
        <v>2048</v>
      </c>
      <c r="BQ1">
        <v>2049</v>
      </c>
      <c r="BR1">
        <v>2050</v>
      </c>
    </row>
    <row r="2" spans="1:72">
      <c r="A2" t="s">
        <v>15</v>
      </c>
      <c r="B2" t="s">
        <v>21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0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7">
        <f>Calculations!B16</f>
        <v>3.0748825560000803E-4</v>
      </c>
      <c r="AA2" s="17">
        <f>($AM$2-$Z$2)/COUNT($AA$1:$AM$1)+Z2</f>
        <v>3.1424986163219155E-4</v>
      </c>
      <c r="AB2" s="17">
        <f t="shared" ref="AB2:AL2" si="0">($AM$2-$Z$2)/COUNT($AA$1:$AM$1)+AA2</f>
        <v>3.2101146766437506E-4</v>
      </c>
      <c r="AC2" s="17">
        <f t="shared" si="0"/>
        <v>3.2777307369655857E-4</v>
      </c>
      <c r="AD2" s="17">
        <f t="shared" si="0"/>
        <v>3.3453467972874209E-4</v>
      </c>
      <c r="AE2" s="17">
        <f t="shared" si="0"/>
        <v>3.412962857609256E-4</v>
      </c>
      <c r="AF2" s="17">
        <f t="shared" si="0"/>
        <v>3.4805789179310912E-4</v>
      </c>
      <c r="AG2" s="17">
        <f>($AM$2-$Z$2)/COUNT($AA$1:$AM$1)+AF2</f>
        <v>3.5481949782529263E-4</v>
      </c>
      <c r="AH2" s="17">
        <f>($AM$2-$Z$2)/COUNT($AA$1:$AM$1)+AG2</f>
        <v>3.6158110385747615E-4</v>
      </c>
      <c r="AI2" s="17">
        <f t="shared" si="0"/>
        <v>3.6834270988965966E-4</v>
      </c>
      <c r="AJ2" s="17">
        <f t="shared" si="0"/>
        <v>3.7510431592184318E-4</v>
      </c>
      <c r="AK2" s="30">
        <f t="shared" si="0"/>
        <v>3.8186592195402669E-4</v>
      </c>
      <c r="AL2" s="31">
        <f t="shared" si="0"/>
        <v>3.886275279862102E-4</v>
      </c>
      <c r="AM2" s="14">
        <f>BNVFE!D8</f>
        <v>3.9538913401839366E-4</v>
      </c>
      <c r="AN2" s="15">
        <f>BNVFE!E8</f>
        <v>4.0800599538497293E-4</v>
      </c>
      <c r="AO2" s="15">
        <f>BNVFE!F8</f>
        <v>4.2387738562037251E-4</v>
      </c>
      <c r="AP2" s="15">
        <f>BNVFE!G8</f>
        <v>4.4305934750489724E-4</v>
      </c>
      <c r="AQ2" s="15">
        <f>BNVFE!H8</f>
        <v>4.5916975472293231E-4</v>
      </c>
      <c r="AR2" s="15">
        <f>BNVFE!I8</f>
        <v>4.7865586963378597E-4</v>
      </c>
      <c r="AS2" s="15">
        <f>BNVFE!J8</f>
        <v>5.0227573217902319E-4</v>
      </c>
      <c r="AT2" s="15">
        <f>BNVFE!K8</f>
        <v>5.0479288887413261E-4</v>
      </c>
      <c r="AU2" s="15">
        <f>BNVFE!L8</f>
        <v>5.0613138674922807E-4</v>
      </c>
      <c r="AV2" s="15">
        <f>BNVFE!M8</f>
        <v>5.0742484801952247E-4</v>
      </c>
      <c r="AW2" s="15">
        <f>BNVFE!N8</f>
        <v>5.0905433032305189E-4</v>
      </c>
      <c r="AX2" s="15">
        <f>BNVFE!O8</f>
        <v>5.1179786214681762E-4</v>
      </c>
      <c r="AY2" s="15">
        <f>BNVFE!P8</f>
        <v>5.144714895082838E-4</v>
      </c>
      <c r="AZ2" s="15">
        <f>BNVFE!Q8</f>
        <v>5.1676527905972962E-4</v>
      </c>
      <c r="BA2" s="15">
        <f>BNVFE!R8</f>
        <v>5.1930559862545234E-4</v>
      </c>
      <c r="BB2" s="15">
        <f>BNVFE!S8</f>
        <v>5.2174285658554409E-4</v>
      </c>
      <c r="BC2" s="15">
        <f>BNVFE!T8</f>
        <v>5.2383218632756732E-4</v>
      </c>
      <c r="BD2" s="15">
        <f>BNVFE!U8</f>
        <v>5.2554892791925362E-4</v>
      </c>
      <c r="BE2" s="15">
        <f>BNVFE!V8</f>
        <v>5.2673925827550713E-4</v>
      </c>
      <c r="BF2" s="15">
        <f>BNVFE!W8</f>
        <v>5.2790093653507745E-4</v>
      </c>
      <c r="BG2" s="15">
        <f>BNVFE!X8</f>
        <v>5.2924822271655761E-4</v>
      </c>
      <c r="BH2" s="15">
        <f>BNVFE!Y8</f>
        <v>5.3014065166506188E-4</v>
      </c>
      <c r="BI2" s="15">
        <f>BNVFE!Z8</f>
        <v>5.305806491749394E-4</v>
      </c>
      <c r="BJ2" s="15">
        <f>BNVFE!AA8</f>
        <v>5.3146460863574482E-4</v>
      </c>
      <c r="BK2" s="15">
        <f>BNVFE!AB8</f>
        <v>5.3226434451675026E-4</v>
      </c>
      <c r="BL2" s="15">
        <f>BNVFE!AC8</f>
        <v>5.328229425777748E-4</v>
      </c>
      <c r="BM2" s="15">
        <f>BNVFE!AD8</f>
        <v>5.3363451633520371E-4</v>
      </c>
      <c r="BN2" s="15">
        <f>BNVFE!AE8</f>
        <v>5.3403945765131652E-4</v>
      </c>
      <c r="BO2" s="15">
        <f>BNVFE!AF8</f>
        <v>5.3481110976460046E-4</v>
      </c>
      <c r="BP2" s="15">
        <f>BNVFE!AG8</f>
        <v>5.3574413957966727E-4</v>
      </c>
      <c r="BQ2" s="15">
        <f>BNVFE!AH8</f>
        <v>5.3640268036787408E-4</v>
      </c>
      <c r="BR2" s="15">
        <f>BNVFE!AI8</f>
        <v>5.3695351588698152E-4</v>
      </c>
      <c r="BS2" s="15"/>
      <c r="BT2" s="4"/>
    </row>
    <row r="3" spans="1:72">
      <c r="A3" t="s">
        <v>15</v>
      </c>
      <c r="B3" t="s">
        <v>22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7">
        <f t="shared" ref="Z3:AI3" si="1">Z5/AA5*AA3</f>
        <v>1.169525976045652E-4</v>
      </c>
      <c r="AA3" s="17">
        <f t="shared" si="1"/>
        <v>1.1752917234084488E-4</v>
      </c>
      <c r="AB3" s="17">
        <f t="shared" si="1"/>
        <v>1.1810574707712455E-4</v>
      </c>
      <c r="AC3" s="17">
        <f t="shared" si="1"/>
        <v>1.1868232181340423E-4</v>
      </c>
      <c r="AD3" s="17">
        <f t="shared" si="1"/>
        <v>1.192588965496839E-4</v>
      </c>
      <c r="AE3" s="17">
        <f t="shared" si="1"/>
        <v>1.1983547128596358E-4</v>
      </c>
      <c r="AF3" s="17">
        <f t="shared" si="1"/>
        <v>1.2041204602224325E-4</v>
      </c>
      <c r="AG3" s="17">
        <f>AG5/AH5*AH3</f>
        <v>1.2098862075852291E-4</v>
      </c>
      <c r="AH3" s="17">
        <f>AH5/AI5*AI3</f>
        <v>1.2156519549480259E-4</v>
      </c>
      <c r="AI3" s="17">
        <f t="shared" si="1"/>
        <v>1.2214177023108226E-4</v>
      </c>
      <c r="AJ3" s="17">
        <f>AJ5/AK5*AK3</f>
        <v>1.2271834496736195E-4</v>
      </c>
      <c r="AK3" s="30">
        <f t="shared" ref="AK3" si="2">AK5/AL5*AL3</f>
        <v>1.2329491970364162E-4</v>
      </c>
      <c r="AL3" s="31">
        <f>AL5/AM5*AM3</f>
        <v>1.2387149443992128E-4</v>
      </c>
      <c r="AM3" s="14">
        <f>BNVFE!D9</f>
        <v>1.2502464391248049E-4</v>
      </c>
      <c r="AN3" s="15">
        <f>BNVFE!E9</f>
        <v>1.257371509678276E-4</v>
      </c>
      <c r="AO3" s="15">
        <f>BNVFE!F9</f>
        <v>1.2747491616587538E-4</v>
      </c>
      <c r="AP3" s="15">
        <f>BNVFE!G9</f>
        <v>1.288153408147681E-4</v>
      </c>
      <c r="AQ3" s="15">
        <f>BNVFE!H9</f>
        <v>1.3057006374713636E-4</v>
      </c>
      <c r="AR3" s="15">
        <f>BNVFE!I9</f>
        <v>1.3267464889272552E-4</v>
      </c>
      <c r="AS3" s="15">
        <f>BNVFE!J9</f>
        <v>1.3518963943025996E-4</v>
      </c>
      <c r="AT3" s="15">
        <f>BNVFE!K9</f>
        <v>1.3768348052724193E-4</v>
      </c>
      <c r="AU3" s="15">
        <f>BNVFE!L9</f>
        <v>1.39758167601846E-4</v>
      </c>
      <c r="AV3" s="15">
        <f>BNVFE!M9</f>
        <v>1.398114562236462E-4</v>
      </c>
      <c r="AW3" s="15">
        <f>BNVFE!N9</f>
        <v>1.4054648228692851E-4</v>
      </c>
      <c r="AX3" s="15">
        <f>BNVFE!O9</f>
        <v>1.410584182741791E-4</v>
      </c>
      <c r="AY3" s="15">
        <f>BNVFE!P9</f>
        <v>1.4130977954115341E-4</v>
      </c>
      <c r="AZ3" s="15">
        <f>BNVFE!Q9</f>
        <v>1.4116778445499517E-4</v>
      </c>
      <c r="BA3" s="15">
        <f>BNVFE!R9</f>
        <v>1.4095062087054683E-4</v>
      </c>
      <c r="BB3" s="15">
        <f>BNVFE!S9</f>
        <v>1.4073502606328232E-4</v>
      </c>
      <c r="BC3" s="15">
        <f>BNVFE!T9</f>
        <v>1.4047478335934126E-4</v>
      </c>
      <c r="BD3" s="15">
        <f>BNVFE!U9</f>
        <v>1.4033120289518245E-4</v>
      </c>
      <c r="BE3" s="15">
        <f>BNVFE!V9</f>
        <v>1.4017744613034961E-4</v>
      </c>
      <c r="BF3" s="15">
        <f>BNVFE!W9</f>
        <v>1.4005196055645938E-4</v>
      </c>
      <c r="BG3" s="15">
        <f>BNVFE!X9</f>
        <v>1.3999898735017762E-4</v>
      </c>
      <c r="BH3" s="15">
        <f>BNVFE!Y9</f>
        <v>1.3994984893256747E-4</v>
      </c>
      <c r="BI3" s="15">
        <f>BNVFE!Z9</f>
        <v>1.3993915800657392E-4</v>
      </c>
      <c r="BJ3" s="15">
        <f>BNVFE!AA9</f>
        <v>1.3933619144061889E-4</v>
      </c>
      <c r="BK3" s="15">
        <f>BNVFE!AB9</f>
        <v>1.3939839470101929E-4</v>
      </c>
      <c r="BL3" s="15">
        <f>BNVFE!AC9</f>
        <v>1.3948722567150304E-4</v>
      </c>
      <c r="BM3" s="15">
        <f>BNVFE!AD9</f>
        <v>1.3963274843122281E-4</v>
      </c>
      <c r="BN3" s="15">
        <f>BNVFE!AE9</f>
        <v>1.3986940137454762E-4</v>
      </c>
      <c r="BO3" s="15">
        <f>BNVFE!AF9</f>
        <v>1.4021550350277234E-4</v>
      </c>
      <c r="BP3" s="15">
        <f>BNVFE!AG9</f>
        <v>1.4068624456323251E-4</v>
      </c>
      <c r="BQ3" s="15">
        <f>BNVFE!AH9</f>
        <v>1.4125802649490353E-4</v>
      </c>
      <c r="BR3" s="15">
        <f>BNVFE!AI9</f>
        <v>1.4183954480560443E-4</v>
      </c>
      <c r="BS3" s="15"/>
      <c r="BT3" s="4"/>
    </row>
    <row r="4" spans="1:72">
      <c r="A4" t="s">
        <v>8</v>
      </c>
      <c r="B4" t="s">
        <v>21</v>
      </c>
      <c r="C4" s="11"/>
      <c r="D4" s="11"/>
      <c r="E4" s="11"/>
      <c r="F4" s="11"/>
      <c r="G4" s="11"/>
      <c r="H4" s="11"/>
      <c r="I4" s="11"/>
      <c r="J4" s="11"/>
      <c r="K4" s="17">
        <f>K5/L5*L4</f>
        <v>8.2962674808847244E-4</v>
      </c>
      <c r="L4" s="17">
        <f t="shared" ref="L4:AI4" si="3">L5/M5*M4</f>
        <v>8.2962674808847244E-4</v>
      </c>
      <c r="M4" s="17">
        <f t="shared" si="3"/>
        <v>8.2962674808847244E-4</v>
      </c>
      <c r="N4" s="17">
        <f t="shared" si="3"/>
        <v>8.2962674808847244E-4</v>
      </c>
      <c r="O4" s="17">
        <f t="shared" si="3"/>
        <v>8.2962674808847244E-4</v>
      </c>
      <c r="P4" s="17">
        <f t="shared" si="3"/>
        <v>8.2962674808847244E-4</v>
      </c>
      <c r="Q4" s="17">
        <f t="shared" si="3"/>
        <v>8.2962674808847244E-4</v>
      </c>
      <c r="R4" s="17">
        <f t="shared" si="3"/>
        <v>8.2962674808847244E-4</v>
      </c>
      <c r="S4" s="17">
        <f t="shared" si="3"/>
        <v>8.2962674808847244E-4</v>
      </c>
      <c r="T4" s="17">
        <f t="shared" si="3"/>
        <v>8.2962674808847244E-4</v>
      </c>
      <c r="U4" s="17">
        <f t="shared" si="3"/>
        <v>8.2962674808847244E-4</v>
      </c>
      <c r="V4" s="17">
        <f t="shared" si="3"/>
        <v>8.2962674808847244E-4</v>
      </c>
      <c r="W4" s="17">
        <f t="shared" si="3"/>
        <v>8.3379907488037846E-4</v>
      </c>
      <c r="X4" s="17">
        <f t="shared" si="3"/>
        <v>8.3797140167228459E-4</v>
      </c>
      <c r="Y4" s="17">
        <f t="shared" si="3"/>
        <v>8.4214372846419061E-4</v>
      </c>
      <c r="Z4" s="17">
        <f t="shared" si="3"/>
        <v>8.4631605525609674E-4</v>
      </c>
      <c r="AA4" s="17">
        <f t="shared" si="3"/>
        <v>8.5048838204800287E-4</v>
      </c>
      <c r="AB4" s="17">
        <f t="shared" si="3"/>
        <v>8.5466070883990889E-4</v>
      </c>
      <c r="AC4" s="17">
        <f t="shared" si="3"/>
        <v>8.5883303563181492E-4</v>
      </c>
      <c r="AD4" s="17">
        <f t="shared" si="3"/>
        <v>8.6300536242372094E-4</v>
      </c>
      <c r="AE4" s="17">
        <f t="shared" si="3"/>
        <v>8.6717768921562707E-4</v>
      </c>
      <c r="AF4" s="17">
        <f t="shared" si="3"/>
        <v>8.7135001600753309E-4</v>
      </c>
      <c r="AG4" s="17">
        <f>AG5/AH5*AH4</f>
        <v>8.7552234279943911E-4</v>
      </c>
      <c r="AH4" s="17">
        <f t="shared" si="3"/>
        <v>8.7969466959134514E-4</v>
      </c>
      <c r="AI4" s="17">
        <f t="shared" si="3"/>
        <v>8.8386699638325127E-4</v>
      </c>
      <c r="AJ4" s="17">
        <f>AJ5/AK5*AK4</f>
        <v>8.880393231751574E-4</v>
      </c>
      <c r="AK4" s="30">
        <f>AK5/AL5*AL4</f>
        <v>8.9221164996706342E-4</v>
      </c>
      <c r="AL4" s="31">
        <f>AL5/AM5*AM4</f>
        <v>8.9638397675896944E-4</v>
      </c>
      <c r="AM4" s="14">
        <f>BNVFE!D10</f>
        <v>9.0472863034278062E-4</v>
      </c>
      <c r="AN4" s="15">
        <f>BNVFE!E10</f>
        <v>9.1054434934410432E-4</v>
      </c>
      <c r="AO4" s="15">
        <f>BNVFE!F10</f>
        <v>9.2526017509063027E-4</v>
      </c>
      <c r="AP4" s="15">
        <f>BNVFE!G10</f>
        <v>9.24995819616422E-4</v>
      </c>
      <c r="AQ4" s="15">
        <f>BNVFE!H10</f>
        <v>9.3305493824462642E-4</v>
      </c>
      <c r="AR4" s="15">
        <f>BNVFE!I10</f>
        <v>9.4441394060912158E-4</v>
      </c>
      <c r="AS4" s="15">
        <f>BNVFE!J10</f>
        <v>9.5711843099658799E-4</v>
      </c>
      <c r="AT4" s="15">
        <f>BNVFE!K10</f>
        <v>9.695280436753873E-4</v>
      </c>
      <c r="AU4" s="15">
        <f>BNVFE!L10</f>
        <v>9.8055136880865644E-4</v>
      </c>
      <c r="AV4" s="15">
        <f>BNVFE!M10</f>
        <v>9.7702571102021001E-4</v>
      </c>
      <c r="AW4" s="15">
        <f>BNVFE!N10</f>
        <v>9.7874912839586003E-4</v>
      </c>
      <c r="AX4" s="15">
        <f>BNVFE!O10</f>
        <v>9.7714341060820041E-4</v>
      </c>
      <c r="AY4" s="15">
        <f>BNVFE!P10</f>
        <v>9.7421760866922774E-4</v>
      </c>
      <c r="AZ4" s="15">
        <f>BNVFE!Q10</f>
        <v>9.6620682076661195E-4</v>
      </c>
      <c r="BA4" s="15">
        <f>BNVFE!R10</f>
        <v>9.5328427461960157E-4</v>
      </c>
      <c r="BB4" s="15">
        <f>BNVFE!S10</f>
        <v>9.4073918741767698E-4</v>
      </c>
      <c r="BC4" s="15">
        <f>BNVFE!T10</f>
        <v>9.3098700445817275E-4</v>
      </c>
      <c r="BD4" s="15">
        <f>BNVFE!U10</f>
        <v>9.2246483886405679E-4</v>
      </c>
      <c r="BE4" s="15">
        <f>BNVFE!V10</f>
        <v>9.1463359589624975E-4</v>
      </c>
      <c r="BF4" s="15">
        <f>BNVFE!W10</f>
        <v>9.0750050481078659E-4</v>
      </c>
      <c r="BG4" s="15">
        <f>BNVFE!X10</f>
        <v>9.0105580707819486E-4</v>
      </c>
      <c r="BH4" s="15">
        <f>BNVFE!Y10</f>
        <v>8.9478644939101058E-4</v>
      </c>
      <c r="BI4" s="15">
        <f>BNVFE!Z10</f>
        <v>8.8931494339281416E-4</v>
      </c>
      <c r="BJ4" s="15">
        <f>BNVFE!AA10</f>
        <v>8.8517183838111911E-4</v>
      </c>
      <c r="BK4" s="15">
        <f>BNVFE!AB10</f>
        <v>8.8181865617931925E-4</v>
      </c>
      <c r="BL4" s="15">
        <f>BNVFE!AC10</f>
        <v>8.7964284331473611E-4</v>
      </c>
      <c r="BM4" s="15">
        <f>BNVFE!AD10</f>
        <v>8.7830597249001843E-4</v>
      </c>
      <c r="BN4" s="15">
        <f>BNVFE!AE10</f>
        <v>8.7719020326470457E-4</v>
      </c>
      <c r="BO4" s="15">
        <f>BNVFE!AF10</f>
        <v>8.7573464550762909E-4</v>
      </c>
      <c r="BP4" s="15">
        <f>BNVFE!AG10</f>
        <v>8.7464301882018427E-4</v>
      </c>
      <c r="BQ4" s="15">
        <f>BNVFE!AH10</f>
        <v>8.7305209016122574E-4</v>
      </c>
      <c r="BR4" s="15">
        <f>BNVFE!AI10</f>
        <v>8.7154337994023955E-4</v>
      </c>
      <c r="BS4" s="15"/>
      <c r="BT4" s="4"/>
    </row>
    <row r="5" spans="1:72">
      <c r="A5" t="s">
        <v>8</v>
      </c>
      <c r="B5" t="s">
        <v>22</v>
      </c>
      <c r="C5" s="11"/>
      <c r="D5" s="11"/>
      <c r="E5" s="11"/>
      <c r="F5" s="11"/>
      <c r="G5" s="11"/>
      <c r="H5" s="11"/>
      <c r="I5" s="11"/>
      <c r="J5" s="11"/>
      <c r="K5" s="17">
        <f>L5</f>
        <v>7.8040477200267344E-4</v>
      </c>
      <c r="L5" s="17">
        <f t="shared" ref="L5:T5" si="4">M5</f>
        <v>7.8040477200267344E-4</v>
      </c>
      <c r="M5" s="17">
        <f t="shared" si="4"/>
        <v>7.8040477200267344E-4</v>
      </c>
      <c r="N5" s="17">
        <f t="shared" si="4"/>
        <v>7.8040477200267344E-4</v>
      </c>
      <c r="O5" s="17">
        <f t="shared" si="4"/>
        <v>7.8040477200267344E-4</v>
      </c>
      <c r="P5" s="17">
        <f t="shared" si="4"/>
        <v>7.8040477200267344E-4</v>
      </c>
      <c r="Q5" s="17">
        <f t="shared" si="4"/>
        <v>7.8040477200267344E-4</v>
      </c>
      <c r="R5" s="17">
        <f t="shared" si="4"/>
        <v>7.8040477200267344E-4</v>
      </c>
      <c r="S5" s="17">
        <f t="shared" si="4"/>
        <v>7.8040477200267344E-4</v>
      </c>
      <c r="T5" s="17">
        <f t="shared" si="4"/>
        <v>7.8040477200267344E-4</v>
      </c>
      <c r="U5" s="17">
        <f>V5</f>
        <v>7.8040477200267344E-4</v>
      </c>
      <c r="V5" s="17">
        <f>Calculations!B22</f>
        <v>7.8040477200267344E-4</v>
      </c>
      <c r="W5" s="17">
        <f>($AM$5-$V$5)/COUNT($V$1:$AM$1)+V5</f>
        <v>7.8432955353395896E-4</v>
      </c>
      <c r="X5" s="17">
        <f t="shared" ref="X5:AJ5" si="5">($AM$5-$V$5)/COUNT($V$1:$AM$1)+W5</f>
        <v>7.8825433506524449E-4</v>
      </c>
      <c r="Y5" s="17">
        <f t="shared" si="5"/>
        <v>7.9217911659653002E-4</v>
      </c>
      <c r="Z5" s="17">
        <f t="shared" si="5"/>
        <v>7.9610389812781554E-4</v>
      </c>
      <c r="AA5" s="17">
        <f t="shared" si="5"/>
        <v>8.0002867965910107E-4</v>
      </c>
      <c r="AB5" s="17">
        <f t="shared" si="5"/>
        <v>8.039534611903866E-4</v>
      </c>
      <c r="AC5" s="17">
        <f t="shared" si="5"/>
        <v>8.0787824272167213E-4</v>
      </c>
      <c r="AD5" s="17">
        <f t="shared" si="5"/>
        <v>8.1180302425295765E-4</v>
      </c>
      <c r="AE5" s="17">
        <f t="shared" si="5"/>
        <v>8.1572780578424318E-4</v>
      </c>
      <c r="AF5" s="17">
        <f t="shared" si="5"/>
        <v>8.1965258731552871E-4</v>
      </c>
      <c r="AG5" s="17">
        <f>($AM$5-$V$5)/COUNT($V$1:$AM$1)+AF5</f>
        <v>8.2357736884681424E-4</v>
      </c>
      <c r="AH5" s="17">
        <f t="shared" si="5"/>
        <v>8.2750215037809976E-4</v>
      </c>
      <c r="AI5" s="17">
        <f t="shared" si="5"/>
        <v>8.3142693190938529E-4</v>
      </c>
      <c r="AJ5" s="17">
        <f t="shared" si="5"/>
        <v>8.3535171344067082E-4</v>
      </c>
      <c r="AK5" s="30">
        <f>($AM$5-$V$5)/COUNT($V$1:$AM$1)+AJ5</f>
        <v>8.3927649497195634E-4</v>
      </c>
      <c r="AL5" s="31">
        <f>($AM$5-$V$5)/COUNT($V$1:$AM$1)+AK5</f>
        <v>8.4320127650324187E-4</v>
      </c>
      <c r="AM5" s="14">
        <f>BNVFE!D11</f>
        <v>8.5105083956581206E-4</v>
      </c>
      <c r="AN5" s="15">
        <f>BNVFE!E11</f>
        <v>8.6362564386112969E-4</v>
      </c>
      <c r="AO5" s="15">
        <f>BNVFE!F11</f>
        <v>8.8653807874749006E-4</v>
      </c>
      <c r="AP5" s="15">
        <f>BNVFE!G11</f>
        <v>8.9609812880132704E-4</v>
      </c>
      <c r="AQ5" s="15">
        <f>BNVFE!H11</f>
        <v>9.1508948578412821E-4</v>
      </c>
      <c r="AR5" s="15">
        <f>BNVFE!I11</f>
        <v>9.3906247999301577E-4</v>
      </c>
      <c r="AS5" s="15">
        <f>BNVFE!J11</f>
        <v>9.6635462561475997E-4</v>
      </c>
      <c r="AT5" s="15">
        <f>BNVFE!K11</f>
        <v>9.9541634898000749E-4</v>
      </c>
      <c r="AU5" s="15">
        <f>BNVFE!L11</f>
        <v>1.0252479702005063E-3</v>
      </c>
      <c r="AV5" s="15">
        <f>BNVFE!M11</f>
        <v>1.0404843581759452E-3</v>
      </c>
      <c r="AW5" s="15">
        <f>BNVFE!N11</f>
        <v>1.0621819980793296E-3</v>
      </c>
      <c r="AX5" s="15">
        <f>BNVFE!O11</f>
        <v>1.0805863283182492E-3</v>
      </c>
      <c r="AY5" s="15">
        <f>BNVFE!P11</f>
        <v>1.0975962517824405E-3</v>
      </c>
      <c r="AZ5" s="15">
        <f>BNVFE!Q11</f>
        <v>1.1082261735005673E-3</v>
      </c>
      <c r="BA5" s="15">
        <f>BNVFE!R11</f>
        <v>1.1115937490905916E-3</v>
      </c>
      <c r="BB5" s="15">
        <f>BNVFE!S11</f>
        <v>1.1135572563513081E-3</v>
      </c>
      <c r="BC5" s="15">
        <f>BNVFE!T11</f>
        <v>1.1171336612053663E-3</v>
      </c>
      <c r="BD5" s="15">
        <f>BNVFE!U11</f>
        <v>1.1206100747897447E-3</v>
      </c>
      <c r="BE5" s="15">
        <f>BNVFE!V11</f>
        <v>1.1235212292291126E-3</v>
      </c>
      <c r="BF5" s="15">
        <f>BNVFE!W11</f>
        <v>1.1259730524110234E-3</v>
      </c>
      <c r="BG5" s="15">
        <f>BNVFE!X11</f>
        <v>1.1281614527253151E-3</v>
      </c>
      <c r="BH5" s="15">
        <f>BNVFE!Y11</f>
        <v>1.129421179757297E-3</v>
      </c>
      <c r="BI5" s="15">
        <f>BNVFE!Z11</f>
        <v>1.1306625149142973E-3</v>
      </c>
      <c r="BJ5" s="15">
        <f>BNVFE!AA11</f>
        <v>1.1324246427843901E-3</v>
      </c>
      <c r="BK5" s="15">
        <f>BNVFE!AB11</f>
        <v>1.134243692343509E-3</v>
      </c>
      <c r="BL5" s="15">
        <f>BNVFE!AC11</f>
        <v>1.1368047027325904E-3</v>
      </c>
      <c r="BM5" s="15">
        <f>BNVFE!AD11</f>
        <v>1.1399612373774119E-3</v>
      </c>
      <c r="BN5" s="15">
        <f>BNVFE!AE11</f>
        <v>1.1432056572476211E-3</v>
      </c>
      <c r="BO5" s="15">
        <f>BNVFE!AF11</f>
        <v>1.1458748072054243E-3</v>
      </c>
      <c r="BP5" s="15">
        <f>BNVFE!AG11</f>
        <v>1.149034601169863E-3</v>
      </c>
      <c r="BQ5" s="15">
        <f>BNVFE!AH11</f>
        <v>1.1517386724092774E-3</v>
      </c>
      <c r="BR5" s="15">
        <f>BNVFE!AI11</f>
        <v>1.1549563192969183E-3</v>
      </c>
      <c r="BS5" s="15"/>
      <c r="BT5" s="4"/>
    </row>
    <row r="6" spans="1:72">
      <c r="A6" t="s">
        <v>7</v>
      </c>
      <c r="B6" t="s">
        <v>21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4">
        <f>TREND($AM6:$BR6,$AM$1:$BR$1,O$1)</f>
        <v>4.114016752900726E-4</v>
      </c>
      <c r="P6" s="4">
        <f t="shared" ref="P6:AL6" si="6">TREND($AM6:$BR6,$AM$1:$BR$1,P$1)</f>
        <v>4.1419715584144288E-4</v>
      </c>
      <c r="Q6" s="4">
        <f t="shared" si="6"/>
        <v>4.1699263639281229E-4</v>
      </c>
      <c r="R6" s="4">
        <f>TREND($AM6:$BR6,$AM$1:$BR$1,R$1)</f>
        <v>4.1978811694418257E-4</v>
      </c>
      <c r="S6" s="4">
        <f t="shared" si="6"/>
        <v>4.2258359749555285E-4</v>
      </c>
      <c r="T6" s="4">
        <f t="shared" si="6"/>
        <v>4.2537907804692226E-4</v>
      </c>
      <c r="U6" s="4">
        <f t="shared" si="6"/>
        <v>4.2817455859829254E-4</v>
      </c>
      <c r="V6" s="4">
        <f t="shared" si="6"/>
        <v>4.3097003914966282E-4</v>
      </c>
      <c r="W6" s="4">
        <f t="shared" si="6"/>
        <v>4.3376551970103309E-4</v>
      </c>
      <c r="X6" s="4">
        <f t="shared" si="6"/>
        <v>4.3656100025240251E-4</v>
      </c>
      <c r="Y6" s="4">
        <f t="shared" si="6"/>
        <v>4.3935648080377279E-4</v>
      </c>
      <c r="Z6" s="4">
        <f t="shared" si="6"/>
        <v>4.4215196135514306E-4</v>
      </c>
      <c r="AA6" s="4">
        <f>TREND($AM6:$BR6,$AM$1:$BR$1,AA$1)</f>
        <v>4.4494744190651248E-4</v>
      </c>
      <c r="AB6" s="4">
        <f t="shared" si="6"/>
        <v>4.4774292245788275E-4</v>
      </c>
      <c r="AC6" s="4">
        <f t="shared" si="6"/>
        <v>4.5053840300925303E-4</v>
      </c>
      <c r="AD6" s="4">
        <f t="shared" si="6"/>
        <v>4.5333388356062244E-4</v>
      </c>
      <c r="AE6" s="4">
        <f t="shared" si="6"/>
        <v>4.5612936411199272E-4</v>
      </c>
      <c r="AF6" s="4">
        <f>TREND($AM6:$BR6,$AM$1:$BR$1,AF$1)</f>
        <v>4.58924844663363E-4</v>
      </c>
      <c r="AG6" s="4">
        <f>TREND($AM6:$BR6,$AM$1:$BR$1,AG$1)</f>
        <v>4.6172032521473328E-4</v>
      </c>
      <c r="AH6" s="4">
        <f>TREND($AM6:$BR6,$AM$1:$BR$1,AH$1)</f>
        <v>4.6451580576610269E-4</v>
      </c>
      <c r="AI6" s="4">
        <f t="shared" si="6"/>
        <v>4.6731128631747297E-4</v>
      </c>
      <c r="AJ6" s="4">
        <f>TREND($AM6:$BR6,$AM$1:$BR$1,AJ$1)</f>
        <v>4.7010676686884325E-4</v>
      </c>
      <c r="AK6" s="32">
        <f t="shared" si="6"/>
        <v>4.7290224742021266E-4</v>
      </c>
      <c r="AL6" s="31">
        <f t="shared" si="6"/>
        <v>4.7569772797158294E-4</v>
      </c>
      <c r="AM6" s="14">
        <f>BNVFE!D12</f>
        <v>4.7605911235023142E-4</v>
      </c>
      <c r="AN6" s="15">
        <f>BNVFE!E12</f>
        <v>4.748017322226773E-4</v>
      </c>
      <c r="AO6" s="15">
        <f>BNVFE!F12</f>
        <v>4.7838832128380474E-4</v>
      </c>
      <c r="AP6" s="15">
        <f>BNVFE!G12</f>
        <v>4.8180662793908895E-4</v>
      </c>
      <c r="AQ6" s="15">
        <f>BNVFE!H12</f>
        <v>4.8535185814507857E-4</v>
      </c>
      <c r="AR6" s="15">
        <f>BNVFE!I12</f>
        <v>4.8886787490664684E-4</v>
      </c>
      <c r="AS6" s="15">
        <f>BNVFE!J12</f>
        <v>4.8855312085230242E-4</v>
      </c>
      <c r="AT6" s="15">
        <f>BNVFE!K12</f>
        <v>4.9500357746553908E-4</v>
      </c>
      <c r="AU6" s="15">
        <f>BNVFE!L12</f>
        <v>5.013544722134364E-4</v>
      </c>
      <c r="AV6" s="15">
        <f>BNVFE!M12</f>
        <v>5.0747973432321868E-4</v>
      </c>
      <c r="AW6" s="15">
        <f>BNVFE!N12</f>
        <v>5.1421021066029246E-4</v>
      </c>
      <c r="AX6" s="15">
        <f>BNVFE!O12</f>
        <v>5.143805544370213E-4</v>
      </c>
      <c r="AY6" s="15">
        <f>BNVFE!P12</f>
        <v>5.170601049671854E-4</v>
      </c>
      <c r="AZ6" s="15">
        <f>BNVFE!Q12</f>
        <v>5.1984492416655979E-4</v>
      </c>
      <c r="BA6" s="15">
        <f>BNVFE!R12</f>
        <v>5.2263735161251032E-4</v>
      </c>
      <c r="BB6" s="15">
        <f>BNVFE!S12</f>
        <v>5.2532965911327139E-4</v>
      </c>
      <c r="BC6" s="15">
        <f>BNVFE!T12</f>
        <v>5.2580897010948559E-4</v>
      </c>
      <c r="BD6" s="15">
        <f>BNVFE!U12</f>
        <v>5.291379133248688E-4</v>
      </c>
      <c r="BE6" s="15">
        <f>BNVFE!V12</f>
        <v>5.3249321385737776E-4</v>
      </c>
      <c r="BF6" s="15">
        <f>BNVFE!W12</f>
        <v>5.35978957302691E-4</v>
      </c>
      <c r="BG6" s="15">
        <f>BNVFE!X12</f>
        <v>5.3969387380009234E-4</v>
      </c>
      <c r="BH6" s="15">
        <f>BNVFE!Y12</f>
        <v>5.4332897917223335E-4</v>
      </c>
      <c r="BI6" s="15">
        <f>BNVFE!Z12</f>
        <v>5.4434285606750222E-4</v>
      </c>
      <c r="BJ6" s="15">
        <f>BNVFE!AA12</f>
        <v>5.456086661105717E-4</v>
      </c>
      <c r="BK6" s="15">
        <f>BNVFE!AB12</f>
        <v>5.4683650780502891E-4</v>
      </c>
      <c r="BL6" s="15">
        <f>BNVFE!AC12</f>
        <v>5.4816216462333389E-4</v>
      </c>
      <c r="BM6" s="15">
        <f>BNVFE!AD12</f>
        <v>5.4970297538360223E-4</v>
      </c>
      <c r="BN6" s="15">
        <f>BNVFE!AE12</f>
        <v>5.5100259006148978E-4</v>
      </c>
      <c r="BO6" s="15">
        <f>BNVFE!AF12</f>
        <v>5.522772894896935E-4</v>
      </c>
      <c r="BP6" s="15">
        <f>BNVFE!AG12</f>
        <v>5.5335793374949632E-4</v>
      </c>
      <c r="BQ6" s="15">
        <f>BNVFE!AH12</f>
        <v>5.543085754300261E-4</v>
      </c>
      <c r="BR6" s="15">
        <f>BNVFE!AI12</f>
        <v>5.5517032326767837E-4</v>
      </c>
      <c r="BS6" s="15"/>
      <c r="BT6" s="4"/>
    </row>
    <row r="7" spans="1:72" s="6" customFormat="1">
      <c r="A7" s="6" t="s">
        <v>7</v>
      </c>
      <c r="B7" s="6" t="s">
        <v>22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29">
        <f>TREND($AM7:$BR7,$AM$1:$BR$1,O$1)-($AQ7-$AM7)</f>
        <v>9.1998069828826189E-5</v>
      </c>
      <c r="P7" s="29">
        <f>TREND($AM7:$BR7,$AM$1:$BR$1,P$1)-($AQ7-$AM7)</f>
        <v>9.3450963362547471E-5</v>
      </c>
      <c r="Q7" s="29">
        <f t="shared" ref="Q7:AL7" si="7">TREND($AM7:$BR7,$AM$1:$BR$1,Q$1)-($AQ7-$AM7)</f>
        <v>9.4903856896269188E-5</v>
      </c>
      <c r="R7" s="29">
        <f t="shared" si="7"/>
        <v>9.635675042999047E-5</v>
      </c>
      <c r="S7" s="29">
        <f t="shared" si="7"/>
        <v>9.7809643963712187E-5</v>
      </c>
      <c r="T7" s="29">
        <f t="shared" si="7"/>
        <v>9.9262537497433469E-5</v>
      </c>
      <c r="U7" s="29">
        <f t="shared" si="7"/>
        <v>1.0071543103115519E-4</v>
      </c>
      <c r="V7" s="29">
        <f t="shared" si="7"/>
        <v>1.0216832456487647E-4</v>
      </c>
      <c r="W7" s="29">
        <f t="shared" si="7"/>
        <v>1.0362121809859818E-4</v>
      </c>
      <c r="X7" s="29">
        <f t="shared" si="7"/>
        <v>1.050741116323199E-4</v>
      </c>
      <c r="Y7" s="29">
        <f t="shared" si="7"/>
        <v>1.0652700516604118E-4</v>
      </c>
      <c r="Z7" s="29">
        <f t="shared" si="7"/>
        <v>1.079798986997629E-4</v>
      </c>
      <c r="AA7" s="29">
        <f t="shared" si="7"/>
        <v>1.0943279223348418E-4</v>
      </c>
      <c r="AB7" s="29">
        <f t="shared" si="7"/>
        <v>1.108856857672059E-4</v>
      </c>
      <c r="AC7" s="29">
        <f t="shared" si="7"/>
        <v>1.1233857930092718E-4</v>
      </c>
      <c r="AD7" s="29">
        <f t="shared" si="7"/>
        <v>1.137914728346489E-4</v>
      </c>
      <c r="AE7" s="29">
        <f t="shared" si="7"/>
        <v>1.1524436636837018E-4</v>
      </c>
      <c r="AF7" s="29">
        <f t="shared" si="7"/>
        <v>1.166972599020919E-4</v>
      </c>
      <c r="AG7" s="29">
        <f>TREND($AM7:$BR7,$AM$1:$BR$1,AG$1)-($AQ7-$AM7)</f>
        <v>1.1815015343581361E-4</v>
      </c>
      <c r="AH7" s="29">
        <f t="shared" si="7"/>
        <v>1.196030469695349E-4</v>
      </c>
      <c r="AI7" s="29">
        <f t="shared" si="7"/>
        <v>1.2105594050325661E-4</v>
      </c>
      <c r="AJ7" s="29">
        <f t="shared" si="7"/>
        <v>1.225088340369779E-4</v>
      </c>
      <c r="AK7" s="33">
        <f t="shared" si="7"/>
        <v>1.2396172757069961E-4</v>
      </c>
      <c r="AL7" s="34">
        <f t="shared" si="7"/>
        <v>1.2541462110442089E-4</v>
      </c>
      <c r="AM7" s="14">
        <f>BNVFE!D13</f>
        <v>1.2257144149931026E-4</v>
      </c>
      <c r="AN7" s="14">
        <f>BNVFE!E13</f>
        <v>1.2663281023475467E-4</v>
      </c>
      <c r="AO7" s="14">
        <f>BNVFE!F13</f>
        <v>1.2871992194427135E-4</v>
      </c>
      <c r="AP7" s="14">
        <f>BNVFE!G13</f>
        <v>1.3285960551590091E-4</v>
      </c>
      <c r="AQ7" s="14">
        <f>BNVFE!H13</f>
        <v>1.373545929635025E-4</v>
      </c>
      <c r="AR7" s="14">
        <f>BNVFE!I13</f>
        <v>1.4254241610254199E-4</v>
      </c>
      <c r="AS7" s="14">
        <f>BNVFE!J13</f>
        <v>1.4568211620324704E-4</v>
      </c>
      <c r="AT7" s="14">
        <f>BNVFE!K13</f>
        <v>1.5193113003660822E-4</v>
      </c>
      <c r="AU7" s="14">
        <f>BNVFE!L13</f>
        <v>1.5835499753901472E-4</v>
      </c>
      <c r="AV7" s="14">
        <f>BNVFE!M13</f>
        <v>1.6557689558864975E-4</v>
      </c>
      <c r="AW7" s="14">
        <f>BNVFE!N13</f>
        <v>1.7076405111502807E-4</v>
      </c>
      <c r="AX7" s="14">
        <f>BNVFE!O13</f>
        <v>1.7223278666341505E-4</v>
      </c>
      <c r="AY7" s="14">
        <f>BNVFE!P13</f>
        <v>1.735936326659252E-4</v>
      </c>
      <c r="AZ7" s="14">
        <f>BNVFE!Q13</f>
        <v>1.7453574590327813E-4</v>
      </c>
      <c r="BA7" s="14">
        <f>BNVFE!R13</f>
        <v>1.7495967142472444E-4</v>
      </c>
      <c r="BB7" s="14">
        <f>BNVFE!S13</f>
        <v>1.7622551781899581E-4</v>
      </c>
      <c r="BC7" s="14">
        <f>BNVFE!T13</f>
        <v>1.7633164158190818E-4</v>
      </c>
      <c r="BD7" s="14">
        <f>BNVFE!U13</f>
        <v>1.7662828407274427E-4</v>
      </c>
      <c r="BE7" s="14">
        <f>BNVFE!V13</f>
        <v>1.773254040140698E-4</v>
      </c>
      <c r="BF7" s="14">
        <f>BNVFE!W13</f>
        <v>1.7724751592148059E-4</v>
      </c>
      <c r="BG7" s="14">
        <f>BNVFE!X13</f>
        <v>1.7710583182300449E-4</v>
      </c>
      <c r="BH7" s="14">
        <f>BNVFE!Y13</f>
        <v>1.7723451078857297E-4</v>
      </c>
      <c r="BI7" s="14">
        <f>BNVFE!Z13</f>
        <v>1.7699567989485328E-4</v>
      </c>
      <c r="BJ7" s="14">
        <f>BNVFE!AA13</f>
        <v>1.7632102090058111E-4</v>
      </c>
      <c r="BK7" s="14">
        <f>BNVFE!AB13</f>
        <v>1.7598980879046875E-4</v>
      </c>
      <c r="BL7" s="14">
        <f>BNVFE!AC13</f>
        <v>1.7557417709061329E-4</v>
      </c>
      <c r="BM7" s="14">
        <f>BNVFE!AD13</f>
        <v>1.7496974060331609E-4</v>
      </c>
      <c r="BN7" s="14">
        <f>BNVFE!AE13</f>
        <v>1.7321454013694115E-4</v>
      </c>
      <c r="BO7" s="14">
        <f>BNVFE!AF13</f>
        <v>1.7284652881456524E-4</v>
      </c>
      <c r="BP7" s="14">
        <f>BNVFE!AG13</f>
        <v>1.7219258230946553E-4</v>
      </c>
      <c r="BQ7" s="14">
        <f>BNVFE!AH13</f>
        <v>1.7094224886990783E-4</v>
      </c>
      <c r="BR7" s="14">
        <f>BNVFE!AI13</f>
        <v>1.6799965916892799E-4</v>
      </c>
      <c r="BS7" s="14"/>
      <c r="BT7" s="29"/>
    </row>
    <row r="8" spans="1:72">
      <c r="A8" t="s">
        <v>16</v>
      </c>
      <c r="B8" t="s">
        <v>21</v>
      </c>
      <c r="C8" s="11"/>
      <c r="D8" s="11"/>
      <c r="E8" s="4">
        <f t="shared" ref="E8:AL12" si="8">TREND($AM8:$BR8,$AM$1:$BR$1,E$1)</f>
        <v>8.122417554319157E-4</v>
      </c>
      <c r="F8" s="4">
        <f t="shared" si="8"/>
        <v>8.122417554319157E-4</v>
      </c>
      <c r="G8" s="4">
        <f t="shared" si="8"/>
        <v>8.122417554319157E-4</v>
      </c>
      <c r="H8" s="4">
        <f t="shared" si="8"/>
        <v>8.122417554319157E-4</v>
      </c>
      <c r="I8" s="4">
        <f t="shared" si="8"/>
        <v>8.122417554319157E-4</v>
      </c>
      <c r="J8" s="4">
        <f t="shared" si="8"/>
        <v>8.122417554319157E-4</v>
      </c>
      <c r="K8" s="4">
        <f t="shared" si="8"/>
        <v>8.122417554319157E-4</v>
      </c>
      <c r="L8" s="4">
        <f t="shared" si="8"/>
        <v>8.122417554319157E-4</v>
      </c>
      <c r="M8" s="4">
        <f t="shared" si="8"/>
        <v>8.122417554319157E-4</v>
      </c>
      <c r="N8" s="4">
        <f t="shared" si="8"/>
        <v>8.122417554319157E-4</v>
      </c>
      <c r="O8" s="4">
        <f t="shared" si="8"/>
        <v>8.122417554319157E-4</v>
      </c>
      <c r="P8" s="4">
        <f t="shared" si="8"/>
        <v>8.122417554319157E-4</v>
      </c>
      <c r="Q8" s="4">
        <f t="shared" si="8"/>
        <v>8.122417554319157E-4</v>
      </c>
      <c r="R8" s="4">
        <f t="shared" si="8"/>
        <v>8.122417554319157E-4</v>
      </c>
      <c r="S8" s="4">
        <f t="shared" si="8"/>
        <v>8.122417554319157E-4</v>
      </c>
      <c r="T8" s="4">
        <f t="shared" si="8"/>
        <v>8.122417554319157E-4</v>
      </c>
      <c r="U8" s="4">
        <f t="shared" si="8"/>
        <v>8.122417554319157E-4</v>
      </c>
      <c r="V8" s="4">
        <f t="shared" si="8"/>
        <v>8.122417554319157E-4</v>
      </c>
      <c r="W8" s="4">
        <f t="shared" si="8"/>
        <v>8.122417554319157E-4</v>
      </c>
      <c r="X8" s="4">
        <f t="shared" si="8"/>
        <v>8.122417554319157E-4</v>
      </c>
      <c r="Y8" s="4">
        <f t="shared" si="8"/>
        <v>8.122417554319157E-4</v>
      </c>
      <c r="Z8" s="4">
        <f t="shared" si="8"/>
        <v>8.122417554319157E-4</v>
      </c>
      <c r="AA8" s="4">
        <f t="shared" si="8"/>
        <v>8.122417554319157E-4</v>
      </c>
      <c r="AB8" s="4">
        <f t="shared" si="8"/>
        <v>8.122417554319157E-4</v>
      </c>
      <c r="AC8" s="4">
        <f t="shared" si="8"/>
        <v>8.122417554319157E-4</v>
      </c>
      <c r="AD8" s="4">
        <f t="shared" si="8"/>
        <v>8.122417554319157E-4</v>
      </c>
      <c r="AE8" s="4">
        <f t="shared" si="8"/>
        <v>8.122417554319157E-4</v>
      </c>
      <c r="AF8" s="4">
        <f t="shared" si="8"/>
        <v>8.122417554319157E-4</v>
      </c>
      <c r="AG8" s="4">
        <f t="shared" si="8"/>
        <v>8.122417554319157E-4</v>
      </c>
      <c r="AH8" s="4">
        <f t="shared" si="8"/>
        <v>8.122417554319157E-4</v>
      </c>
      <c r="AI8" s="4">
        <f t="shared" si="8"/>
        <v>8.122417554319157E-4</v>
      </c>
      <c r="AJ8" s="4">
        <f t="shared" si="8"/>
        <v>8.122417554319157E-4</v>
      </c>
      <c r="AK8" s="33">
        <f t="shared" si="8"/>
        <v>8.122417554319157E-4</v>
      </c>
      <c r="AL8" s="34">
        <f t="shared" si="8"/>
        <v>8.122417554319157E-4</v>
      </c>
      <c r="AM8" s="14">
        <f>BNVFE!D14</f>
        <v>8.1224175543191505E-4</v>
      </c>
      <c r="AN8" s="15">
        <f>BNVFE!E14</f>
        <v>8.1224175543191505E-4</v>
      </c>
      <c r="AO8" s="15">
        <f>BNVFE!F14</f>
        <v>8.1224175543191505E-4</v>
      </c>
      <c r="AP8" s="15">
        <f>BNVFE!G14</f>
        <v>8.1224175543191505E-4</v>
      </c>
      <c r="AQ8" s="15">
        <f>BNVFE!H14</f>
        <v>8.1224175543191505E-4</v>
      </c>
      <c r="AR8" s="15">
        <f>BNVFE!I14</f>
        <v>8.1224175543191505E-4</v>
      </c>
      <c r="AS8" s="15">
        <f>BNVFE!J14</f>
        <v>8.1224175543191505E-4</v>
      </c>
      <c r="AT8" s="15">
        <f>BNVFE!K14</f>
        <v>8.1224175543191505E-4</v>
      </c>
      <c r="AU8" s="15">
        <f>BNVFE!L14</f>
        <v>8.1224175543191505E-4</v>
      </c>
      <c r="AV8" s="15">
        <f>BNVFE!M14</f>
        <v>8.1224175543191505E-4</v>
      </c>
      <c r="AW8" s="15">
        <f>BNVFE!N14</f>
        <v>8.1224175543191505E-4</v>
      </c>
      <c r="AX8" s="15">
        <f>BNVFE!O14</f>
        <v>8.1224175543191505E-4</v>
      </c>
      <c r="AY8" s="15">
        <f>BNVFE!P14</f>
        <v>8.1224175543191505E-4</v>
      </c>
      <c r="AZ8" s="15">
        <f>BNVFE!Q14</f>
        <v>8.1224175543191505E-4</v>
      </c>
      <c r="BA8" s="15">
        <f>BNVFE!R14</f>
        <v>8.1224175543191505E-4</v>
      </c>
      <c r="BB8" s="15">
        <f>BNVFE!S14</f>
        <v>8.1224175543191505E-4</v>
      </c>
      <c r="BC8" s="15">
        <f>BNVFE!T14</f>
        <v>8.1224175543191505E-4</v>
      </c>
      <c r="BD8" s="15">
        <f>BNVFE!U14</f>
        <v>8.1224175543191505E-4</v>
      </c>
      <c r="BE8" s="15">
        <f>BNVFE!V14</f>
        <v>8.1224175543191505E-4</v>
      </c>
      <c r="BF8" s="15">
        <f>BNVFE!W14</f>
        <v>8.1224175543191505E-4</v>
      </c>
      <c r="BG8" s="15">
        <f>BNVFE!X14</f>
        <v>8.1224175543191505E-4</v>
      </c>
      <c r="BH8" s="15">
        <f>BNVFE!Y14</f>
        <v>8.1224175543191505E-4</v>
      </c>
      <c r="BI8" s="15">
        <f>BNVFE!Z14</f>
        <v>8.1224175543191505E-4</v>
      </c>
      <c r="BJ8" s="15">
        <f>BNVFE!AA14</f>
        <v>8.1224175543191505E-4</v>
      </c>
      <c r="BK8" s="15">
        <f>BNVFE!AB14</f>
        <v>8.1224175543191505E-4</v>
      </c>
      <c r="BL8" s="15">
        <f>BNVFE!AC14</f>
        <v>8.1224175543191505E-4</v>
      </c>
      <c r="BM8" s="15">
        <f>BNVFE!AD14</f>
        <v>8.1224175543191505E-4</v>
      </c>
      <c r="BN8" s="15">
        <f>BNVFE!AE14</f>
        <v>8.1224175543191505E-4</v>
      </c>
      <c r="BO8" s="15">
        <f>BNVFE!AF14</f>
        <v>8.1224175543191505E-4</v>
      </c>
      <c r="BP8" s="15">
        <f>BNVFE!AG14</f>
        <v>8.1224175543191505E-4</v>
      </c>
      <c r="BQ8" s="15">
        <f>BNVFE!AH14</f>
        <v>8.1224175543191505E-4</v>
      </c>
      <c r="BR8" s="15">
        <f>BNVFE!AI14</f>
        <v>8.1224175543191505E-4</v>
      </c>
      <c r="BS8" s="15"/>
      <c r="BT8" s="4"/>
    </row>
    <row r="9" spans="1:72">
      <c r="A9" t="s">
        <v>16</v>
      </c>
      <c r="B9" t="s">
        <v>22</v>
      </c>
      <c r="C9" s="11"/>
      <c r="D9" s="11"/>
      <c r="E9" s="4">
        <f t="shared" si="8"/>
        <v>2.9064061817662412E-3</v>
      </c>
      <c r="F9" s="4">
        <f t="shared" si="8"/>
        <v>2.9322694983414666E-3</v>
      </c>
      <c r="G9" s="4">
        <f t="shared" si="8"/>
        <v>2.9581328149166849E-3</v>
      </c>
      <c r="H9" s="4">
        <f t="shared" si="8"/>
        <v>2.9839961314919103E-3</v>
      </c>
      <c r="I9" s="4">
        <f t="shared" si="8"/>
        <v>3.0098594480671356E-3</v>
      </c>
      <c r="J9" s="4">
        <f t="shared" si="8"/>
        <v>3.035722764642361E-3</v>
      </c>
      <c r="K9" s="4">
        <f t="shared" si="8"/>
        <v>3.0615860812175863E-3</v>
      </c>
      <c r="L9" s="4">
        <f t="shared" si="8"/>
        <v>3.0874493977928047E-3</v>
      </c>
      <c r="M9" s="4">
        <f t="shared" si="8"/>
        <v>3.11331271436803E-3</v>
      </c>
      <c r="N9" s="4">
        <f t="shared" si="8"/>
        <v>3.1391760309432554E-3</v>
      </c>
      <c r="O9" s="4">
        <f t="shared" si="8"/>
        <v>3.1650393475184807E-3</v>
      </c>
      <c r="P9" s="4">
        <f t="shared" si="8"/>
        <v>3.1909026640936991E-3</v>
      </c>
      <c r="Q9" s="4">
        <f>TREND($AM9:$BR9,$AM$1:$BR$1,Q$1)</f>
        <v>3.2167659806689244E-3</v>
      </c>
      <c r="R9" s="4">
        <f t="shared" si="8"/>
        <v>3.2426292972441498E-3</v>
      </c>
      <c r="S9" s="4">
        <f t="shared" si="8"/>
        <v>3.2684926138193751E-3</v>
      </c>
      <c r="T9" s="4">
        <f t="shared" si="8"/>
        <v>3.2943559303945935E-3</v>
      </c>
      <c r="U9" s="4">
        <f t="shared" si="8"/>
        <v>3.3202192469698188E-3</v>
      </c>
      <c r="V9" s="4">
        <f t="shared" si="8"/>
        <v>3.3460825635450442E-3</v>
      </c>
      <c r="W9" s="4">
        <f t="shared" si="8"/>
        <v>3.3719458801202695E-3</v>
      </c>
      <c r="X9" s="4">
        <f t="shared" si="8"/>
        <v>3.3978091966954879E-3</v>
      </c>
      <c r="Y9" s="4">
        <f t="shared" si="8"/>
        <v>3.4236725132707133E-3</v>
      </c>
      <c r="Z9" s="4">
        <f t="shared" si="8"/>
        <v>3.4495358298459386E-3</v>
      </c>
      <c r="AA9" s="4">
        <f t="shared" si="8"/>
        <v>3.4753991464211639E-3</v>
      </c>
      <c r="AB9" s="4">
        <f t="shared" si="8"/>
        <v>3.5012624629963823E-3</v>
      </c>
      <c r="AC9" s="4">
        <f t="shared" si="8"/>
        <v>3.5271257795716077E-3</v>
      </c>
      <c r="AD9" s="4">
        <f t="shared" si="8"/>
        <v>3.552989096146833E-3</v>
      </c>
      <c r="AE9" s="4">
        <f t="shared" si="8"/>
        <v>3.5788524127220583E-3</v>
      </c>
      <c r="AF9" s="4">
        <f t="shared" si="8"/>
        <v>3.6047157292972837E-3</v>
      </c>
      <c r="AG9" s="4">
        <f t="shared" si="8"/>
        <v>3.6305790458725021E-3</v>
      </c>
      <c r="AH9" s="4">
        <f t="shared" si="8"/>
        <v>3.6564423624477274E-3</v>
      </c>
      <c r="AI9" s="4">
        <f t="shared" si="8"/>
        <v>3.6823056790229527E-3</v>
      </c>
      <c r="AJ9" s="4">
        <f>TREND($AM9:$BR9,$AM$1:$BR$1,AJ$1)</f>
        <v>3.7081689955981781E-3</v>
      </c>
      <c r="AK9" s="33">
        <f t="shared" si="8"/>
        <v>3.7340323121733965E-3</v>
      </c>
      <c r="AL9" s="34">
        <f>TREND($AM9:$BR9,$AM$1:$BR$1,AL$1)</f>
        <v>3.7598956287486218E-3</v>
      </c>
      <c r="AM9" s="14">
        <f>BNVFE!D15</f>
        <v>3.7068940527966348E-3</v>
      </c>
      <c r="AN9" s="15">
        <f>BNVFE!E15</f>
        <v>3.7176116118900681E-3</v>
      </c>
      <c r="AO9" s="15">
        <f>BNVFE!F15</f>
        <v>3.7601829474750784E-3</v>
      </c>
      <c r="AP9" s="15">
        <f>BNVFE!G15</f>
        <v>3.8022103878009124E-3</v>
      </c>
      <c r="AQ9" s="15">
        <f>BNVFE!H15</f>
        <v>3.8442051347893367E-3</v>
      </c>
      <c r="AR9" s="15">
        <f>BNVFE!I15</f>
        <v>3.8856069914338293E-3</v>
      </c>
      <c r="AS9" s="15">
        <f>BNVFE!J15</f>
        <v>3.8955365987427847E-3</v>
      </c>
      <c r="AT9" s="15">
        <f>BNVFE!K15</f>
        <v>3.9582440250464125E-3</v>
      </c>
      <c r="AU9" s="15">
        <f>BNVFE!L15</f>
        <v>4.0199751090973877E-3</v>
      </c>
      <c r="AV9" s="15">
        <f>BNVFE!M15</f>
        <v>4.0797460149951835E-3</v>
      </c>
      <c r="AW9" s="15">
        <f>BNVFE!N15</f>
        <v>4.1385179521138933E-3</v>
      </c>
      <c r="AX9" s="15">
        <f>BNVFE!O15</f>
        <v>4.142314034161548E-3</v>
      </c>
      <c r="AY9" s="15">
        <f>BNVFE!P15</f>
        <v>4.1652566913913799E-3</v>
      </c>
      <c r="AZ9" s="15">
        <f>BNVFE!Q15</f>
        <v>4.1878885174784072E-3</v>
      </c>
      <c r="BA9" s="15">
        <f>BNVFE!R15</f>
        <v>4.2096598909436185E-3</v>
      </c>
      <c r="BB9" s="15">
        <f>BNVFE!S15</f>
        <v>4.2329143915795413E-3</v>
      </c>
      <c r="BC9" s="15">
        <f>BNVFE!T15</f>
        <v>4.2374362805450401E-3</v>
      </c>
      <c r="BD9" s="15">
        <f>BNVFE!U15</f>
        <v>4.2637025761605146E-3</v>
      </c>
      <c r="BE9" s="15">
        <f>BNVFE!V15</f>
        <v>4.2905046735860633E-3</v>
      </c>
      <c r="BF9" s="15">
        <f>BNVFE!W15</f>
        <v>4.3176998173619988E-3</v>
      </c>
      <c r="BG9" s="15">
        <f>BNVFE!X15</f>
        <v>4.3459668354568354E-3</v>
      </c>
      <c r="BH9" s="15">
        <f>BNVFE!Y15</f>
        <v>4.3737981335821305E-3</v>
      </c>
      <c r="BI9" s="15">
        <f>BNVFE!Z15</f>
        <v>4.3826934495721408E-3</v>
      </c>
      <c r="BJ9" s="15">
        <f>BNVFE!AA15</f>
        <v>4.3931578454424859E-3</v>
      </c>
      <c r="BK9" s="15">
        <f>BNVFE!AB15</f>
        <v>4.4043456649319468E-3</v>
      </c>
      <c r="BL9" s="15">
        <f>BNVFE!AC15</f>
        <v>4.4180601825129636E-3</v>
      </c>
      <c r="BM9" s="15">
        <f>BNVFE!AD15</f>
        <v>4.4333120843432555E-3</v>
      </c>
      <c r="BN9" s="15">
        <f>BNVFE!AE15</f>
        <v>4.4463853722247334E-3</v>
      </c>
      <c r="BO9" s="15">
        <f>BNVFE!AF15</f>
        <v>4.4607942276223929E-3</v>
      </c>
      <c r="BP9" s="15">
        <f>BNVFE!AG15</f>
        <v>4.4736345688505706E-3</v>
      </c>
      <c r="BQ9" s="15">
        <f>BNVFE!AH15</f>
        <v>4.4859247440348785E-3</v>
      </c>
      <c r="BR9" s="15">
        <f>BNVFE!AI15</f>
        <v>4.4983104637099326E-3</v>
      </c>
      <c r="BS9" s="15"/>
      <c r="BT9" s="4"/>
    </row>
    <row r="10" spans="1:72">
      <c r="A10" t="s">
        <v>17</v>
      </c>
      <c r="B10" t="s">
        <v>21</v>
      </c>
      <c r="C10" s="11"/>
      <c r="D10" s="11"/>
      <c r="E10" s="11"/>
      <c r="F10" s="4">
        <f t="shared" si="8"/>
        <v>1.0049411985156043E-5</v>
      </c>
      <c r="G10" s="4">
        <f t="shared" si="8"/>
        <v>1.0049411985156043E-5</v>
      </c>
      <c r="H10" s="4">
        <f t="shared" si="8"/>
        <v>1.0049411985156043E-5</v>
      </c>
      <c r="I10" s="4">
        <f t="shared" si="8"/>
        <v>1.0049411985156043E-5</v>
      </c>
      <c r="J10" s="4">
        <f t="shared" si="8"/>
        <v>1.0049411985156043E-5</v>
      </c>
      <c r="K10" s="4">
        <f t="shared" si="8"/>
        <v>1.0049411985156043E-5</v>
      </c>
      <c r="L10" s="4">
        <f t="shared" si="8"/>
        <v>1.0049411985156043E-5</v>
      </c>
      <c r="M10" s="4">
        <f t="shared" si="8"/>
        <v>1.0049411985156043E-5</v>
      </c>
      <c r="N10" s="4">
        <f t="shared" si="8"/>
        <v>1.0049411985156043E-5</v>
      </c>
      <c r="O10" s="4">
        <f t="shared" si="8"/>
        <v>1.0049411985156043E-5</v>
      </c>
      <c r="P10" s="4">
        <f t="shared" si="8"/>
        <v>1.0049411985156043E-5</v>
      </c>
      <c r="Q10" s="4">
        <f t="shared" si="8"/>
        <v>1.0049411985156043E-5</v>
      </c>
      <c r="R10" s="4">
        <f t="shared" si="8"/>
        <v>1.0049411985156043E-5</v>
      </c>
      <c r="S10" s="4">
        <f t="shared" si="8"/>
        <v>1.0049411985156043E-5</v>
      </c>
      <c r="T10" s="4">
        <f t="shared" si="8"/>
        <v>1.0049411985156043E-5</v>
      </c>
      <c r="U10" s="4">
        <f t="shared" si="8"/>
        <v>1.0049411985156043E-5</v>
      </c>
      <c r="V10" s="4">
        <f t="shared" si="8"/>
        <v>1.0049411985156043E-5</v>
      </c>
      <c r="W10" s="4">
        <f t="shared" si="8"/>
        <v>1.0049411985156043E-5</v>
      </c>
      <c r="X10" s="4">
        <f t="shared" si="8"/>
        <v>1.0049411985156043E-5</v>
      </c>
      <c r="Y10" s="4">
        <f t="shared" si="8"/>
        <v>1.0049411985156043E-5</v>
      </c>
      <c r="Z10" s="4">
        <f t="shared" si="8"/>
        <v>1.0049411985156043E-5</v>
      </c>
      <c r="AA10" s="4">
        <f t="shared" si="8"/>
        <v>1.0049411985156043E-5</v>
      </c>
      <c r="AB10" s="4">
        <f t="shared" si="8"/>
        <v>1.0049411985156043E-5</v>
      </c>
      <c r="AC10" s="4">
        <f t="shared" si="8"/>
        <v>1.0049411985156043E-5</v>
      </c>
      <c r="AD10" s="4">
        <f t="shared" si="8"/>
        <v>1.0049411985156043E-5</v>
      </c>
      <c r="AE10" s="4">
        <f t="shared" si="8"/>
        <v>1.0049411985156043E-5</v>
      </c>
      <c r="AF10" s="4">
        <f t="shared" si="8"/>
        <v>1.0049411985156043E-5</v>
      </c>
      <c r="AG10" s="4">
        <f t="shared" si="8"/>
        <v>1.0049411985156043E-5</v>
      </c>
      <c r="AH10" s="4">
        <f t="shared" si="8"/>
        <v>1.0049411985156043E-5</v>
      </c>
      <c r="AI10" s="4">
        <f t="shared" si="8"/>
        <v>1.0049411985156043E-5</v>
      </c>
      <c r="AJ10" s="4">
        <f t="shared" si="8"/>
        <v>1.0049411985156043E-5</v>
      </c>
      <c r="AK10" s="33">
        <f t="shared" si="8"/>
        <v>1.0049411985156043E-5</v>
      </c>
      <c r="AL10" s="34">
        <f t="shared" si="8"/>
        <v>1.0049411985156043E-5</v>
      </c>
      <c r="AM10" s="14">
        <f>BNVFE!D16</f>
        <v>1.0049411985156037E-5</v>
      </c>
      <c r="AN10" s="15">
        <f>BNVFE!E16</f>
        <v>1.0049411985156037E-5</v>
      </c>
      <c r="AO10" s="15">
        <f>BNVFE!F16</f>
        <v>1.0049411985156037E-5</v>
      </c>
      <c r="AP10" s="15">
        <f>BNVFE!G16</f>
        <v>1.0049411985156037E-5</v>
      </c>
      <c r="AQ10" s="15">
        <f>BNVFE!H16</f>
        <v>1.0049411985156037E-5</v>
      </c>
      <c r="AR10" s="15">
        <f>BNVFE!I16</f>
        <v>1.0049411985156037E-5</v>
      </c>
      <c r="AS10" s="15">
        <f>BNVFE!J16</f>
        <v>1.0049411985156037E-5</v>
      </c>
      <c r="AT10" s="15">
        <f>BNVFE!K16</f>
        <v>1.0049411985156037E-5</v>
      </c>
      <c r="AU10" s="15">
        <f>BNVFE!L16</f>
        <v>1.0049411985156037E-5</v>
      </c>
      <c r="AV10" s="15">
        <f>BNVFE!M16</f>
        <v>1.0049411985156037E-5</v>
      </c>
      <c r="AW10" s="15">
        <f>BNVFE!N16</f>
        <v>1.0049411985156037E-5</v>
      </c>
      <c r="AX10" s="15">
        <f>BNVFE!O16</f>
        <v>1.0049411985156037E-5</v>
      </c>
      <c r="AY10" s="15">
        <f>BNVFE!P16</f>
        <v>1.0049411985156037E-5</v>
      </c>
      <c r="AZ10" s="15">
        <f>BNVFE!Q16</f>
        <v>1.0049411985156037E-5</v>
      </c>
      <c r="BA10" s="15">
        <f>BNVFE!R16</f>
        <v>1.0049411985156037E-5</v>
      </c>
      <c r="BB10" s="15">
        <f>BNVFE!S16</f>
        <v>1.0049411985156037E-5</v>
      </c>
      <c r="BC10" s="15">
        <f>BNVFE!T16</f>
        <v>1.0049411985156037E-5</v>
      </c>
      <c r="BD10" s="15">
        <f>BNVFE!U16</f>
        <v>1.0049411985156037E-5</v>
      </c>
      <c r="BE10" s="15">
        <f>BNVFE!V16</f>
        <v>1.0049411985156037E-5</v>
      </c>
      <c r="BF10" s="15">
        <f>BNVFE!W16</f>
        <v>1.0049411985156037E-5</v>
      </c>
      <c r="BG10" s="15">
        <f>BNVFE!X16</f>
        <v>1.0049411985156037E-5</v>
      </c>
      <c r="BH10" s="15">
        <f>BNVFE!Y16</f>
        <v>1.0049411985156037E-5</v>
      </c>
      <c r="BI10" s="15">
        <f>BNVFE!Z16</f>
        <v>1.0049411985156037E-5</v>
      </c>
      <c r="BJ10" s="15">
        <f>BNVFE!AA16</f>
        <v>1.0049411985156037E-5</v>
      </c>
      <c r="BK10" s="15">
        <f>BNVFE!AB16</f>
        <v>1.0049411985156037E-5</v>
      </c>
      <c r="BL10" s="15">
        <f>BNVFE!AC16</f>
        <v>1.0049411985156037E-5</v>
      </c>
      <c r="BM10" s="15">
        <f>BNVFE!AD16</f>
        <v>1.0049411985156037E-5</v>
      </c>
      <c r="BN10" s="15">
        <f>BNVFE!AE16</f>
        <v>1.0049411985156037E-5</v>
      </c>
      <c r="BO10" s="15">
        <f>BNVFE!AF16</f>
        <v>1.0049411985156037E-5</v>
      </c>
      <c r="BP10" s="15">
        <f>BNVFE!AG16</f>
        <v>1.0049411985156037E-5</v>
      </c>
      <c r="BQ10" s="15">
        <f>BNVFE!AH16</f>
        <v>1.0049411985156037E-5</v>
      </c>
      <c r="BR10" s="15">
        <f>BNVFE!AI16</f>
        <v>1.0049411985156037E-5</v>
      </c>
      <c r="BS10" s="15"/>
      <c r="BT10" s="4"/>
    </row>
    <row r="11" spans="1:72">
      <c r="A11" t="s">
        <v>17</v>
      </c>
      <c r="B11" t="s">
        <v>22</v>
      </c>
      <c r="C11" s="11"/>
      <c r="D11" s="11"/>
      <c r="E11" s="11"/>
      <c r="F11" s="29">
        <f t="shared" si="8"/>
        <v>4.1852242992838143E-3</v>
      </c>
      <c r="G11" s="29">
        <f t="shared" si="8"/>
        <v>4.2177451058957247E-3</v>
      </c>
      <c r="H11" s="29">
        <f t="shared" si="8"/>
        <v>4.2502659125076489E-3</v>
      </c>
      <c r="I11" s="29">
        <f t="shared" si="8"/>
        <v>4.2827867191195731E-3</v>
      </c>
      <c r="J11" s="29">
        <f t="shared" si="8"/>
        <v>4.3153075257314835E-3</v>
      </c>
      <c r="K11" s="29">
        <f t="shared" ref="K11:AF12" si="9">TREND($AM11:$BR11,$AM$1:$BR$1,K$1)</f>
        <v>4.3478283323434078E-3</v>
      </c>
      <c r="L11" s="29">
        <f t="shared" si="8"/>
        <v>4.380349138955332E-3</v>
      </c>
      <c r="M11" s="29">
        <f t="shared" si="8"/>
        <v>4.4128699455672563E-3</v>
      </c>
      <c r="N11" s="29">
        <f t="shared" si="8"/>
        <v>4.4453907521791666E-3</v>
      </c>
      <c r="O11" s="29">
        <f t="shared" si="8"/>
        <v>4.4779115587910909E-3</v>
      </c>
      <c r="P11" s="29">
        <f t="shared" si="8"/>
        <v>4.5104323654030151E-3</v>
      </c>
      <c r="Q11" s="29">
        <f t="shared" si="8"/>
        <v>4.5429531720149255E-3</v>
      </c>
      <c r="R11" s="29">
        <f t="shared" si="9"/>
        <v>4.5754739786268497E-3</v>
      </c>
      <c r="S11" s="29">
        <f t="shared" si="8"/>
        <v>4.607994785238774E-3</v>
      </c>
      <c r="T11" s="29">
        <f t="shared" si="8"/>
        <v>4.6405155918506982E-3</v>
      </c>
      <c r="U11" s="29">
        <f t="shared" si="8"/>
        <v>4.6730363984626086E-3</v>
      </c>
      <c r="V11" s="29">
        <f t="shared" si="8"/>
        <v>4.7055572050745328E-3</v>
      </c>
      <c r="W11" s="29">
        <f t="shared" si="8"/>
        <v>4.7380780116864571E-3</v>
      </c>
      <c r="X11" s="29">
        <f t="shared" si="8"/>
        <v>4.7705988182983675E-3</v>
      </c>
      <c r="Y11" s="29">
        <f t="shared" si="9"/>
        <v>4.8031196249102917E-3</v>
      </c>
      <c r="Z11" s="29">
        <f t="shared" si="8"/>
        <v>4.835640431522216E-3</v>
      </c>
      <c r="AA11" s="29">
        <f t="shared" si="8"/>
        <v>4.8681612381341402E-3</v>
      </c>
      <c r="AB11" s="29">
        <f t="shared" si="8"/>
        <v>4.9006820447460506E-3</v>
      </c>
      <c r="AC11" s="29">
        <f t="shared" si="8"/>
        <v>4.9332028513579748E-3</v>
      </c>
      <c r="AD11" s="29">
        <f t="shared" si="8"/>
        <v>4.9657236579698991E-3</v>
      </c>
      <c r="AE11" s="29">
        <f t="shared" si="8"/>
        <v>4.9982444645818094E-3</v>
      </c>
      <c r="AF11" s="29">
        <f t="shared" si="9"/>
        <v>5.0307652711937337E-3</v>
      </c>
      <c r="AG11" s="29">
        <f t="shared" si="8"/>
        <v>5.0632860778056579E-3</v>
      </c>
      <c r="AH11" s="29">
        <f t="shared" si="8"/>
        <v>5.0958068844175822E-3</v>
      </c>
      <c r="AI11" s="29">
        <f t="shared" si="8"/>
        <v>5.1283276910294925E-3</v>
      </c>
      <c r="AJ11" s="29">
        <f t="shared" si="8"/>
        <v>5.1608484976414168E-3</v>
      </c>
      <c r="AK11" s="33">
        <f>TREND($AM11:$BR11,$AM$1:$BR$1,AK$1)</f>
        <v>5.193369304253341E-3</v>
      </c>
      <c r="AL11" s="34">
        <f t="shared" si="8"/>
        <v>5.2258901108652514E-3</v>
      </c>
      <c r="AM11" s="14">
        <f>BNVFE!D17</f>
        <v>5.1465910288430406E-3</v>
      </c>
      <c r="AN11" s="15">
        <f>BNVFE!E17</f>
        <v>5.1586737897194755E-3</v>
      </c>
      <c r="AO11" s="15">
        <f>BNVFE!F17</f>
        <v>5.2149217546293382E-3</v>
      </c>
      <c r="AP11" s="15">
        <f>BNVFE!G17</f>
        <v>5.270353180287719E-3</v>
      </c>
      <c r="AQ11" s="15">
        <f>BNVFE!H17</f>
        <v>5.3256759630790343E-3</v>
      </c>
      <c r="AR11" s="15">
        <f>BNVFE!I17</f>
        <v>5.380118964502606E-3</v>
      </c>
      <c r="AS11" s="15">
        <f>BNVFE!J17</f>
        <v>5.3909461533289378E-3</v>
      </c>
      <c r="AT11" s="15">
        <f>BNVFE!K17</f>
        <v>5.4747590765971306E-3</v>
      </c>
      <c r="AU11" s="15">
        <f>BNVFE!L17</f>
        <v>5.5571293426615181E-3</v>
      </c>
      <c r="AV11" s="15">
        <f>BNVFE!M17</f>
        <v>5.6367013650094437E-3</v>
      </c>
      <c r="AW11" s="15">
        <f>BNVFE!N17</f>
        <v>5.7148042154929737E-3</v>
      </c>
      <c r="AX11" s="15">
        <f>BNVFE!O17</f>
        <v>5.7169496793960427E-3</v>
      </c>
      <c r="AY11" s="15">
        <f>BNVFE!P17</f>
        <v>5.745499643555565E-3</v>
      </c>
      <c r="AZ11" s="15">
        <f>BNVFE!Q17</f>
        <v>5.7735901477374563E-3</v>
      </c>
      <c r="BA11" s="15">
        <f>BNVFE!R17</f>
        <v>5.8004618888496205E-3</v>
      </c>
      <c r="BB11" s="15">
        <f>BNVFE!S17</f>
        <v>5.8293442193130627E-3</v>
      </c>
      <c r="BC11" s="15">
        <f>BNVFE!T17</f>
        <v>5.8324099452209165E-3</v>
      </c>
      <c r="BD11" s="15">
        <f>BNVFE!U17</f>
        <v>5.8653848746444432E-3</v>
      </c>
      <c r="BE11" s="15">
        <f>BNVFE!V17</f>
        <v>5.8990589124691892E-3</v>
      </c>
      <c r="BF11" s="15">
        <f>BNVFE!W17</f>
        <v>5.9332350894031648E-3</v>
      </c>
      <c r="BG11" s="15">
        <f>BNVFE!X17</f>
        <v>5.9688440082773008E-3</v>
      </c>
      <c r="BH11" s="15">
        <f>BNVFE!Y17</f>
        <v>6.0038157530289803E-3</v>
      </c>
      <c r="BI11" s="15">
        <f>BNVFE!Z17</f>
        <v>6.012767123974941E-3</v>
      </c>
      <c r="BJ11" s="15">
        <f>BNVFE!AA17</f>
        <v>6.0238597096631532E-3</v>
      </c>
      <c r="BK11" s="15">
        <f>BNVFE!AB17</f>
        <v>6.0359280664357704E-3</v>
      </c>
      <c r="BL11" s="15">
        <f>BNVFE!AC17</f>
        <v>6.0514441984973449E-3</v>
      </c>
      <c r="BM11" s="15">
        <f>BNVFE!AD17</f>
        <v>6.0690459549382755E-3</v>
      </c>
      <c r="BN11" s="15">
        <f>BNVFE!AE17</f>
        <v>6.0836477539209103E-3</v>
      </c>
      <c r="BO11" s="15">
        <f>BNVFE!AF17</f>
        <v>6.1000563837806769E-3</v>
      </c>
      <c r="BP11" s="15">
        <f>BNVFE!AG17</f>
        <v>6.1143019078755715E-3</v>
      </c>
      <c r="BQ11" s="15">
        <f>BNVFE!AH17</f>
        <v>6.1277788768499698E-3</v>
      </c>
      <c r="BR11" s="15">
        <f>BNVFE!AI17</f>
        <v>6.141370466798665E-3</v>
      </c>
      <c r="BS11" s="15"/>
      <c r="BT11" s="4"/>
    </row>
    <row r="12" spans="1:72">
      <c r="A12" t="s">
        <v>18</v>
      </c>
      <c r="B12" t="s">
        <v>21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4">
        <f>TREND($AM12:$BR12,$AM$1:$BR$1,V$1)</f>
        <v>1.1107105081407272E-3</v>
      </c>
      <c r="W12" s="4">
        <f t="shared" si="8"/>
        <v>1.1107105081407272E-3</v>
      </c>
      <c r="X12" s="4">
        <f t="shared" si="8"/>
        <v>1.1107105081407272E-3</v>
      </c>
      <c r="Y12" s="4">
        <f t="shared" si="9"/>
        <v>1.1107105081407272E-3</v>
      </c>
      <c r="Z12" s="4">
        <f t="shared" si="8"/>
        <v>1.1107105081407272E-3</v>
      </c>
      <c r="AA12" s="4">
        <f t="shared" si="8"/>
        <v>1.1107105081407272E-3</v>
      </c>
      <c r="AB12" s="4">
        <f t="shared" si="8"/>
        <v>1.1107105081407272E-3</v>
      </c>
      <c r="AC12" s="4">
        <f t="shared" si="8"/>
        <v>1.1107105081407272E-3</v>
      </c>
      <c r="AD12" s="4">
        <f t="shared" si="8"/>
        <v>1.1107105081407272E-3</v>
      </c>
      <c r="AE12" s="4">
        <f t="shared" si="8"/>
        <v>1.1107105081407272E-3</v>
      </c>
      <c r="AF12" s="4">
        <f t="shared" si="9"/>
        <v>1.1107105081407272E-3</v>
      </c>
      <c r="AG12" s="4">
        <f t="shared" si="8"/>
        <v>1.1107105081407272E-3</v>
      </c>
      <c r="AH12" s="4">
        <f t="shared" si="8"/>
        <v>1.1107105081407272E-3</v>
      </c>
      <c r="AI12" s="4">
        <f t="shared" si="8"/>
        <v>1.1107105081407272E-3</v>
      </c>
      <c r="AJ12" s="4">
        <f t="shared" si="8"/>
        <v>1.1107105081407272E-3</v>
      </c>
      <c r="AK12" s="33">
        <f t="shared" si="8"/>
        <v>1.1107105081407272E-3</v>
      </c>
      <c r="AL12" s="34">
        <f t="shared" si="8"/>
        <v>1.1107105081407272E-3</v>
      </c>
      <c r="AM12" s="14">
        <f>BNVFE!D18</f>
        <v>1.1107105081407272E-3</v>
      </c>
      <c r="AN12" s="15">
        <f>BNVFE!E18</f>
        <v>1.1107105081407272E-3</v>
      </c>
      <c r="AO12" s="15">
        <f>BNVFE!F18</f>
        <v>1.1107105081407272E-3</v>
      </c>
      <c r="AP12" s="15">
        <f>BNVFE!G18</f>
        <v>1.1107105081407272E-3</v>
      </c>
      <c r="AQ12" s="15">
        <f>BNVFE!H18</f>
        <v>1.1107105081407272E-3</v>
      </c>
      <c r="AR12" s="15">
        <f>BNVFE!I18</f>
        <v>1.1107105081407272E-3</v>
      </c>
      <c r="AS12" s="15">
        <f>BNVFE!J18</f>
        <v>1.1107105081407272E-3</v>
      </c>
      <c r="AT12" s="15">
        <f>BNVFE!K18</f>
        <v>1.1107105081407272E-3</v>
      </c>
      <c r="AU12" s="15">
        <f>BNVFE!L18</f>
        <v>1.1107105081407272E-3</v>
      </c>
      <c r="AV12" s="15">
        <f>BNVFE!M18</f>
        <v>1.1107105081407272E-3</v>
      </c>
      <c r="AW12" s="15">
        <f>BNVFE!N18</f>
        <v>1.1107105081407272E-3</v>
      </c>
      <c r="AX12" s="15">
        <f>BNVFE!O18</f>
        <v>1.1107105081407272E-3</v>
      </c>
      <c r="AY12" s="15">
        <f>BNVFE!P18</f>
        <v>1.1107105081407272E-3</v>
      </c>
      <c r="AZ12" s="15">
        <f>BNVFE!Q18</f>
        <v>1.1107105081407272E-3</v>
      </c>
      <c r="BA12" s="15">
        <f>BNVFE!R18</f>
        <v>1.1107105081407272E-3</v>
      </c>
      <c r="BB12" s="15">
        <f>BNVFE!S18</f>
        <v>1.1107105081407272E-3</v>
      </c>
      <c r="BC12" s="15">
        <f>BNVFE!T18</f>
        <v>1.1107105081407272E-3</v>
      </c>
      <c r="BD12" s="15">
        <f>BNVFE!U18</f>
        <v>1.1107105081407272E-3</v>
      </c>
      <c r="BE12" s="15">
        <f>BNVFE!V18</f>
        <v>1.1107105081407272E-3</v>
      </c>
      <c r="BF12" s="15">
        <f>BNVFE!W18</f>
        <v>1.1107105081407272E-3</v>
      </c>
      <c r="BG12" s="15">
        <f>BNVFE!X18</f>
        <v>1.1107105081407272E-3</v>
      </c>
      <c r="BH12" s="15">
        <f>BNVFE!Y18</f>
        <v>1.1107105081407272E-3</v>
      </c>
      <c r="BI12" s="15">
        <f>BNVFE!Z18</f>
        <v>1.1107105081407272E-3</v>
      </c>
      <c r="BJ12" s="15">
        <f>BNVFE!AA18</f>
        <v>1.1107105081407272E-3</v>
      </c>
      <c r="BK12" s="15">
        <f>BNVFE!AB18</f>
        <v>1.1107105081407272E-3</v>
      </c>
      <c r="BL12" s="15">
        <f>BNVFE!AC18</f>
        <v>1.1107105081407272E-3</v>
      </c>
      <c r="BM12" s="15">
        <f>BNVFE!AD18</f>
        <v>1.1107105081407272E-3</v>
      </c>
      <c r="BN12" s="15">
        <f>BNVFE!AE18</f>
        <v>1.1107105081407272E-3</v>
      </c>
      <c r="BO12" s="15">
        <f>BNVFE!AF18</f>
        <v>1.1107105081407272E-3</v>
      </c>
      <c r="BP12" s="15">
        <f>BNVFE!AG18</f>
        <v>1.1107105081407272E-3</v>
      </c>
      <c r="BQ12" s="15">
        <f>BNVFE!AH18</f>
        <v>1.1107105081407272E-3</v>
      </c>
      <c r="BR12" s="15">
        <f>BNVFE!AI18</f>
        <v>1.1107105081407272E-3</v>
      </c>
      <c r="BS12" s="15"/>
      <c r="BT12" s="4"/>
    </row>
    <row r="13" spans="1:72" s="8" customFormat="1">
      <c r="A13" s="8" t="s">
        <v>18</v>
      </c>
      <c r="B13" s="8" t="s">
        <v>22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4">
        <f>$AM13</f>
        <v>0</v>
      </c>
      <c r="W13" s="8">
        <f t="shared" ref="W13:AL13" si="10">$AM13</f>
        <v>0</v>
      </c>
      <c r="X13" s="8">
        <f t="shared" si="10"/>
        <v>0</v>
      </c>
      <c r="Y13" s="8">
        <f t="shared" si="10"/>
        <v>0</v>
      </c>
      <c r="Z13" s="8">
        <f t="shared" si="10"/>
        <v>0</v>
      </c>
      <c r="AA13" s="8">
        <f t="shared" si="10"/>
        <v>0</v>
      </c>
      <c r="AB13" s="8">
        <f t="shared" si="10"/>
        <v>0</v>
      </c>
      <c r="AC13" s="8">
        <f t="shared" si="10"/>
        <v>0</v>
      </c>
      <c r="AD13" s="8">
        <f t="shared" si="10"/>
        <v>0</v>
      </c>
      <c r="AE13" s="8">
        <f t="shared" si="10"/>
        <v>0</v>
      </c>
      <c r="AF13" s="8">
        <f t="shared" si="10"/>
        <v>0</v>
      </c>
      <c r="AG13" s="8">
        <f t="shared" si="10"/>
        <v>0</v>
      </c>
      <c r="AH13" s="8">
        <f t="shared" si="10"/>
        <v>0</v>
      </c>
      <c r="AI13" s="21">
        <f t="shared" si="10"/>
        <v>0</v>
      </c>
      <c r="AJ13" s="21">
        <f t="shared" si="10"/>
        <v>0</v>
      </c>
      <c r="AK13" s="35">
        <f t="shared" si="10"/>
        <v>0</v>
      </c>
      <c r="AL13" s="36">
        <f t="shared" si="10"/>
        <v>0</v>
      </c>
      <c r="AM13" s="14">
        <f>BNVFE!D19</f>
        <v>0</v>
      </c>
      <c r="AN13" s="16">
        <f>BNVFE!E19</f>
        <v>0</v>
      </c>
      <c r="AO13" s="16">
        <f>BNVFE!F19</f>
        <v>0</v>
      </c>
      <c r="AP13" s="16">
        <f>BNVFE!G19</f>
        <v>0</v>
      </c>
      <c r="AQ13" s="16">
        <f>BNVFE!H19</f>
        <v>0</v>
      </c>
      <c r="AR13" s="16">
        <f>BNVFE!I19</f>
        <v>0</v>
      </c>
      <c r="AS13" s="16">
        <f>BNVFE!J19</f>
        <v>0</v>
      </c>
      <c r="AT13" s="16">
        <f>BNVFE!K19</f>
        <v>0</v>
      </c>
      <c r="AU13" s="16">
        <f>BNVFE!L19</f>
        <v>0</v>
      </c>
      <c r="AV13" s="16">
        <f>BNVFE!M19</f>
        <v>0</v>
      </c>
      <c r="AW13" s="16">
        <f>BNVFE!N19</f>
        <v>0</v>
      </c>
      <c r="AX13" s="16">
        <f>BNVFE!O19</f>
        <v>0</v>
      </c>
      <c r="AY13" s="16">
        <f>BNVFE!P19</f>
        <v>0</v>
      </c>
      <c r="AZ13" s="16">
        <f>BNVFE!Q19</f>
        <v>0</v>
      </c>
      <c r="BA13" s="16">
        <f>BNVFE!R19</f>
        <v>0</v>
      </c>
      <c r="BB13" s="16">
        <f>BNVFE!S19</f>
        <v>0</v>
      </c>
      <c r="BC13" s="16">
        <f>BNVFE!T19</f>
        <v>0</v>
      </c>
      <c r="BD13" s="16">
        <f>BNVFE!U19</f>
        <v>0</v>
      </c>
      <c r="BE13" s="16">
        <f>BNVFE!V19</f>
        <v>0</v>
      </c>
      <c r="BF13" s="16">
        <f>BNVFE!W19</f>
        <v>0</v>
      </c>
      <c r="BG13" s="16">
        <f>BNVFE!X19</f>
        <v>0</v>
      </c>
      <c r="BH13" s="16">
        <f>BNVFE!Y19</f>
        <v>0</v>
      </c>
      <c r="BI13" s="16">
        <f>BNVFE!Z19</f>
        <v>0</v>
      </c>
      <c r="BJ13" s="16">
        <f>BNVFE!AA19</f>
        <v>0</v>
      </c>
      <c r="BK13" s="16">
        <f>BNVFE!AB19</f>
        <v>0</v>
      </c>
      <c r="BL13" s="16">
        <f>BNVFE!AC19</f>
        <v>0</v>
      </c>
      <c r="BM13" s="16">
        <f>BNVFE!AD19</f>
        <v>0</v>
      </c>
      <c r="BN13" s="16">
        <f>BNVFE!AE19</f>
        <v>0</v>
      </c>
      <c r="BO13" s="16">
        <f>BNVFE!AF19</f>
        <v>0</v>
      </c>
      <c r="BP13" s="16">
        <f>BNVFE!AG19</f>
        <v>0</v>
      </c>
      <c r="BQ13" s="16">
        <f>BNVFE!AH19</f>
        <v>0</v>
      </c>
      <c r="BR13" s="16">
        <f>BNVFE!AI19</f>
        <v>0</v>
      </c>
      <c r="BS13" s="16"/>
    </row>
    <row r="14" spans="1:72">
      <c r="X14" s="4"/>
      <c r="AH14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4" sqref="B4"/>
    </sheetView>
    <sheetView workbookViewId="1"/>
  </sheetViews>
  <sheetFormatPr defaultRowHeight="14.25"/>
  <cols>
    <col min="1" max="1" width="31.1328125" customWidth="1"/>
  </cols>
  <sheetData>
    <row r="1" spans="1:35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B$4/(1-'Other Values'!$B$2)</f>
        <v>9.7910734020002538E-4</v>
      </c>
      <c r="C2" s="4">
        <f>C$4/(1-'Other Values'!$B$2)</f>
        <v>1.0006377173025045E-3</v>
      </c>
      <c r="D2" s="4">
        <f>D$4/(1-'Other Values'!$B$2)</f>
        <v>1.0221680944049836E-3</v>
      </c>
      <c r="E2" s="4">
        <f>E$4/(1-'Other Values'!$B$2)</f>
        <v>1.0436984715074627E-3</v>
      </c>
      <c r="F2" s="4">
        <f>F$4/(1-'Other Values'!$B$2)</f>
        <v>1.0652288486099417E-3</v>
      </c>
      <c r="G2" s="4">
        <f>G$4/(1-'Other Values'!$B$2)</f>
        <v>1.0867592257124208E-3</v>
      </c>
      <c r="H2" s="4">
        <f>H$4/(1-'Other Values'!$B$2)</f>
        <v>1.1082896028148999E-3</v>
      </c>
      <c r="I2" s="4">
        <f>I$4/(1-'Other Values'!$B$2)</f>
        <v>1.129819979917379E-3</v>
      </c>
      <c r="J2" s="4">
        <f>J$4/(1-'Other Values'!$B$2)</f>
        <v>1.1513503570198581E-3</v>
      </c>
      <c r="K2" s="4">
        <f>K$4/(1-'Other Values'!$B$2)</f>
        <v>1.1728807341223372E-3</v>
      </c>
      <c r="L2" s="4">
        <f>L$4/(1-'Other Values'!$B$2)</f>
        <v>1.1944111112248163E-3</v>
      </c>
      <c r="M2" s="4">
        <f>M$4/(1-'Other Values'!$B$2)</f>
        <v>1.2159414883272952E-3</v>
      </c>
      <c r="N2" s="4">
        <f>N$4/(1-'Other Values'!$B$2)</f>
        <v>1.2374718654297743E-3</v>
      </c>
      <c r="O2" s="4">
        <f>O$4/(1-'Other Values'!$B$2)</f>
        <v>1.2590022425322533E-3</v>
      </c>
      <c r="P2" s="4">
        <f>P$4/(1-'Other Values'!$B$2)</f>
        <v>1.299176985304782E-3</v>
      </c>
      <c r="Q2" s="4">
        <f>Q$4/(1-'Other Values'!$B$2)</f>
        <v>1.349714833159607E-3</v>
      </c>
      <c r="R2" s="4">
        <f>R$4/(1-'Other Values'!$B$2)</f>
        <v>1.4107942381076989E-3</v>
      </c>
      <c r="S2" s="4">
        <f>S$4/(1-'Other Values'!$B$2)</f>
        <v>1.4620931663546E-3</v>
      </c>
      <c r="T2" s="4">
        <f>T$4/(1-'Other Values'!$B$2)</f>
        <v>1.5241410585707393E-3</v>
      </c>
      <c r="U2" s="4">
        <f>U$4/(1-'Other Values'!$B$2)</f>
        <v>1.5993516735174156E-3</v>
      </c>
      <c r="V2" s="4">
        <f>V$4/(1-'Other Values'!$B$2)</f>
        <v>1.6073668303623694E-3</v>
      </c>
      <c r="W2" s="4">
        <f>W$4/(1-'Other Values'!$B$2)</f>
        <v>1.6116288893856996E-3</v>
      </c>
      <c r="X2" s="4">
        <f>X$4/(1-'Other Values'!$B$2)</f>
        <v>1.6157475423779527E-3</v>
      </c>
      <c r="Y2" s="4">
        <f>Y$4/(1-'Other Values'!$B$2)</f>
        <v>1.6209361570812964E-3</v>
      </c>
      <c r="Z2" s="4">
        <f>Z$4/(1-'Other Values'!$B$2)</f>
        <v>1.6296721399938136E-3</v>
      </c>
      <c r="AA2" s="4">
        <f>AA$4/(1-'Other Values'!$B$2)</f>
        <v>1.6381855323816402E-3</v>
      </c>
      <c r="AB2" s="4">
        <f>AB$4/(1-'Other Values'!$B$2)</f>
        <v>1.6454894412165071E-3</v>
      </c>
      <c r="AC2" s="4">
        <f>AC$4/(1-'Other Values'!$B$2)</f>
        <v>1.6535783535178874E-3</v>
      </c>
      <c r="AD2" s="4">
        <f>AD$4/(1-'Other Values'!$B$2)</f>
        <v>1.6613390959697586E-3</v>
      </c>
      <c r="AE2" s="4">
        <f>AE$4/(1-'Other Values'!$B$2)</f>
        <v>1.6679919617272536E-3</v>
      </c>
      <c r="AF2" s="4">
        <f>AF$4/(1-'Other Values'!$B$2)</f>
        <v>1.6734584283744651E-3</v>
      </c>
      <c r="AG2" s="4">
        <f>AG$4/(1-'Other Values'!$B$2)</f>
        <v>1.6772486908246409E-3</v>
      </c>
      <c r="AH2" s="4"/>
      <c r="AI2" s="4"/>
    </row>
    <row r="3" spans="1:35">
      <c r="A3" t="s">
        <v>3</v>
      </c>
      <c r="B3" s="4">
        <f t="shared" ref="B3:AG5" si="0">B$4</f>
        <v>3.0748825560000803E-4</v>
      </c>
      <c r="C3" s="4">
        <f t="shared" si="0"/>
        <v>3.1424986163219155E-4</v>
      </c>
      <c r="D3" s="4">
        <f t="shared" si="0"/>
        <v>3.2101146766437506E-4</v>
      </c>
      <c r="E3" s="4">
        <f t="shared" si="0"/>
        <v>3.2777307369655857E-4</v>
      </c>
      <c r="F3" s="4">
        <f t="shared" si="0"/>
        <v>3.3453467972874209E-4</v>
      </c>
      <c r="G3" s="4">
        <f t="shared" si="0"/>
        <v>3.412962857609256E-4</v>
      </c>
      <c r="H3" s="4">
        <f t="shared" si="0"/>
        <v>3.4805789179310912E-4</v>
      </c>
      <c r="I3" s="4">
        <f t="shared" si="0"/>
        <v>3.5481949782529263E-4</v>
      </c>
      <c r="J3" s="4">
        <f t="shared" si="0"/>
        <v>3.6158110385747615E-4</v>
      </c>
      <c r="K3" s="4">
        <f t="shared" si="0"/>
        <v>3.6834270988965966E-4</v>
      </c>
      <c r="L3" s="4">
        <f t="shared" si="0"/>
        <v>3.7510431592184318E-4</v>
      </c>
      <c r="M3" s="4">
        <f t="shared" si="0"/>
        <v>3.8186592195402669E-4</v>
      </c>
      <c r="N3" s="4">
        <f t="shared" si="0"/>
        <v>3.886275279862102E-4</v>
      </c>
      <c r="O3" s="4">
        <f t="shared" si="0"/>
        <v>3.9538913401839366E-4</v>
      </c>
      <c r="P3" s="4">
        <f t="shared" si="0"/>
        <v>4.0800599538497293E-4</v>
      </c>
      <c r="Q3" s="4">
        <f t="shared" si="0"/>
        <v>4.2387738562037251E-4</v>
      </c>
      <c r="R3" s="4">
        <f t="shared" si="0"/>
        <v>4.4305934750489724E-4</v>
      </c>
      <c r="S3" s="4">
        <f t="shared" si="0"/>
        <v>4.5916975472293231E-4</v>
      </c>
      <c r="T3" s="4">
        <f t="shared" si="0"/>
        <v>4.7865586963378597E-4</v>
      </c>
      <c r="U3" s="4">
        <f t="shared" si="0"/>
        <v>5.0227573217902319E-4</v>
      </c>
      <c r="V3" s="4">
        <f t="shared" si="0"/>
        <v>5.0479288887413261E-4</v>
      </c>
      <c r="W3" s="4">
        <f t="shared" si="0"/>
        <v>5.0613138674922807E-4</v>
      </c>
      <c r="X3" s="4">
        <f t="shared" si="0"/>
        <v>5.0742484801952247E-4</v>
      </c>
      <c r="Y3" s="4">
        <f t="shared" si="0"/>
        <v>5.0905433032305189E-4</v>
      </c>
      <c r="Z3" s="4">
        <f t="shared" si="0"/>
        <v>5.1179786214681762E-4</v>
      </c>
      <c r="AA3" s="4">
        <f t="shared" si="0"/>
        <v>5.144714895082838E-4</v>
      </c>
      <c r="AB3" s="4">
        <f t="shared" si="0"/>
        <v>5.1676527905972962E-4</v>
      </c>
      <c r="AC3" s="4">
        <f t="shared" si="0"/>
        <v>5.1930559862545234E-4</v>
      </c>
      <c r="AD3" s="4">
        <f t="shared" si="0"/>
        <v>5.2174285658554409E-4</v>
      </c>
      <c r="AE3" s="4">
        <f t="shared" si="0"/>
        <v>5.2383218632756732E-4</v>
      </c>
      <c r="AF3" s="4">
        <f t="shared" si="0"/>
        <v>5.2554892791925362E-4</v>
      </c>
      <c r="AG3" s="4">
        <f t="shared" si="0"/>
        <v>5.2673925827550713E-4</v>
      </c>
      <c r="AH3" s="4"/>
      <c r="AI3" s="4"/>
    </row>
    <row r="4" spans="1:35">
      <c r="A4" t="s">
        <v>4</v>
      </c>
      <c r="B4" s="29">
        <f>Extrapolations!Z2</f>
        <v>3.0748825560000803E-4</v>
      </c>
      <c r="C4" s="29">
        <f>Extrapolations!AA2</f>
        <v>3.1424986163219155E-4</v>
      </c>
      <c r="D4" s="29">
        <f>Extrapolations!AB2</f>
        <v>3.2101146766437506E-4</v>
      </c>
      <c r="E4" s="29">
        <f>Extrapolations!AC2</f>
        <v>3.2777307369655857E-4</v>
      </c>
      <c r="F4" s="29">
        <f>Extrapolations!AD2</f>
        <v>3.3453467972874209E-4</v>
      </c>
      <c r="G4" s="29">
        <f>Extrapolations!AE2</f>
        <v>3.412962857609256E-4</v>
      </c>
      <c r="H4" s="29">
        <f>Extrapolations!AF2</f>
        <v>3.4805789179310912E-4</v>
      </c>
      <c r="I4" s="29">
        <f>Extrapolations!AG2</f>
        <v>3.5481949782529263E-4</v>
      </c>
      <c r="J4" s="29">
        <f>Extrapolations!AH2</f>
        <v>3.6158110385747615E-4</v>
      </c>
      <c r="K4" s="29">
        <f>Extrapolations!AI2</f>
        <v>3.6834270988965966E-4</v>
      </c>
      <c r="L4" s="29">
        <f>Extrapolations!AJ2</f>
        <v>3.7510431592184318E-4</v>
      </c>
      <c r="M4" s="29">
        <f>Extrapolations!AK2</f>
        <v>3.8186592195402669E-4</v>
      </c>
      <c r="N4" s="29">
        <f>Extrapolations!AL2</f>
        <v>3.886275279862102E-4</v>
      </c>
      <c r="O4" s="29">
        <f>Extrapolations!AM2</f>
        <v>3.9538913401839366E-4</v>
      </c>
      <c r="P4" s="29">
        <f>Extrapolations!AN2</f>
        <v>4.0800599538497293E-4</v>
      </c>
      <c r="Q4" s="29">
        <f>Extrapolations!AO2</f>
        <v>4.2387738562037251E-4</v>
      </c>
      <c r="R4" s="29">
        <f>Extrapolations!AP2</f>
        <v>4.4305934750489724E-4</v>
      </c>
      <c r="S4" s="29">
        <f>Extrapolations!AQ2</f>
        <v>4.5916975472293231E-4</v>
      </c>
      <c r="T4" s="29">
        <f>Extrapolations!AR2</f>
        <v>4.7865586963378597E-4</v>
      </c>
      <c r="U4" s="29">
        <f>Extrapolations!AS2</f>
        <v>5.0227573217902319E-4</v>
      </c>
      <c r="V4" s="29">
        <f>Extrapolations!AT2</f>
        <v>5.0479288887413261E-4</v>
      </c>
      <c r="W4" s="29">
        <f>Extrapolations!AU2</f>
        <v>5.0613138674922807E-4</v>
      </c>
      <c r="X4" s="29">
        <f>Extrapolations!AV2</f>
        <v>5.0742484801952247E-4</v>
      </c>
      <c r="Y4" s="29">
        <f>Extrapolations!AW2</f>
        <v>5.0905433032305189E-4</v>
      </c>
      <c r="Z4" s="29">
        <f>Extrapolations!AX2</f>
        <v>5.1179786214681762E-4</v>
      </c>
      <c r="AA4" s="29">
        <f>Extrapolations!AY2</f>
        <v>5.144714895082838E-4</v>
      </c>
      <c r="AB4" s="29">
        <f>Extrapolations!AZ2</f>
        <v>5.1676527905972962E-4</v>
      </c>
      <c r="AC4" s="29">
        <f>Extrapolations!BA2</f>
        <v>5.1930559862545234E-4</v>
      </c>
      <c r="AD4" s="29">
        <f>Extrapolations!BB2</f>
        <v>5.2174285658554409E-4</v>
      </c>
      <c r="AE4" s="29">
        <f>Extrapolations!BC2</f>
        <v>5.2383218632756732E-4</v>
      </c>
      <c r="AF4" s="29">
        <f>Extrapolations!BD2</f>
        <v>5.2554892791925362E-4</v>
      </c>
      <c r="AG4" s="29">
        <f>Extrapolations!BE2</f>
        <v>5.2673925827550713E-4</v>
      </c>
      <c r="AH4" s="29"/>
      <c r="AI4" s="29"/>
    </row>
    <row r="5" spans="1:35">
      <c r="A5" t="s">
        <v>5</v>
      </c>
      <c r="B5" s="4">
        <f t="shared" si="0"/>
        <v>3.0748825560000803E-4</v>
      </c>
      <c r="C5" s="4">
        <f t="shared" si="0"/>
        <v>3.1424986163219155E-4</v>
      </c>
      <c r="D5" s="4">
        <f t="shared" si="0"/>
        <v>3.2101146766437506E-4</v>
      </c>
      <c r="E5" s="4">
        <f t="shared" si="0"/>
        <v>3.2777307369655857E-4</v>
      </c>
      <c r="F5" s="4">
        <f t="shared" si="0"/>
        <v>3.3453467972874209E-4</v>
      </c>
      <c r="G5" s="4">
        <f t="shared" si="0"/>
        <v>3.412962857609256E-4</v>
      </c>
      <c r="H5" s="4">
        <f t="shared" si="0"/>
        <v>3.4805789179310912E-4</v>
      </c>
      <c r="I5" s="4">
        <f t="shared" si="0"/>
        <v>3.5481949782529263E-4</v>
      </c>
      <c r="J5" s="4">
        <f t="shared" si="0"/>
        <v>3.6158110385747615E-4</v>
      </c>
      <c r="K5" s="4">
        <f t="shared" si="0"/>
        <v>3.6834270988965966E-4</v>
      </c>
      <c r="L5" s="4">
        <f t="shared" si="0"/>
        <v>3.7510431592184318E-4</v>
      </c>
      <c r="M5" s="4">
        <f t="shared" si="0"/>
        <v>3.8186592195402669E-4</v>
      </c>
      <c r="N5" s="4">
        <f t="shared" si="0"/>
        <v>3.886275279862102E-4</v>
      </c>
      <c r="O5" s="4">
        <f t="shared" si="0"/>
        <v>3.9538913401839366E-4</v>
      </c>
      <c r="P5" s="4">
        <f t="shared" si="0"/>
        <v>4.0800599538497293E-4</v>
      </c>
      <c r="Q5" s="4">
        <f t="shared" si="0"/>
        <v>4.2387738562037251E-4</v>
      </c>
      <c r="R5" s="4">
        <f t="shared" si="0"/>
        <v>4.4305934750489724E-4</v>
      </c>
      <c r="S5" s="4">
        <f t="shared" si="0"/>
        <v>4.5916975472293231E-4</v>
      </c>
      <c r="T5" s="4">
        <f t="shared" si="0"/>
        <v>4.7865586963378597E-4</v>
      </c>
      <c r="U5" s="4">
        <f t="shared" si="0"/>
        <v>5.0227573217902319E-4</v>
      </c>
      <c r="V5" s="4">
        <f t="shared" si="0"/>
        <v>5.0479288887413261E-4</v>
      </c>
      <c r="W5" s="4">
        <f t="shared" si="0"/>
        <v>5.0613138674922807E-4</v>
      </c>
      <c r="X5" s="4">
        <f t="shared" si="0"/>
        <v>5.0742484801952247E-4</v>
      </c>
      <c r="Y5" s="4">
        <f t="shared" si="0"/>
        <v>5.0905433032305189E-4</v>
      </c>
      <c r="Z5" s="4">
        <f t="shared" si="0"/>
        <v>5.1179786214681762E-4</v>
      </c>
      <c r="AA5" s="4">
        <f t="shared" si="0"/>
        <v>5.144714895082838E-4</v>
      </c>
      <c r="AB5" s="4">
        <f t="shared" si="0"/>
        <v>5.1676527905972962E-4</v>
      </c>
      <c r="AC5" s="4">
        <f t="shared" si="0"/>
        <v>5.1930559862545234E-4</v>
      </c>
      <c r="AD5" s="4">
        <f t="shared" si="0"/>
        <v>5.2174285658554409E-4</v>
      </c>
      <c r="AE5" s="4">
        <f t="shared" si="0"/>
        <v>5.2383218632756732E-4</v>
      </c>
      <c r="AF5" s="4">
        <f t="shared" si="0"/>
        <v>5.2554892791925362E-4</v>
      </c>
      <c r="AG5" s="4">
        <f t="shared" si="0"/>
        <v>5.2673925827550713E-4</v>
      </c>
      <c r="AH5" s="4"/>
      <c r="AI5" s="4"/>
    </row>
    <row r="6" spans="1:35">
      <c r="A6" t="s">
        <v>6</v>
      </c>
      <c r="B6" s="4">
        <f>B$4/(1-'Other Values'!$B$2)*'Other Values'!$B$6+B$4*(1-'Other Values'!$B$6)</f>
        <v>6.7687875213001767E-4</v>
      </c>
      <c r="C6" s="4">
        <f>C$4/(1-'Other Values'!$B$2)*'Other Values'!$B$6+C$4*(1-'Other Values'!$B$6)</f>
        <v>6.9176318225086368E-4</v>
      </c>
      <c r="D6" s="4">
        <f>D$4/(1-'Other Values'!$B$2)*'Other Values'!$B$6+D$4*(1-'Other Values'!$B$6)</f>
        <v>7.0664761237170968E-4</v>
      </c>
      <c r="E6" s="4">
        <f>E$4/(1-'Other Values'!$B$2)*'Other Values'!$B$6+E$4*(1-'Other Values'!$B$6)</f>
        <v>7.215320424925559E-4</v>
      </c>
      <c r="F6" s="4">
        <f>F$4/(1-'Other Values'!$B$2)*'Other Values'!$B$6+F$4*(1-'Other Values'!$B$6)</f>
        <v>7.3641647261340191E-4</v>
      </c>
      <c r="G6" s="4">
        <f>G$4/(1-'Other Values'!$B$2)*'Other Values'!$B$6+G$4*(1-'Other Values'!$B$6)</f>
        <v>7.5130090273424802E-4</v>
      </c>
      <c r="H6" s="4">
        <f>H$4/(1-'Other Values'!$B$2)*'Other Values'!$B$6+H$4*(1-'Other Values'!$B$6)</f>
        <v>7.6618533285509414E-4</v>
      </c>
      <c r="I6" s="4">
        <f>I$4/(1-'Other Values'!$B$2)*'Other Values'!$B$6+I$4*(1-'Other Values'!$B$6)</f>
        <v>7.8106976297594014E-4</v>
      </c>
      <c r="J6" s="4">
        <f>J$4/(1-'Other Values'!$B$2)*'Other Values'!$B$6+J$4*(1-'Other Values'!$B$6)</f>
        <v>7.9595419309678637E-4</v>
      </c>
      <c r="K6" s="4">
        <f>K$4/(1-'Other Values'!$B$2)*'Other Values'!$B$6+K$4*(1-'Other Values'!$B$6)</f>
        <v>8.1083862321763237E-4</v>
      </c>
      <c r="L6" s="4">
        <f>L$4/(1-'Other Values'!$B$2)*'Other Values'!$B$6+L$4*(1-'Other Values'!$B$6)</f>
        <v>8.2572305333847838E-4</v>
      </c>
      <c r="M6" s="4">
        <f>M$4/(1-'Other Values'!$B$2)*'Other Values'!$B$6+M$4*(1-'Other Values'!$B$6)</f>
        <v>8.4060748345932438E-4</v>
      </c>
      <c r="N6" s="4">
        <f>N$4/(1-'Other Values'!$B$2)*'Other Values'!$B$6+N$4*(1-'Other Values'!$B$6)</f>
        <v>8.5549191358017039E-4</v>
      </c>
      <c r="O6" s="4">
        <f>O$4/(1-'Other Values'!$B$2)*'Other Values'!$B$6+O$4*(1-'Other Values'!$B$6)</f>
        <v>8.7037634370101661E-4</v>
      </c>
      <c r="P6" s="4">
        <f>P$4/(1-'Other Values'!$B$2)*'Other Values'!$B$6+P$4*(1-'Other Values'!$B$6)</f>
        <v>8.9815003984086792E-4</v>
      </c>
      <c r="Q6" s="4">
        <f>Q$4/(1-'Other Values'!$B$2)*'Other Values'!$B$6+Q$4*(1-'Other Values'!$B$6)</f>
        <v>9.3308798176695157E-4</v>
      </c>
      <c r="R6" s="4">
        <f>R$4/(1-'Other Values'!$B$2)*'Other Values'!$B$6+R$4*(1-'Other Values'!$B$6)</f>
        <v>9.7531353733643815E-4</v>
      </c>
      <c r="S6" s="4">
        <f>S$4/(1-'Other Values'!$B$2)*'Other Values'!$B$6+S$4*(1-'Other Values'!$B$6)</f>
        <v>1.0107776311203496E-3</v>
      </c>
      <c r="T6" s="4">
        <f>T$4/(1-'Other Values'!$B$2)*'Other Values'!$B$6+T$4*(1-'Other Values'!$B$6)</f>
        <v>1.0536727235491102E-3</v>
      </c>
      <c r="U6" s="4">
        <f>U$4/(1-'Other Values'!$B$2)*'Other Values'!$B$6+U$4*(1-'Other Values'!$B$6)</f>
        <v>1.1056674999151391E-3</v>
      </c>
      <c r="V6" s="4">
        <f>V$4/(1-'Other Values'!$B$2)*'Other Values'!$B$6+V$4*(1-'Other Values'!$B$6)</f>
        <v>1.1112085566926629E-3</v>
      </c>
      <c r="W6" s="4">
        <f>W$4/(1-'Other Values'!$B$2)*'Other Values'!$B$6+W$4*(1-'Other Values'!$B$6)</f>
        <v>1.1141550131992875E-3</v>
      </c>
      <c r="X6" s="4">
        <f>X$4/(1-'Other Values'!$B$2)*'Other Values'!$B$6+X$4*(1-'Other Values'!$B$6)</f>
        <v>1.1170023299166591E-3</v>
      </c>
      <c r="Y6" s="4">
        <f>Y$4/(1-'Other Values'!$B$2)*'Other Values'!$B$6+Y$4*(1-'Other Values'!$B$6)</f>
        <v>1.1205893350400863E-3</v>
      </c>
      <c r="Z6" s="4">
        <f>Z$4/(1-'Other Values'!$B$2)*'Other Values'!$B$6+Z$4*(1-'Other Values'!$B$6)</f>
        <v>1.1266287149626654E-3</v>
      </c>
      <c r="AA6" s="4">
        <f>AA$4/(1-'Other Values'!$B$2)*'Other Values'!$B$6+AA$4*(1-'Other Values'!$B$6)</f>
        <v>1.1325142130886299E-3</v>
      </c>
      <c r="AB6" s="4">
        <f>AB$4/(1-'Other Values'!$B$2)*'Other Values'!$B$6+AB$4*(1-'Other Values'!$B$6)</f>
        <v>1.1375635682459573E-3</v>
      </c>
      <c r="AC6" s="4">
        <f>AC$4/(1-'Other Values'!$B$2)*'Other Values'!$B$6+AC$4*(1-'Other Values'!$B$6)</f>
        <v>1.1431556138162917E-3</v>
      </c>
      <c r="AD6" s="4">
        <f>AD$4/(1-'Other Values'!$B$2)*'Other Values'!$B$6+AD$4*(1-'Other Values'!$B$6)</f>
        <v>1.1485207882468622E-3</v>
      </c>
      <c r="AE6" s="4">
        <f>AE$4/(1-'Other Values'!$B$2)*'Other Values'!$B$6+AE$4*(1-'Other Values'!$B$6)</f>
        <v>1.1531200627973948E-3</v>
      </c>
      <c r="AF6" s="4">
        <f>AF$4/(1-'Other Values'!$B$2)*'Other Values'!$B$6+AF$4*(1-'Other Values'!$B$6)</f>
        <v>1.1568991531696201E-3</v>
      </c>
      <c r="AG6" s="4">
        <f>AG$4/(1-'Other Values'!$B$2)*'Other Values'!$B$6+AG$4*(1-'Other Values'!$B$6)</f>
        <v>1.1595194461775306E-3</v>
      </c>
      <c r="AH6" s="4"/>
      <c r="AI6" s="4"/>
    </row>
    <row r="7" spans="1:35">
      <c r="A7" t="s">
        <v>89</v>
      </c>
      <c r="B7" s="4">
        <f>B$4*Calculations!$B$31</f>
        <v>2.3830339809000623E-4</v>
      </c>
      <c r="C7" s="4">
        <f>C$4*Calculations!$B$31</f>
        <v>2.4354364276494845E-4</v>
      </c>
      <c r="D7" s="4">
        <f>D$4*Calculations!$B$31</f>
        <v>2.487838874398907E-4</v>
      </c>
      <c r="E7" s="4">
        <f>E$4*Calculations!$B$31</f>
        <v>2.540241321148329E-4</v>
      </c>
      <c r="F7" s="4">
        <f>F$4*Calculations!$B$31</f>
        <v>2.5926437678977515E-4</v>
      </c>
      <c r="G7" s="4">
        <f>G$4*Calculations!$B$31</f>
        <v>2.6450462146471735E-4</v>
      </c>
      <c r="H7" s="4">
        <f>H$4*Calculations!$B$31</f>
        <v>2.697448661396596E-4</v>
      </c>
      <c r="I7" s="4">
        <f>I$4*Calculations!$B$31</f>
        <v>2.749851108146018E-4</v>
      </c>
      <c r="J7" s="4">
        <f>J$4*Calculations!$B$31</f>
        <v>2.8022535548954405E-4</v>
      </c>
      <c r="K7" s="4">
        <f>K$4*Calculations!$B$31</f>
        <v>2.8546560016448624E-4</v>
      </c>
      <c r="L7" s="4">
        <f>L$4*Calculations!$B$31</f>
        <v>2.9070584483942849E-4</v>
      </c>
      <c r="M7" s="4">
        <f>M$4*Calculations!$B$31</f>
        <v>2.9594608951437069E-4</v>
      </c>
      <c r="N7" s="4">
        <f>N$4*Calculations!$B$31</f>
        <v>3.0118633418931294E-4</v>
      </c>
      <c r="O7" s="4">
        <f>O$4*Calculations!$B$31</f>
        <v>3.0642657886425508E-4</v>
      </c>
      <c r="P7" s="4">
        <f>P$4*Calculations!$B$31</f>
        <v>3.1620464642335402E-4</v>
      </c>
      <c r="Q7" s="4">
        <f>Q$4*Calculations!$B$31</f>
        <v>3.2850497385578873E-4</v>
      </c>
      <c r="R7" s="4">
        <f>R$4*Calculations!$B$31</f>
        <v>3.4337099431629538E-4</v>
      </c>
      <c r="S7" s="4">
        <f>S$4*Calculations!$B$31</f>
        <v>3.5585655991027254E-4</v>
      </c>
      <c r="T7" s="4">
        <f>T$4*Calculations!$B$31</f>
        <v>3.7095829896618412E-4</v>
      </c>
      <c r="U7" s="4">
        <f>U$4*Calculations!$B$31</f>
        <v>3.89263692438743E-4</v>
      </c>
      <c r="V7" s="4">
        <f>V$4*Calculations!$B$31</f>
        <v>3.9121448887745276E-4</v>
      </c>
      <c r="W7" s="4">
        <f>W$4*Calculations!$B$31</f>
        <v>3.9225182473065176E-4</v>
      </c>
      <c r="X7" s="4">
        <f>X$4*Calculations!$B$31</f>
        <v>3.9325425721512995E-4</v>
      </c>
      <c r="Y7" s="4">
        <f>Y$4*Calculations!$B$31</f>
        <v>3.9451710600036521E-4</v>
      </c>
      <c r="Z7" s="4">
        <f>Z$4*Calculations!$B$31</f>
        <v>3.9664334316378365E-4</v>
      </c>
      <c r="AA7" s="4">
        <f>AA$4*Calculations!$B$31</f>
        <v>3.9871540436891997E-4</v>
      </c>
      <c r="AB7" s="4">
        <f>AB$4*Calculations!$B$31</f>
        <v>4.0049309127129047E-4</v>
      </c>
      <c r="AC7" s="4">
        <f>AC$4*Calculations!$B$31</f>
        <v>4.0246183893472557E-4</v>
      </c>
      <c r="AD7" s="4">
        <f>AD$4*Calculations!$B$31</f>
        <v>4.043507138537967E-4</v>
      </c>
      <c r="AE7" s="4">
        <f>AE$4*Calculations!$B$31</f>
        <v>4.0596994440386468E-4</v>
      </c>
      <c r="AF7" s="4">
        <f>AF$4*Calculations!$B$31</f>
        <v>4.0730041913742158E-4</v>
      </c>
      <c r="AG7" s="4">
        <f>AG$4*Calculations!$B$31</f>
        <v>4.0822292516351803E-4</v>
      </c>
      <c r="AH7" s="4"/>
      <c r="AI7" s="4"/>
    </row>
    <row r="8" spans="1:35">
      <c r="A8" t="s">
        <v>90</v>
      </c>
      <c r="B8" s="4">
        <f>B$4*Calculations!$B$27</f>
        <v>9.2246476680002399E-4</v>
      </c>
      <c r="C8" s="4">
        <f>C$4*Calculations!$B$27</f>
        <v>9.4274958489657453E-4</v>
      </c>
      <c r="D8" s="4">
        <f>D$4*Calculations!$B$27</f>
        <v>9.6303440299312507E-4</v>
      </c>
      <c r="E8" s="4">
        <f>E$4*Calculations!$B$27</f>
        <v>9.8331922108967551E-4</v>
      </c>
      <c r="F8" s="4">
        <f>F$4*Calculations!$B$27</f>
        <v>1.0036040391862261E-3</v>
      </c>
      <c r="G8" s="4">
        <f>G$4*Calculations!$B$27</f>
        <v>1.0238888572827766E-3</v>
      </c>
      <c r="H8" s="4">
        <f>H$4*Calculations!$B$27</f>
        <v>1.0441736753793271E-3</v>
      </c>
      <c r="I8" s="4">
        <f>I$4*Calculations!$B$27</f>
        <v>1.0644584934758777E-3</v>
      </c>
      <c r="J8" s="4">
        <f>J$4*Calculations!$B$27</f>
        <v>1.0847433115724282E-3</v>
      </c>
      <c r="K8" s="4">
        <f>K$4*Calculations!$B$27</f>
        <v>1.1050281296689788E-3</v>
      </c>
      <c r="L8" s="4">
        <f>L$4*Calculations!$B$27</f>
        <v>1.1253129477655293E-3</v>
      </c>
      <c r="M8" s="4">
        <f>M$4*Calculations!$B$27</f>
        <v>1.1455977658620799E-3</v>
      </c>
      <c r="N8" s="4">
        <f>N$4*Calculations!$B$27</f>
        <v>1.1658825839586304E-3</v>
      </c>
      <c r="O8" s="4">
        <f>O$4*Calculations!$B$27</f>
        <v>1.1861674020551807E-3</v>
      </c>
      <c r="P8" s="4">
        <f>P$4*Calculations!$B$27</f>
        <v>1.2240179861549186E-3</v>
      </c>
      <c r="Q8" s="4">
        <f>Q$4*Calculations!$B$27</f>
        <v>1.2716321568611174E-3</v>
      </c>
      <c r="R8" s="4">
        <f>R$4*Calculations!$B$27</f>
        <v>1.3291780425146915E-3</v>
      </c>
      <c r="S8" s="4">
        <f>S$4*Calculations!$B$27</f>
        <v>1.3775092641687967E-3</v>
      </c>
      <c r="T8" s="4">
        <f>T$4*Calculations!$B$27</f>
        <v>1.4359676089013577E-3</v>
      </c>
      <c r="U8" s="4">
        <f>U$4*Calculations!$B$27</f>
        <v>1.5068271965370693E-3</v>
      </c>
      <c r="V8" s="4">
        <f>V$4*Calculations!$B$27</f>
        <v>1.5143786666223975E-3</v>
      </c>
      <c r="W8" s="4">
        <f>W$4*Calculations!$B$27</f>
        <v>1.518394160247684E-3</v>
      </c>
      <c r="X8" s="4">
        <f>X$4*Calculations!$B$27</f>
        <v>1.5222745440585672E-3</v>
      </c>
      <c r="Y8" s="4">
        <f>Y$4*Calculations!$B$27</f>
        <v>1.5271629909691554E-3</v>
      </c>
      <c r="Z8" s="4">
        <f>Z$4*Calculations!$B$27</f>
        <v>1.5353935864404525E-3</v>
      </c>
      <c r="AA8" s="4">
        <f>AA$4*Calculations!$B$27</f>
        <v>1.5434144685248512E-3</v>
      </c>
      <c r="AB8" s="4">
        <f>AB$4*Calculations!$B$27</f>
        <v>1.5502958371791885E-3</v>
      </c>
      <c r="AC8" s="4">
        <f>AC$4*Calculations!$B$27</f>
        <v>1.5579167958763567E-3</v>
      </c>
      <c r="AD8" s="4">
        <f>AD$4*Calculations!$B$27</f>
        <v>1.565228569756632E-3</v>
      </c>
      <c r="AE8" s="4">
        <f>AE$4*Calculations!$B$27</f>
        <v>1.5714965589827016E-3</v>
      </c>
      <c r="AF8" s="4">
        <f>AF$4*Calculations!$B$27</f>
        <v>1.5766467837577606E-3</v>
      </c>
      <c r="AG8" s="4">
        <f>AG$4*Calculations!$B$27</f>
        <v>1.5802177748265212E-3</v>
      </c>
      <c r="AH8" s="4"/>
      <c r="AI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AH11" sqref="AH11"/>
    </sheetView>
    <sheetView workbookViewId="1"/>
  </sheetViews>
  <sheetFormatPr defaultRowHeight="14.25"/>
  <cols>
    <col min="1" max="1" width="31.1328125" customWidth="1"/>
  </cols>
  <sheetData>
    <row r="1" spans="1:35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B$4/(1-'Other Values'!$B$2)</f>
        <v>3.7240169237243121E-4</v>
      </c>
      <c r="C2" s="4">
        <f>C$4/(1-'Other Values'!$B$2)</f>
        <v>3.7423762771690073E-4</v>
      </c>
      <c r="D2" s="4">
        <f>D$4/(1-'Other Values'!$B$2)</f>
        <v>3.760735630613702E-4</v>
      </c>
      <c r="E2" s="4">
        <f>E$4/(1-'Other Values'!$B$2)</f>
        <v>3.7790949840583971E-4</v>
      </c>
      <c r="F2" s="4">
        <f>F$4/(1-'Other Values'!$B$2)</f>
        <v>3.7974543375030918E-4</v>
      </c>
      <c r="G2" s="4">
        <f>G$4/(1-'Other Values'!$B$2)</f>
        <v>3.815813690947787E-4</v>
      </c>
      <c r="H2" s="4">
        <f>H$4/(1-'Other Values'!$B$2)</f>
        <v>3.8341730443924816E-4</v>
      </c>
      <c r="I2" s="4">
        <f>I$4/(1-'Other Values'!$B$2)</f>
        <v>3.8525323978371763E-4</v>
      </c>
      <c r="J2" s="4">
        <f>J$4/(1-'Other Values'!$B$2)</f>
        <v>3.8708917512818709E-4</v>
      </c>
      <c r="K2" s="4">
        <f>K$4/(1-'Other Values'!$B$2)</f>
        <v>3.8892511047265661E-4</v>
      </c>
      <c r="L2" s="4">
        <f>L$4/(1-'Other Values'!$B$2)</f>
        <v>3.9076104581712613E-4</v>
      </c>
      <c r="M2" s="4">
        <f>M$4/(1-'Other Values'!$B$2)</f>
        <v>3.9259698116159559E-4</v>
      </c>
      <c r="N2" s="4">
        <f>N$4/(1-'Other Values'!$B$2)</f>
        <v>3.9443291650606506E-4</v>
      </c>
      <c r="O2" s="4">
        <f>O$4/(1-'Other Values'!$B$2)</f>
        <v>3.9810478719500361E-4</v>
      </c>
      <c r="P2" s="4">
        <f>P$4/(1-'Other Values'!$B$2)</f>
        <v>4.0037355966071413E-4</v>
      </c>
      <c r="Q2" s="4">
        <f>Q$4/(1-'Other Values'!$B$2)</f>
        <v>4.0590696989660307E-4</v>
      </c>
      <c r="R2" s="4">
        <f>R$4/(1-'Other Values'!$B$2)</f>
        <v>4.1017516417334043E-4</v>
      </c>
      <c r="S2" s="4">
        <f>S$4/(1-'Other Values'!$B$2)</f>
        <v>4.1576257140535518E-4</v>
      </c>
      <c r="T2" s="4">
        <f>T$4/(1-'Other Values'!$B$2)</f>
        <v>4.2246401357946801E-4</v>
      </c>
      <c r="U2" s="4">
        <f>U$4/(1-'Other Values'!$B$2)</f>
        <v>4.3047227292266976E-4</v>
      </c>
      <c r="V2" s="4">
        <f>V$4/(1-'Other Values'!$B$2)</f>
        <v>4.384131879946387E-4</v>
      </c>
      <c r="W2" s="4">
        <f>W$4/(1-'Other Values'!$B$2)</f>
        <v>4.450194284164043E-4</v>
      </c>
      <c r="X2" s="4">
        <f>X$4/(1-'Other Values'!$B$2)</f>
        <v>4.4518911060687335E-4</v>
      </c>
      <c r="Y2" s="4">
        <f>Y$4/(1-'Other Values'!$B$2)</f>
        <v>4.475295883346933E-4</v>
      </c>
      <c r="Z2" s="4">
        <f>Z$4/(1-'Other Values'!$B$2)</f>
        <v>4.491597002940965E-4</v>
      </c>
      <c r="AA2" s="4">
        <f>AA$4/(1-'Other Values'!$B$2)</f>
        <v>4.4996008748630418E-4</v>
      </c>
      <c r="AB2" s="4">
        <f>AB$4/(1-'Other Values'!$B$2)</f>
        <v>4.4950794523827402E-4</v>
      </c>
      <c r="AC2" s="4">
        <f>AC$4/(1-'Other Values'!$B$2)</f>
        <v>4.4881645066674112E-4</v>
      </c>
      <c r="AD2" s="4">
        <f>AD$4/(1-'Other Values'!$B$2)</f>
        <v>4.4812995141203045E-4</v>
      </c>
      <c r="AE2" s="4">
        <f>AE$4/(1-'Other Values'!$B$2)</f>
        <v>4.4730128385474444E-4</v>
      </c>
      <c r="AF2" s="4">
        <f>AF$4/(1-'Other Values'!$B$2)</f>
        <v>4.4684409342939666E-4</v>
      </c>
      <c r="AG2" s="4">
        <f>AG$4/(1-'Other Values'!$B$2)</f>
        <v>4.4635449952032364E-4</v>
      </c>
      <c r="AH2" s="4"/>
      <c r="AI2" s="4"/>
    </row>
    <row r="3" spans="1:35">
      <c r="A3" t="s">
        <v>3</v>
      </c>
      <c r="B3" s="4">
        <f t="shared" ref="B3:AG3" si="0">B$4</f>
        <v>1.169525976045652E-4</v>
      </c>
      <c r="C3" s="4">
        <f t="shared" si="0"/>
        <v>1.1752917234084488E-4</v>
      </c>
      <c r="D3" s="4">
        <f t="shared" si="0"/>
        <v>1.1810574707712455E-4</v>
      </c>
      <c r="E3" s="4">
        <f t="shared" si="0"/>
        <v>1.1868232181340423E-4</v>
      </c>
      <c r="F3" s="4">
        <f t="shared" si="0"/>
        <v>1.192588965496839E-4</v>
      </c>
      <c r="G3" s="4">
        <f t="shared" si="0"/>
        <v>1.1983547128596358E-4</v>
      </c>
      <c r="H3" s="4">
        <f t="shared" si="0"/>
        <v>1.2041204602224325E-4</v>
      </c>
      <c r="I3" s="4">
        <f t="shared" si="0"/>
        <v>1.2098862075852291E-4</v>
      </c>
      <c r="J3" s="4">
        <f t="shared" si="0"/>
        <v>1.2156519549480259E-4</v>
      </c>
      <c r="K3" s="4">
        <f t="shared" si="0"/>
        <v>1.2214177023108226E-4</v>
      </c>
      <c r="L3" s="4">
        <f t="shared" si="0"/>
        <v>1.2271834496736195E-4</v>
      </c>
      <c r="M3" s="4">
        <f t="shared" si="0"/>
        <v>1.2329491970364162E-4</v>
      </c>
      <c r="N3" s="4">
        <f t="shared" si="0"/>
        <v>1.2387149443992128E-4</v>
      </c>
      <c r="O3" s="4">
        <f t="shared" si="0"/>
        <v>1.2502464391248049E-4</v>
      </c>
      <c r="P3" s="4">
        <f t="shared" si="0"/>
        <v>1.257371509678276E-4</v>
      </c>
      <c r="Q3" s="4">
        <f t="shared" si="0"/>
        <v>1.2747491616587538E-4</v>
      </c>
      <c r="R3" s="4">
        <f t="shared" si="0"/>
        <v>1.288153408147681E-4</v>
      </c>
      <c r="S3" s="4">
        <f t="shared" si="0"/>
        <v>1.3057006374713636E-4</v>
      </c>
      <c r="T3" s="4">
        <f t="shared" si="0"/>
        <v>1.3267464889272552E-4</v>
      </c>
      <c r="U3" s="4">
        <f t="shared" si="0"/>
        <v>1.3518963943025996E-4</v>
      </c>
      <c r="V3" s="4">
        <f t="shared" si="0"/>
        <v>1.3768348052724193E-4</v>
      </c>
      <c r="W3" s="4">
        <f t="shared" si="0"/>
        <v>1.39758167601846E-4</v>
      </c>
      <c r="X3" s="4">
        <f t="shared" si="0"/>
        <v>1.398114562236462E-4</v>
      </c>
      <c r="Y3" s="4">
        <f t="shared" si="0"/>
        <v>1.4054648228692851E-4</v>
      </c>
      <c r="Z3" s="4">
        <f t="shared" si="0"/>
        <v>1.410584182741791E-4</v>
      </c>
      <c r="AA3" s="4">
        <f t="shared" si="0"/>
        <v>1.4130977954115341E-4</v>
      </c>
      <c r="AB3" s="4">
        <f t="shared" si="0"/>
        <v>1.4116778445499517E-4</v>
      </c>
      <c r="AC3" s="4">
        <f t="shared" si="0"/>
        <v>1.4095062087054683E-4</v>
      </c>
      <c r="AD3" s="4">
        <f t="shared" si="0"/>
        <v>1.4073502606328232E-4</v>
      </c>
      <c r="AE3" s="4">
        <f t="shared" si="0"/>
        <v>1.4047478335934126E-4</v>
      </c>
      <c r="AF3" s="4">
        <f t="shared" si="0"/>
        <v>1.4033120289518245E-4</v>
      </c>
      <c r="AG3" s="4">
        <f t="shared" si="0"/>
        <v>1.4017744613034961E-4</v>
      </c>
      <c r="AH3" s="4"/>
      <c r="AI3" s="4"/>
    </row>
    <row r="4" spans="1:35">
      <c r="A4" t="s">
        <v>4</v>
      </c>
      <c r="B4" s="4">
        <f>Extrapolations!Z3</f>
        <v>1.169525976045652E-4</v>
      </c>
      <c r="C4" s="4">
        <f>Extrapolations!AA3</f>
        <v>1.1752917234084488E-4</v>
      </c>
      <c r="D4" s="4">
        <f>Extrapolations!AB3</f>
        <v>1.1810574707712455E-4</v>
      </c>
      <c r="E4" s="4">
        <f>Extrapolations!AC3</f>
        <v>1.1868232181340423E-4</v>
      </c>
      <c r="F4" s="4">
        <f>Extrapolations!AD3</f>
        <v>1.192588965496839E-4</v>
      </c>
      <c r="G4" s="4">
        <f>Extrapolations!AE3</f>
        <v>1.1983547128596358E-4</v>
      </c>
      <c r="H4" s="4">
        <f>Extrapolations!AF3</f>
        <v>1.2041204602224325E-4</v>
      </c>
      <c r="I4" s="4">
        <f>Extrapolations!AG3</f>
        <v>1.2098862075852291E-4</v>
      </c>
      <c r="J4" s="4">
        <f>Extrapolations!AH3</f>
        <v>1.2156519549480259E-4</v>
      </c>
      <c r="K4" s="4">
        <f>Extrapolations!AI3</f>
        <v>1.2214177023108226E-4</v>
      </c>
      <c r="L4" s="4">
        <f>Extrapolations!AJ3</f>
        <v>1.2271834496736195E-4</v>
      </c>
      <c r="M4" s="4">
        <f>Extrapolations!AK3</f>
        <v>1.2329491970364162E-4</v>
      </c>
      <c r="N4" s="4">
        <f>Extrapolations!AL3</f>
        <v>1.2387149443992128E-4</v>
      </c>
      <c r="O4" s="4">
        <f>Extrapolations!AM3</f>
        <v>1.2502464391248049E-4</v>
      </c>
      <c r="P4" s="4">
        <f>Extrapolations!AN3</f>
        <v>1.257371509678276E-4</v>
      </c>
      <c r="Q4" s="4">
        <f>Extrapolations!AO3</f>
        <v>1.2747491616587538E-4</v>
      </c>
      <c r="R4" s="4">
        <f>Extrapolations!AP3</f>
        <v>1.288153408147681E-4</v>
      </c>
      <c r="S4" s="4">
        <f>Extrapolations!AQ3</f>
        <v>1.3057006374713636E-4</v>
      </c>
      <c r="T4" s="4">
        <f>Extrapolations!AR3</f>
        <v>1.3267464889272552E-4</v>
      </c>
      <c r="U4" s="4">
        <f>Extrapolations!AS3</f>
        <v>1.3518963943025996E-4</v>
      </c>
      <c r="V4" s="4">
        <f>Extrapolations!AT3</f>
        <v>1.3768348052724193E-4</v>
      </c>
      <c r="W4" s="4">
        <f>Extrapolations!AU3</f>
        <v>1.39758167601846E-4</v>
      </c>
      <c r="X4" s="4">
        <f>Extrapolations!AV3</f>
        <v>1.398114562236462E-4</v>
      </c>
      <c r="Y4" s="4">
        <f>Extrapolations!AW3</f>
        <v>1.4054648228692851E-4</v>
      </c>
      <c r="Z4" s="4">
        <f>Extrapolations!AX3</f>
        <v>1.410584182741791E-4</v>
      </c>
      <c r="AA4" s="4">
        <f>Extrapolations!AY3</f>
        <v>1.4130977954115341E-4</v>
      </c>
      <c r="AB4" s="4">
        <f>Extrapolations!AZ3</f>
        <v>1.4116778445499517E-4</v>
      </c>
      <c r="AC4" s="4">
        <f>Extrapolations!BA3</f>
        <v>1.4095062087054683E-4</v>
      </c>
      <c r="AD4" s="4">
        <f>Extrapolations!BB3</f>
        <v>1.4073502606328232E-4</v>
      </c>
      <c r="AE4" s="4">
        <f>Extrapolations!BC3</f>
        <v>1.4047478335934126E-4</v>
      </c>
      <c r="AF4" s="4">
        <f>Extrapolations!BD3</f>
        <v>1.4033120289518245E-4</v>
      </c>
      <c r="AG4" s="4">
        <f>Extrapolations!BE3</f>
        <v>1.4017744613034961E-4</v>
      </c>
      <c r="AH4" s="4"/>
      <c r="AI4" s="4"/>
    </row>
    <row r="5" spans="1:35">
      <c r="A5" t="s">
        <v>5</v>
      </c>
      <c r="B5" s="4">
        <f t="shared" ref="B5:AG5" si="1">B$4</f>
        <v>1.169525976045652E-4</v>
      </c>
      <c r="C5" s="4">
        <f t="shared" si="1"/>
        <v>1.1752917234084488E-4</v>
      </c>
      <c r="D5" s="4">
        <f t="shared" si="1"/>
        <v>1.1810574707712455E-4</v>
      </c>
      <c r="E5" s="4">
        <f t="shared" si="1"/>
        <v>1.1868232181340423E-4</v>
      </c>
      <c r="F5" s="4">
        <f t="shared" si="1"/>
        <v>1.192588965496839E-4</v>
      </c>
      <c r="G5" s="4">
        <f t="shared" si="1"/>
        <v>1.1983547128596358E-4</v>
      </c>
      <c r="H5" s="4">
        <f t="shared" si="1"/>
        <v>1.2041204602224325E-4</v>
      </c>
      <c r="I5" s="4">
        <f t="shared" si="1"/>
        <v>1.2098862075852291E-4</v>
      </c>
      <c r="J5" s="4">
        <f t="shared" si="1"/>
        <v>1.2156519549480259E-4</v>
      </c>
      <c r="K5" s="4">
        <f t="shared" si="1"/>
        <v>1.2214177023108226E-4</v>
      </c>
      <c r="L5" s="4">
        <f t="shared" si="1"/>
        <v>1.2271834496736195E-4</v>
      </c>
      <c r="M5" s="4">
        <f t="shared" si="1"/>
        <v>1.2329491970364162E-4</v>
      </c>
      <c r="N5" s="4">
        <f t="shared" si="1"/>
        <v>1.2387149443992128E-4</v>
      </c>
      <c r="O5" s="4">
        <f t="shared" si="1"/>
        <v>1.2502464391248049E-4</v>
      </c>
      <c r="P5" s="4">
        <f t="shared" si="1"/>
        <v>1.257371509678276E-4</v>
      </c>
      <c r="Q5" s="4">
        <f t="shared" si="1"/>
        <v>1.2747491616587538E-4</v>
      </c>
      <c r="R5" s="4">
        <f t="shared" si="1"/>
        <v>1.288153408147681E-4</v>
      </c>
      <c r="S5" s="4">
        <f t="shared" si="1"/>
        <v>1.3057006374713636E-4</v>
      </c>
      <c r="T5" s="4">
        <f t="shared" si="1"/>
        <v>1.3267464889272552E-4</v>
      </c>
      <c r="U5" s="4">
        <f t="shared" si="1"/>
        <v>1.3518963943025996E-4</v>
      </c>
      <c r="V5" s="4">
        <f t="shared" si="1"/>
        <v>1.3768348052724193E-4</v>
      </c>
      <c r="W5" s="4">
        <f t="shared" si="1"/>
        <v>1.39758167601846E-4</v>
      </c>
      <c r="X5" s="4">
        <f t="shared" si="1"/>
        <v>1.398114562236462E-4</v>
      </c>
      <c r="Y5" s="4">
        <f t="shared" si="1"/>
        <v>1.4054648228692851E-4</v>
      </c>
      <c r="Z5" s="4">
        <f t="shared" si="1"/>
        <v>1.410584182741791E-4</v>
      </c>
      <c r="AA5" s="4">
        <f t="shared" si="1"/>
        <v>1.4130977954115341E-4</v>
      </c>
      <c r="AB5" s="4">
        <f t="shared" si="1"/>
        <v>1.4116778445499517E-4</v>
      </c>
      <c r="AC5" s="4">
        <f t="shared" si="1"/>
        <v>1.4095062087054683E-4</v>
      </c>
      <c r="AD5" s="4">
        <f t="shared" si="1"/>
        <v>1.4073502606328232E-4</v>
      </c>
      <c r="AE5" s="4">
        <f t="shared" si="1"/>
        <v>1.4047478335934126E-4</v>
      </c>
      <c r="AF5" s="4">
        <f t="shared" si="1"/>
        <v>1.4033120289518245E-4</v>
      </c>
      <c r="AG5" s="4">
        <f t="shared" si="1"/>
        <v>1.4017744613034961E-4</v>
      </c>
      <c r="AH5" s="4"/>
      <c r="AI5" s="4"/>
    </row>
    <row r="6" spans="1:35">
      <c r="A6" t="s">
        <v>6</v>
      </c>
      <c r="B6" s="4">
        <f>B$4/(1-'Other Values'!$B$2)*'Other Values'!$B$6+B$4*(1-'Other Values'!$B$6)</f>
        <v>2.574495997268915E-4</v>
      </c>
      <c r="C6" s="4">
        <f>C$4/(1-'Other Values'!$B$2)*'Other Values'!$B$6+C$4*(1-'Other Values'!$B$6)</f>
        <v>2.587188227976756E-4</v>
      </c>
      <c r="D6" s="4">
        <f>D$4/(1-'Other Values'!$B$2)*'Other Values'!$B$6+D$4*(1-'Other Values'!$B$6)</f>
        <v>2.5998804586845964E-4</v>
      </c>
      <c r="E6" s="4">
        <f>E$4/(1-'Other Values'!$B$2)*'Other Values'!$B$6+E$4*(1-'Other Values'!$B$6)</f>
        <v>2.6125726893924374E-4</v>
      </c>
      <c r="F6" s="4">
        <f>F$4/(1-'Other Values'!$B$2)*'Other Values'!$B$6+F$4*(1-'Other Values'!$B$6)</f>
        <v>2.6252649201002784E-4</v>
      </c>
      <c r="G6" s="4">
        <f>G$4/(1-'Other Values'!$B$2)*'Other Values'!$B$6+G$4*(1-'Other Values'!$B$6)</f>
        <v>2.6379571508081188E-4</v>
      </c>
      <c r="H6" s="4">
        <f>H$4/(1-'Other Values'!$B$2)*'Other Values'!$B$6+H$4*(1-'Other Values'!$B$6)</f>
        <v>2.6506493815159598E-4</v>
      </c>
      <c r="I6" s="4">
        <f>I$4/(1-'Other Values'!$B$2)*'Other Values'!$B$6+I$4*(1-'Other Values'!$B$6)</f>
        <v>2.6633416122238003E-4</v>
      </c>
      <c r="J6" s="4">
        <f>J$4/(1-'Other Values'!$B$2)*'Other Values'!$B$6+J$4*(1-'Other Values'!$B$6)</f>
        <v>2.6760338429316407E-4</v>
      </c>
      <c r="K6" s="4">
        <f>K$4/(1-'Other Values'!$B$2)*'Other Values'!$B$6+K$4*(1-'Other Values'!$B$6)</f>
        <v>2.6887260736394817E-4</v>
      </c>
      <c r="L6" s="4">
        <f>L$4/(1-'Other Values'!$B$2)*'Other Values'!$B$6+L$4*(1-'Other Values'!$B$6)</f>
        <v>2.7014183043473227E-4</v>
      </c>
      <c r="M6" s="4">
        <f>M$4/(1-'Other Values'!$B$2)*'Other Values'!$B$6+M$4*(1-'Other Values'!$B$6)</f>
        <v>2.7141105350551631E-4</v>
      </c>
      <c r="N6" s="4">
        <f>N$4/(1-'Other Values'!$B$2)*'Other Values'!$B$6+N$4*(1-'Other Values'!$B$6)</f>
        <v>2.7268027657630035E-4</v>
      </c>
      <c r="O6" s="4">
        <f>O$4/(1-'Other Values'!$B$2)*'Other Values'!$B$6+O$4*(1-'Other Values'!$B$6)</f>
        <v>2.7521872271786822E-4</v>
      </c>
      <c r="P6" s="4">
        <f>P$4/(1-'Other Values'!$B$2)*'Other Values'!$B$6+P$4*(1-'Other Values'!$B$6)</f>
        <v>2.7678717574891522E-4</v>
      </c>
      <c r="Q6" s="4">
        <f>Q$4/(1-'Other Values'!$B$2)*'Other Values'!$B$6+Q$4*(1-'Other Values'!$B$6)</f>
        <v>2.8061254571777562E-4</v>
      </c>
      <c r="R6" s="4">
        <f>R$4/(1-'Other Values'!$B$2)*'Other Values'!$B$6+R$4*(1-'Other Values'!$B$6)</f>
        <v>2.8356324366198292E-4</v>
      </c>
      <c r="S6" s="4">
        <f>S$4/(1-'Other Values'!$B$2)*'Other Values'!$B$6+S$4*(1-'Other Values'!$B$6)</f>
        <v>2.8742594295915673E-4</v>
      </c>
      <c r="T6" s="4">
        <f>T$4/(1-'Other Values'!$B$2)*'Other Values'!$B$6+T$4*(1-'Other Values'!$B$6)</f>
        <v>2.9205879947043391E-4</v>
      </c>
      <c r="U6" s="4">
        <f>U$4/(1-'Other Values'!$B$2)*'Other Values'!$B$6+U$4*(1-'Other Values'!$B$6)</f>
        <v>2.9759508785108535E-4</v>
      </c>
      <c r="V6" s="4">
        <f>V$4/(1-'Other Values'!$B$2)*'Other Values'!$B$6+V$4*(1-'Other Values'!$B$6)</f>
        <v>3.030848196343102E-4</v>
      </c>
      <c r="W6" s="4">
        <f>W$4/(1-'Other Values'!$B$2)*'Other Values'!$B$6+W$4*(1-'Other Values'!$B$6)</f>
        <v>3.0765186104985309E-4</v>
      </c>
      <c r="X6" s="4">
        <f>X$4/(1-'Other Values'!$B$2)*'Other Values'!$B$6+X$4*(1-'Other Values'!$B$6)</f>
        <v>3.0776916613442116E-4</v>
      </c>
      <c r="Y6" s="4">
        <f>Y$4/(1-'Other Values'!$B$2)*'Other Values'!$B$6+Y$4*(1-'Other Values'!$B$6)</f>
        <v>3.0938719061319916E-4</v>
      </c>
      <c r="Z6" s="4">
        <f>Z$4/(1-'Other Values'!$B$2)*'Other Values'!$B$6+Z$4*(1-'Other Values'!$B$6)</f>
        <v>3.1051412338513367E-4</v>
      </c>
      <c r="AA6" s="4">
        <f>AA$4/(1-'Other Values'!$B$2)*'Other Values'!$B$6+AA$4*(1-'Other Values'!$B$6)</f>
        <v>3.110674489109864E-4</v>
      </c>
      <c r="AB6" s="4">
        <f>AB$4/(1-'Other Values'!$B$2)*'Other Values'!$B$6+AB$4*(1-'Other Values'!$B$6)</f>
        <v>3.1075487288579853E-4</v>
      </c>
      <c r="AC6" s="4">
        <f>AC$4/(1-'Other Values'!$B$2)*'Other Values'!$B$6+AC$4*(1-'Other Values'!$B$6)</f>
        <v>3.1027682725845364E-4</v>
      </c>
      <c r="AD6" s="4">
        <f>AD$4/(1-'Other Values'!$B$2)*'Other Values'!$B$6+AD$4*(1-'Other Values'!$B$6)</f>
        <v>3.0980223500509381E-4</v>
      </c>
      <c r="AE6" s="4">
        <f>AE$4/(1-'Other Values'!$B$2)*'Other Values'!$B$6+AE$4*(1-'Other Values'!$B$6)</f>
        <v>3.09229358631813E-4</v>
      </c>
      <c r="AF6" s="4">
        <f>AF$4/(1-'Other Values'!$B$2)*'Other Values'!$B$6+AF$4*(1-'Other Values'!$B$6)</f>
        <v>3.0891329268900028E-4</v>
      </c>
      <c r="AG6" s="4">
        <f>AG$4/(1-'Other Values'!$B$2)*'Other Values'!$B$6+AG$4*(1-'Other Values'!$B$6)</f>
        <v>3.0857482549483535E-4</v>
      </c>
      <c r="AH6" s="4"/>
      <c r="AI6" s="4"/>
    </row>
    <row r="7" spans="1:35">
      <c r="A7" t="s">
        <v>89</v>
      </c>
      <c r="B7" s="4">
        <f>B$4*Calculations!$B$31</f>
        <v>9.0638263143538028E-5</v>
      </c>
      <c r="C7" s="4">
        <f>C$4*Calculations!$B$31</f>
        <v>9.1085108564154777E-5</v>
      </c>
      <c r="D7" s="4">
        <f>D$4*Calculations!$B$31</f>
        <v>9.1531953984771525E-5</v>
      </c>
      <c r="E7" s="4">
        <f>E$4*Calculations!$B$31</f>
        <v>9.1978799405388273E-5</v>
      </c>
      <c r="F7" s="4">
        <f>F$4*Calculations!$B$31</f>
        <v>9.2425644826005021E-5</v>
      </c>
      <c r="G7" s="4">
        <f>G$4*Calculations!$B$31</f>
        <v>9.2872490246621769E-5</v>
      </c>
      <c r="H7" s="4">
        <f>H$4*Calculations!$B$31</f>
        <v>9.3319335667238517E-5</v>
      </c>
      <c r="I7" s="4">
        <f>I$4*Calculations!$B$31</f>
        <v>9.3766181087855265E-5</v>
      </c>
      <c r="J7" s="4">
        <f>J$4*Calculations!$B$31</f>
        <v>9.4213026508472013E-5</v>
      </c>
      <c r="K7" s="4">
        <f>K$4*Calculations!$B$31</f>
        <v>9.4659871929088761E-5</v>
      </c>
      <c r="L7" s="4">
        <f>L$4*Calculations!$B$31</f>
        <v>9.5106717349705523E-5</v>
      </c>
      <c r="M7" s="4">
        <f>M$4*Calculations!$B$31</f>
        <v>9.5553562770322258E-5</v>
      </c>
      <c r="N7" s="4">
        <f>N$4*Calculations!$B$31</f>
        <v>9.6000408190938992E-5</v>
      </c>
      <c r="O7" s="4">
        <f>O$4*Calculations!$B$31</f>
        <v>9.689409903217238E-5</v>
      </c>
      <c r="P7" s="4">
        <f>P$4*Calculations!$B$31</f>
        <v>9.7446292000066394E-5</v>
      </c>
      <c r="Q7" s="4">
        <f>Q$4*Calculations!$B$31</f>
        <v>9.8793060028553418E-5</v>
      </c>
      <c r="R7" s="4">
        <f>R$4*Calculations!$B$31</f>
        <v>9.9831889131445282E-5</v>
      </c>
      <c r="S7" s="4">
        <f>S$4*Calculations!$B$31</f>
        <v>1.0119179940403068E-4</v>
      </c>
      <c r="T7" s="4">
        <f>T$4*Calculations!$B$31</f>
        <v>1.0282285289186228E-4</v>
      </c>
      <c r="U7" s="4">
        <f>U$4*Calculations!$B$31</f>
        <v>1.0477197055845147E-4</v>
      </c>
      <c r="V7" s="4">
        <f>V$4*Calculations!$B$31</f>
        <v>1.067046974086125E-4</v>
      </c>
      <c r="W7" s="4">
        <f>W$4*Calculations!$B$31</f>
        <v>1.0831257989143065E-4</v>
      </c>
      <c r="X7" s="4">
        <f>X$4*Calculations!$B$31</f>
        <v>1.0835387857332581E-4</v>
      </c>
      <c r="Y7" s="4">
        <f>Y$4*Calculations!$B$31</f>
        <v>1.0892352377236961E-4</v>
      </c>
      <c r="Z7" s="4">
        <f>Z$4*Calculations!$B$31</f>
        <v>1.093202741624888E-4</v>
      </c>
      <c r="AA7" s="4">
        <f>AA$4*Calculations!$B$31</f>
        <v>1.095150791443939E-4</v>
      </c>
      <c r="AB7" s="4">
        <f>AB$4*Calculations!$B$31</f>
        <v>1.0940503295262126E-4</v>
      </c>
      <c r="AC7" s="4">
        <f>AC$4*Calculations!$B$31</f>
        <v>1.0923673117467379E-4</v>
      </c>
      <c r="AD7" s="4">
        <f>AD$4*Calculations!$B$31</f>
        <v>1.090696451990438E-4</v>
      </c>
      <c r="AE7" s="4">
        <f>AE$4*Calculations!$B$31</f>
        <v>1.0886795710348948E-4</v>
      </c>
      <c r="AF7" s="4">
        <f>AF$4*Calculations!$B$31</f>
        <v>1.087566822437664E-4</v>
      </c>
      <c r="AG7" s="4">
        <f>AG$4*Calculations!$B$31</f>
        <v>1.0863752075102094E-4</v>
      </c>
      <c r="AH7" s="4"/>
      <c r="AI7" s="4"/>
    </row>
    <row r="8" spans="1:35">
      <c r="A8" t="s">
        <v>90</v>
      </c>
      <c r="B8" s="4">
        <f>B$4*Calculations!$B$27</f>
        <v>3.5085779281369554E-4</v>
      </c>
      <c r="C8" s="4">
        <f>C$4*Calculations!$B$27</f>
        <v>3.5258751702253456E-4</v>
      </c>
      <c r="D8" s="4">
        <f>D$4*Calculations!$B$27</f>
        <v>3.5431724123137362E-4</v>
      </c>
      <c r="E8" s="4">
        <f>E$4*Calculations!$B$27</f>
        <v>3.5604696544021264E-4</v>
      </c>
      <c r="F8" s="4">
        <f>F$4*Calculations!$B$27</f>
        <v>3.5777668964905165E-4</v>
      </c>
      <c r="G8" s="4">
        <f>G$4*Calculations!$B$27</f>
        <v>3.5950641385789066E-4</v>
      </c>
      <c r="H8" s="4">
        <f>H$4*Calculations!$B$27</f>
        <v>3.6123613806672973E-4</v>
      </c>
      <c r="I8" s="4">
        <f>I$4*Calculations!$B$27</f>
        <v>3.6296586227556869E-4</v>
      </c>
      <c r="J8" s="4">
        <f>J$4*Calculations!$B$27</f>
        <v>3.646955864844077E-4</v>
      </c>
      <c r="K8" s="4">
        <f>K$4*Calculations!$B$27</f>
        <v>3.6642531069324671E-4</v>
      </c>
      <c r="L8" s="4">
        <f>L$4*Calculations!$B$27</f>
        <v>3.6815503490208578E-4</v>
      </c>
      <c r="M8" s="4">
        <f>M$4*Calculations!$B$27</f>
        <v>3.6988475911092479E-4</v>
      </c>
      <c r="N8" s="4">
        <f>N$4*Calculations!$B$27</f>
        <v>3.7161448331976375E-4</v>
      </c>
      <c r="O8" s="4">
        <f>O$4*Calculations!$B$27</f>
        <v>3.750739317374414E-4</v>
      </c>
      <c r="P8" s="4">
        <f>P$4*Calculations!$B$27</f>
        <v>3.7721145290348275E-4</v>
      </c>
      <c r="Q8" s="4">
        <f>Q$4*Calculations!$B$27</f>
        <v>3.8242474849762605E-4</v>
      </c>
      <c r="R8" s="4">
        <f>R$4*Calculations!$B$27</f>
        <v>3.8644602244430421E-4</v>
      </c>
      <c r="S8" s="4">
        <f>S$4*Calculations!$B$27</f>
        <v>3.9171019124140902E-4</v>
      </c>
      <c r="T8" s="4">
        <f>T$4*Calculations!$B$27</f>
        <v>3.980239466781765E-4</v>
      </c>
      <c r="U8" s="4">
        <f>U$4*Calculations!$B$27</f>
        <v>4.0556891829077982E-4</v>
      </c>
      <c r="V8" s="4">
        <f>V$4*Calculations!$B$27</f>
        <v>4.130504415817257E-4</v>
      </c>
      <c r="W8" s="4">
        <f>W$4*Calculations!$B$27</f>
        <v>4.1927450280553795E-4</v>
      </c>
      <c r="X8" s="4">
        <f>X$4*Calculations!$B$27</f>
        <v>4.1943436867093855E-4</v>
      </c>
      <c r="Y8" s="4">
        <f>Y$4*Calculations!$B$27</f>
        <v>4.2163944686078548E-4</v>
      </c>
      <c r="Z8" s="4">
        <f>Z$4*Calculations!$B$27</f>
        <v>4.2317525482253723E-4</v>
      </c>
      <c r="AA8" s="4">
        <f>AA$4*Calculations!$B$27</f>
        <v>4.2392933862346019E-4</v>
      </c>
      <c r="AB8" s="4">
        <f>AB$4*Calculations!$B$27</f>
        <v>4.2350335336498543E-4</v>
      </c>
      <c r="AC8" s="4">
        <f>AC$4*Calculations!$B$27</f>
        <v>4.228518626116404E-4</v>
      </c>
      <c r="AD8" s="4">
        <f>AD$4*Calculations!$B$27</f>
        <v>4.2220507818984689E-4</v>
      </c>
      <c r="AE8" s="4">
        <f>AE$4*Calculations!$B$27</f>
        <v>4.2142435007802369E-4</v>
      </c>
      <c r="AF8" s="4">
        <f>AF$4*Calculations!$B$27</f>
        <v>4.2099360868554726E-4</v>
      </c>
      <c r="AG8" s="4">
        <f>AG$4*Calculations!$B$27</f>
        <v>4.2053233839104873E-4</v>
      </c>
      <c r="AH8" s="4"/>
      <c r="AI8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C10" sqref="C10"/>
    </sheetView>
    <sheetView workbookViewId="1"/>
  </sheetViews>
  <sheetFormatPr defaultRowHeight="14.25"/>
  <cols>
    <col min="1" max="1" width="31.1328125" customWidth="1"/>
  </cols>
  <sheetData>
    <row r="1" spans="1:35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B$5/(1-'Other Values'!$B$3)</f>
        <v>2.6659845159996711E-3</v>
      </c>
      <c r="C2" s="4">
        <f>C$5/(1-'Other Values'!$B$3)</f>
        <v>2.6659845159996711E-3</v>
      </c>
      <c r="D2" s="4">
        <f>D$5/(1-'Other Values'!$B$3)</f>
        <v>2.6659845159996711E-3</v>
      </c>
      <c r="E2" s="4">
        <f>E$5/(1-'Other Values'!$B$3)</f>
        <v>2.6659845159996711E-3</v>
      </c>
      <c r="F2" s="4">
        <f>F$5/(1-'Other Values'!$B$3)</f>
        <v>2.6659845159996711E-3</v>
      </c>
      <c r="G2" s="4">
        <f>G$5/(1-'Other Values'!$B$3)</f>
        <v>2.6659845159996711E-3</v>
      </c>
      <c r="H2" s="4">
        <f>H$5/(1-'Other Values'!$B$3)</f>
        <v>2.6659845159996711E-3</v>
      </c>
      <c r="I2" s="4">
        <f>I$5/(1-'Other Values'!$B$3)</f>
        <v>2.6659845159996711E-3</v>
      </c>
      <c r="J2" s="4">
        <f>J$5/(1-'Other Values'!$B$3)</f>
        <v>2.6659845159996711E-3</v>
      </c>
      <c r="K2" s="4">
        <f>K$5/(1-'Other Values'!$B$3)</f>
        <v>2.6659845159996711E-3</v>
      </c>
      <c r="L2" s="4">
        <f>L$5/(1-'Other Values'!$B$3)</f>
        <v>2.6659845159996711E-3</v>
      </c>
      <c r="M2" s="4">
        <f>M$5/(1-'Other Values'!$B$3)</f>
        <v>2.6659845159996711E-3</v>
      </c>
      <c r="N2" s="4">
        <f>N$5/(1-'Other Values'!$B$3)</f>
        <v>2.6793921823370223E-3</v>
      </c>
      <c r="O2" s="4">
        <f>O$5/(1-'Other Values'!$B$3)</f>
        <v>2.6927998486743739E-3</v>
      </c>
      <c r="P2" s="4">
        <f>P$5/(1-'Other Values'!$B$3)</f>
        <v>2.7062075150117251E-3</v>
      </c>
      <c r="Q2" s="4">
        <f>Q$5/(1-'Other Values'!$B$3)</f>
        <v>2.7196151813490767E-3</v>
      </c>
      <c r="R2" s="4">
        <f>R$5/(1-'Other Values'!$B$3)</f>
        <v>2.7330228476864283E-3</v>
      </c>
      <c r="S2" s="4">
        <f>S$5/(1-'Other Values'!$B$3)</f>
        <v>2.7464305140237799E-3</v>
      </c>
      <c r="T2" s="4">
        <f>T$5/(1-'Other Values'!$B$3)</f>
        <v>2.7598381803611311E-3</v>
      </c>
      <c r="U2" s="4">
        <f>U$5/(1-'Other Values'!$B$3)</f>
        <v>2.7732458466984823E-3</v>
      </c>
      <c r="V2" s="4">
        <f>V$5/(1-'Other Values'!$B$3)</f>
        <v>2.7866535130358339E-3</v>
      </c>
      <c r="W2" s="4">
        <f>W$5/(1-'Other Values'!$B$3)</f>
        <v>2.8000611793731855E-3</v>
      </c>
      <c r="X2" s="4">
        <f>X$5/(1-'Other Values'!$B$3)</f>
        <v>2.8134688457105367E-3</v>
      </c>
      <c r="Y2" s="4">
        <f>Y$5/(1-'Other Values'!$B$3)</f>
        <v>2.8268765120478879E-3</v>
      </c>
      <c r="Z2" s="4">
        <f>Z$5/(1-'Other Values'!$B$3)</f>
        <v>2.8402841783852395E-3</v>
      </c>
      <c r="AA2" s="4">
        <f>AA$5/(1-'Other Values'!$B$3)</f>
        <v>2.8536918447225911E-3</v>
      </c>
      <c r="AB2" s="4">
        <f>AB$5/(1-'Other Values'!$B$3)</f>
        <v>2.8670995110599423E-3</v>
      </c>
      <c r="AC2" s="4">
        <f>AC$5/(1-'Other Values'!$B$3)</f>
        <v>2.8805071773972939E-3</v>
      </c>
      <c r="AD2" s="4">
        <f>AD$5/(1-'Other Values'!$B$3)</f>
        <v>2.9073225100719937E-3</v>
      </c>
      <c r="AE2" s="4">
        <f>AE$5/(1-'Other Values'!$B$3)</f>
        <v>2.9260111755985787E-3</v>
      </c>
      <c r="AF2" s="4">
        <f>AF$5/(1-'Other Values'!$B$3)</f>
        <v>2.9733001084479376E-3</v>
      </c>
      <c r="AG2" s="4">
        <f>AG$5/(1-'Other Values'!$B$3)</f>
        <v>2.9724506088355121E-3</v>
      </c>
      <c r="AH2" s="4"/>
      <c r="AI2" s="4"/>
    </row>
    <row r="3" spans="1:35">
      <c r="A3" t="s">
        <v>3</v>
      </c>
      <c r="B3" s="4">
        <f t="shared" ref="B3:AG4" si="0">B$5</f>
        <v>8.2962674808847244E-4</v>
      </c>
      <c r="C3" s="4">
        <f t="shared" si="0"/>
        <v>8.2962674808847244E-4</v>
      </c>
      <c r="D3" s="4">
        <f t="shared" si="0"/>
        <v>8.2962674808847244E-4</v>
      </c>
      <c r="E3" s="4">
        <f t="shared" si="0"/>
        <v>8.2962674808847244E-4</v>
      </c>
      <c r="F3" s="4">
        <f t="shared" si="0"/>
        <v>8.2962674808847244E-4</v>
      </c>
      <c r="G3" s="4">
        <f t="shared" si="0"/>
        <v>8.2962674808847244E-4</v>
      </c>
      <c r="H3" s="4">
        <f t="shared" si="0"/>
        <v>8.2962674808847244E-4</v>
      </c>
      <c r="I3" s="4">
        <f t="shared" si="0"/>
        <v>8.2962674808847244E-4</v>
      </c>
      <c r="J3" s="4">
        <f t="shared" si="0"/>
        <v>8.2962674808847244E-4</v>
      </c>
      <c r="K3" s="4">
        <f t="shared" si="0"/>
        <v>8.2962674808847244E-4</v>
      </c>
      <c r="L3" s="4">
        <f t="shared" si="0"/>
        <v>8.2962674808847244E-4</v>
      </c>
      <c r="M3" s="4">
        <f t="shared" si="0"/>
        <v>8.2962674808847244E-4</v>
      </c>
      <c r="N3" s="4">
        <f t="shared" si="0"/>
        <v>8.3379907488037846E-4</v>
      </c>
      <c r="O3" s="4">
        <f t="shared" si="0"/>
        <v>8.3797140167228459E-4</v>
      </c>
      <c r="P3" s="4">
        <f t="shared" si="0"/>
        <v>8.4214372846419061E-4</v>
      </c>
      <c r="Q3" s="4">
        <f t="shared" si="0"/>
        <v>8.4631605525609674E-4</v>
      </c>
      <c r="R3" s="4">
        <f t="shared" si="0"/>
        <v>8.5048838204800287E-4</v>
      </c>
      <c r="S3" s="4">
        <f t="shared" si="0"/>
        <v>8.5466070883990889E-4</v>
      </c>
      <c r="T3" s="4">
        <f t="shared" si="0"/>
        <v>8.5883303563181492E-4</v>
      </c>
      <c r="U3" s="4">
        <f t="shared" si="0"/>
        <v>8.6300536242372094E-4</v>
      </c>
      <c r="V3" s="4">
        <f t="shared" si="0"/>
        <v>8.6717768921562707E-4</v>
      </c>
      <c r="W3" s="4">
        <f t="shared" si="0"/>
        <v>8.7135001600753309E-4</v>
      </c>
      <c r="X3" s="4">
        <f t="shared" si="0"/>
        <v>8.7552234279943911E-4</v>
      </c>
      <c r="Y3" s="4">
        <f t="shared" si="0"/>
        <v>8.7969466959134514E-4</v>
      </c>
      <c r="Z3" s="4">
        <f t="shared" si="0"/>
        <v>8.8386699638325127E-4</v>
      </c>
      <c r="AA3" s="4">
        <f t="shared" si="0"/>
        <v>8.880393231751574E-4</v>
      </c>
      <c r="AB3" s="4">
        <f t="shared" si="0"/>
        <v>8.9221164996706342E-4</v>
      </c>
      <c r="AC3" s="4">
        <f t="shared" si="0"/>
        <v>8.9638397675896944E-4</v>
      </c>
      <c r="AD3" s="4">
        <f t="shared" si="0"/>
        <v>9.0472863034278062E-4</v>
      </c>
      <c r="AE3" s="4">
        <f t="shared" si="0"/>
        <v>9.1054434934410432E-4</v>
      </c>
      <c r="AF3" s="4">
        <f t="shared" si="0"/>
        <v>9.2526017509063027E-4</v>
      </c>
      <c r="AG3" s="4">
        <f t="shared" si="0"/>
        <v>9.24995819616422E-4</v>
      </c>
      <c r="AH3" s="4"/>
      <c r="AI3" s="4"/>
    </row>
    <row r="4" spans="1:35">
      <c r="A4" t="s">
        <v>4</v>
      </c>
      <c r="B4" s="4">
        <f t="shared" si="0"/>
        <v>8.2962674808847244E-4</v>
      </c>
      <c r="C4" s="4">
        <f t="shared" si="0"/>
        <v>8.2962674808847244E-4</v>
      </c>
      <c r="D4" s="4">
        <f t="shared" si="0"/>
        <v>8.2962674808847244E-4</v>
      </c>
      <c r="E4" s="4">
        <f t="shared" si="0"/>
        <v>8.2962674808847244E-4</v>
      </c>
      <c r="F4" s="4">
        <f t="shared" si="0"/>
        <v>8.2962674808847244E-4</v>
      </c>
      <c r="G4" s="4">
        <f t="shared" si="0"/>
        <v>8.2962674808847244E-4</v>
      </c>
      <c r="H4" s="4">
        <f t="shared" si="0"/>
        <v>8.2962674808847244E-4</v>
      </c>
      <c r="I4" s="4">
        <f t="shared" si="0"/>
        <v>8.2962674808847244E-4</v>
      </c>
      <c r="J4" s="4">
        <f t="shared" si="0"/>
        <v>8.2962674808847244E-4</v>
      </c>
      <c r="K4" s="4">
        <f t="shared" si="0"/>
        <v>8.2962674808847244E-4</v>
      </c>
      <c r="L4" s="4">
        <f t="shared" si="0"/>
        <v>8.2962674808847244E-4</v>
      </c>
      <c r="M4" s="4">
        <f t="shared" si="0"/>
        <v>8.2962674808847244E-4</v>
      </c>
      <c r="N4" s="4">
        <f t="shared" si="0"/>
        <v>8.3379907488037846E-4</v>
      </c>
      <c r="O4" s="4">
        <f t="shared" si="0"/>
        <v>8.3797140167228459E-4</v>
      </c>
      <c r="P4" s="4">
        <f t="shared" si="0"/>
        <v>8.4214372846419061E-4</v>
      </c>
      <c r="Q4" s="4">
        <f t="shared" si="0"/>
        <v>8.4631605525609674E-4</v>
      </c>
      <c r="R4" s="4">
        <f t="shared" si="0"/>
        <v>8.5048838204800287E-4</v>
      </c>
      <c r="S4" s="4">
        <f t="shared" si="0"/>
        <v>8.5466070883990889E-4</v>
      </c>
      <c r="T4" s="4">
        <f t="shared" si="0"/>
        <v>8.5883303563181492E-4</v>
      </c>
      <c r="U4" s="4">
        <f t="shared" si="0"/>
        <v>8.6300536242372094E-4</v>
      </c>
      <c r="V4" s="4">
        <f t="shared" si="0"/>
        <v>8.6717768921562707E-4</v>
      </c>
      <c r="W4" s="4">
        <f t="shared" si="0"/>
        <v>8.7135001600753309E-4</v>
      </c>
      <c r="X4" s="4">
        <f t="shared" si="0"/>
        <v>8.7552234279943911E-4</v>
      </c>
      <c r="Y4" s="4">
        <f t="shared" si="0"/>
        <v>8.7969466959134514E-4</v>
      </c>
      <c r="Z4" s="4">
        <f t="shared" si="0"/>
        <v>8.8386699638325127E-4</v>
      </c>
      <c r="AA4" s="4">
        <f t="shared" si="0"/>
        <v>8.880393231751574E-4</v>
      </c>
      <c r="AB4" s="4">
        <f t="shared" si="0"/>
        <v>8.9221164996706342E-4</v>
      </c>
      <c r="AC4" s="4">
        <f t="shared" si="0"/>
        <v>8.9638397675896944E-4</v>
      </c>
      <c r="AD4" s="4">
        <f t="shared" si="0"/>
        <v>9.0472863034278062E-4</v>
      </c>
      <c r="AE4" s="4">
        <f t="shared" si="0"/>
        <v>9.1054434934410432E-4</v>
      </c>
      <c r="AF4" s="4">
        <f t="shared" si="0"/>
        <v>9.2526017509063027E-4</v>
      </c>
      <c r="AG4" s="4">
        <f t="shared" si="0"/>
        <v>9.24995819616422E-4</v>
      </c>
      <c r="AH4" s="4"/>
      <c r="AI4" s="4"/>
    </row>
    <row r="5" spans="1:35">
      <c r="A5" t="s">
        <v>5</v>
      </c>
      <c r="B5" s="4">
        <f>Extrapolations!K4</f>
        <v>8.2962674808847244E-4</v>
      </c>
      <c r="C5" s="4">
        <f>Extrapolations!L4</f>
        <v>8.2962674808847244E-4</v>
      </c>
      <c r="D5" s="4">
        <f>Extrapolations!M4</f>
        <v>8.2962674808847244E-4</v>
      </c>
      <c r="E5" s="4">
        <f>Extrapolations!N4</f>
        <v>8.2962674808847244E-4</v>
      </c>
      <c r="F5" s="4">
        <f>Extrapolations!O4</f>
        <v>8.2962674808847244E-4</v>
      </c>
      <c r="G5" s="4">
        <f>Extrapolations!P4</f>
        <v>8.2962674808847244E-4</v>
      </c>
      <c r="H5" s="4">
        <f>Extrapolations!Q4</f>
        <v>8.2962674808847244E-4</v>
      </c>
      <c r="I5" s="4">
        <f>Extrapolations!R4</f>
        <v>8.2962674808847244E-4</v>
      </c>
      <c r="J5" s="4">
        <f>Extrapolations!S4</f>
        <v>8.2962674808847244E-4</v>
      </c>
      <c r="K5" s="4">
        <f>Extrapolations!T4</f>
        <v>8.2962674808847244E-4</v>
      </c>
      <c r="L5" s="4">
        <f>Extrapolations!U4</f>
        <v>8.2962674808847244E-4</v>
      </c>
      <c r="M5" s="4">
        <f>Extrapolations!V4</f>
        <v>8.2962674808847244E-4</v>
      </c>
      <c r="N5" s="4">
        <f>Extrapolations!W4</f>
        <v>8.3379907488037846E-4</v>
      </c>
      <c r="O5" s="4">
        <f>Extrapolations!X4</f>
        <v>8.3797140167228459E-4</v>
      </c>
      <c r="P5" s="4">
        <f>Extrapolations!Y4</f>
        <v>8.4214372846419061E-4</v>
      </c>
      <c r="Q5" s="4">
        <f>Extrapolations!Z4</f>
        <v>8.4631605525609674E-4</v>
      </c>
      <c r="R5" s="4">
        <f>Extrapolations!AA4</f>
        <v>8.5048838204800287E-4</v>
      </c>
      <c r="S5" s="4">
        <f>Extrapolations!AB4</f>
        <v>8.5466070883990889E-4</v>
      </c>
      <c r="T5" s="4">
        <f>Extrapolations!AC4</f>
        <v>8.5883303563181492E-4</v>
      </c>
      <c r="U5" s="4">
        <f>Extrapolations!AD4</f>
        <v>8.6300536242372094E-4</v>
      </c>
      <c r="V5" s="4">
        <f>Extrapolations!AE4</f>
        <v>8.6717768921562707E-4</v>
      </c>
      <c r="W5" s="4">
        <f>Extrapolations!AF4</f>
        <v>8.7135001600753309E-4</v>
      </c>
      <c r="X5" s="4">
        <f>Extrapolations!AG4</f>
        <v>8.7552234279943911E-4</v>
      </c>
      <c r="Y5" s="4">
        <f>Extrapolations!AH4</f>
        <v>8.7969466959134514E-4</v>
      </c>
      <c r="Z5" s="4">
        <f>Extrapolations!AI4</f>
        <v>8.8386699638325127E-4</v>
      </c>
      <c r="AA5" s="4">
        <f>Extrapolations!AJ4</f>
        <v>8.880393231751574E-4</v>
      </c>
      <c r="AB5" s="4">
        <f>Extrapolations!AK4</f>
        <v>8.9221164996706342E-4</v>
      </c>
      <c r="AC5" s="4">
        <f>Extrapolations!AL4</f>
        <v>8.9638397675896944E-4</v>
      </c>
      <c r="AD5" s="4">
        <f>Extrapolations!AM4</f>
        <v>9.0472863034278062E-4</v>
      </c>
      <c r="AE5" s="4">
        <f>Extrapolations!AN4</f>
        <v>9.1054434934410432E-4</v>
      </c>
      <c r="AF5" s="4">
        <f>Extrapolations!AO4</f>
        <v>9.2526017509063027E-4</v>
      </c>
      <c r="AG5" s="4">
        <f>Extrapolations!AP4</f>
        <v>9.24995819616422E-4</v>
      </c>
      <c r="AH5" s="4"/>
      <c r="AI5" s="4"/>
    </row>
    <row r="6" spans="1:35">
      <c r="A6" t="s">
        <v>6</v>
      </c>
      <c r="B6" s="4">
        <f>B$5/(1-'Other Values'!$B$3)*'Other Values'!$B$6+B$5*(1-'Other Values'!$B$6)</f>
        <v>1.8396235204396318E-3</v>
      </c>
      <c r="C6" s="4">
        <f>C$5/(1-'Other Values'!$B$3)*'Other Values'!$B$6+C$5*(1-'Other Values'!$B$6)</f>
        <v>1.8396235204396318E-3</v>
      </c>
      <c r="D6" s="4">
        <f>D$5/(1-'Other Values'!$B$3)*'Other Values'!$B$6+D$5*(1-'Other Values'!$B$6)</f>
        <v>1.8396235204396318E-3</v>
      </c>
      <c r="E6" s="4">
        <f>E$5/(1-'Other Values'!$B$3)*'Other Values'!$B$6+E$5*(1-'Other Values'!$B$6)</f>
        <v>1.8396235204396318E-3</v>
      </c>
      <c r="F6" s="4">
        <f>F$5/(1-'Other Values'!$B$3)*'Other Values'!$B$6+F$5*(1-'Other Values'!$B$6)</f>
        <v>1.8396235204396318E-3</v>
      </c>
      <c r="G6" s="4">
        <f>G$5/(1-'Other Values'!$B$3)*'Other Values'!$B$6+G$5*(1-'Other Values'!$B$6)</f>
        <v>1.8396235204396318E-3</v>
      </c>
      <c r="H6" s="4">
        <f>H$5/(1-'Other Values'!$B$3)*'Other Values'!$B$6+H$5*(1-'Other Values'!$B$6)</f>
        <v>1.8396235204396318E-3</v>
      </c>
      <c r="I6" s="4">
        <f>I$5/(1-'Other Values'!$B$3)*'Other Values'!$B$6+I$5*(1-'Other Values'!$B$6)</f>
        <v>1.8396235204396318E-3</v>
      </c>
      <c r="J6" s="4">
        <f>J$5/(1-'Other Values'!$B$3)*'Other Values'!$B$6+J$5*(1-'Other Values'!$B$6)</f>
        <v>1.8396235204396318E-3</v>
      </c>
      <c r="K6" s="4">
        <f>K$5/(1-'Other Values'!$B$3)*'Other Values'!$B$6+K$5*(1-'Other Values'!$B$6)</f>
        <v>1.8396235204396318E-3</v>
      </c>
      <c r="L6" s="4">
        <f>L$5/(1-'Other Values'!$B$3)*'Other Values'!$B$6+L$5*(1-'Other Values'!$B$6)</f>
        <v>1.8396235204396318E-3</v>
      </c>
      <c r="M6" s="4">
        <f>M$5/(1-'Other Values'!$B$3)*'Other Values'!$B$6+M$5*(1-'Other Values'!$B$6)</f>
        <v>1.8396235204396318E-3</v>
      </c>
      <c r="N6" s="4">
        <f>N$5/(1-'Other Values'!$B$3)*'Other Values'!$B$6+N$5*(1-'Other Values'!$B$6)</f>
        <v>1.8488752839815326E-3</v>
      </c>
      <c r="O6" s="4">
        <f>O$5/(1-'Other Values'!$B$3)*'Other Values'!$B$6+O$5*(1-'Other Values'!$B$6)</f>
        <v>1.8581270475234338E-3</v>
      </c>
      <c r="P6" s="4">
        <f>P$5/(1-'Other Values'!$B$3)*'Other Values'!$B$6+P$5*(1-'Other Values'!$B$6)</f>
        <v>1.8673788110653345E-3</v>
      </c>
      <c r="Q6" s="4">
        <f>Q$5/(1-'Other Values'!$B$3)*'Other Values'!$B$6+Q$5*(1-'Other Values'!$B$6)</f>
        <v>1.8766305746072359E-3</v>
      </c>
      <c r="R6" s="4">
        <f>R$5/(1-'Other Values'!$B$3)*'Other Values'!$B$6+R$5*(1-'Other Values'!$B$6)</f>
        <v>1.8858823381491369E-3</v>
      </c>
      <c r="S6" s="4">
        <f>S$5/(1-'Other Values'!$B$3)*'Other Values'!$B$6+S$5*(1-'Other Values'!$B$6)</f>
        <v>1.8951341016910381E-3</v>
      </c>
      <c r="T6" s="4">
        <f>T$5/(1-'Other Values'!$B$3)*'Other Values'!$B$6+T$5*(1-'Other Values'!$B$6)</f>
        <v>1.9043858652329389E-3</v>
      </c>
      <c r="U6" s="4">
        <f>U$5/(1-'Other Values'!$B$3)*'Other Values'!$B$6+U$5*(1-'Other Values'!$B$6)</f>
        <v>1.9136376287748396E-3</v>
      </c>
      <c r="V6" s="4">
        <f>V$5/(1-'Other Values'!$B$3)*'Other Values'!$B$6+V$5*(1-'Other Values'!$B$6)</f>
        <v>1.9228893923167408E-3</v>
      </c>
      <c r="W6" s="4">
        <f>W$5/(1-'Other Values'!$B$3)*'Other Values'!$B$6+W$5*(1-'Other Values'!$B$6)</f>
        <v>1.932141155858642E-3</v>
      </c>
      <c r="X6" s="4">
        <f>X$5/(1-'Other Values'!$B$3)*'Other Values'!$B$6+X$5*(1-'Other Values'!$B$6)</f>
        <v>1.9413929194005428E-3</v>
      </c>
      <c r="Y6" s="4">
        <f>Y$5/(1-'Other Values'!$B$3)*'Other Values'!$B$6+Y$5*(1-'Other Values'!$B$6)</f>
        <v>1.9506446829424438E-3</v>
      </c>
      <c r="Z6" s="4">
        <f>Z$5/(1-'Other Values'!$B$3)*'Other Values'!$B$6+Z$5*(1-'Other Values'!$B$6)</f>
        <v>1.9598964464843448E-3</v>
      </c>
      <c r="AA6" s="4">
        <f>AA$5/(1-'Other Values'!$B$3)*'Other Values'!$B$6+AA$5*(1-'Other Values'!$B$6)</f>
        <v>1.969148210026246E-3</v>
      </c>
      <c r="AB6" s="4">
        <f>AB$5/(1-'Other Values'!$B$3)*'Other Values'!$B$6+AB$5*(1-'Other Values'!$B$6)</f>
        <v>1.9783999735681467E-3</v>
      </c>
      <c r="AC6" s="4">
        <f>AC$5/(1-'Other Values'!$B$3)*'Other Values'!$B$6+AC$5*(1-'Other Values'!$B$6)</f>
        <v>1.9876517371100479E-3</v>
      </c>
      <c r="AD6" s="4">
        <f>AD$5/(1-'Other Values'!$B$3)*'Other Values'!$B$6+AD$5*(1-'Other Values'!$B$6)</f>
        <v>2.0061552641938477E-3</v>
      </c>
      <c r="AE6" s="4">
        <f>AE$5/(1-'Other Values'!$B$3)*'Other Values'!$B$6+AE$5*(1-'Other Values'!$B$6)</f>
        <v>2.0190511037840651E-3</v>
      </c>
      <c r="AF6" s="4">
        <f>AF$5/(1-'Other Values'!$B$3)*'Other Values'!$B$6+AF$5*(1-'Other Values'!$B$6)</f>
        <v>2.0516821384371493E-3</v>
      </c>
      <c r="AG6" s="4">
        <f>AG$5/(1-'Other Values'!$B$3)*'Other Values'!$B$6+AG$5*(1-'Other Values'!$B$6)</f>
        <v>2.0510959536869217E-3</v>
      </c>
      <c r="AH6" s="4"/>
      <c r="AI6" s="4"/>
    </row>
    <row r="7" spans="1:35">
      <c r="A7" t="s">
        <v>89</v>
      </c>
      <c r="B7" s="4">
        <f>B$4*Calculations!$B$31</f>
        <v>6.4296072976856614E-4</v>
      </c>
      <c r="C7" s="4">
        <f>C$4*Calculations!$B$31</f>
        <v>6.4296072976856614E-4</v>
      </c>
      <c r="D7" s="4">
        <f>D$4*Calculations!$B$31</f>
        <v>6.4296072976856614E-4</v>
      </c>
      <c r="E7" s="4">
        <f>E$4*Calculations!$B$31</f>
        <v>6.4296072976856614E-4</v>
      </c>
      <c r="F7" s="4">
        <f>F$4*Calculations!$B$31</f>
        <v>6.4296072976856614E-4</v>
      </c>
      <c r="G7" s="4">
        <f>G$4*Calculations!$B$31</f>
        <v>6.4296072976856614E-4</v>
      </c>
      <c r="H7" s="4">
        <f>H$4*Calculations!$B$31</f>
        <v>6.4296072976856614E-4</v>
      </c>
      <c r="I7" s="4">
        <f>I$4*Calculations!$B$31</f>
        <v>6.4296072976856614E-4</v>
      </c>
      <c r="J7" s="4">
        <f>J$4*Calculations!$B$31</f>
        <v>6.4296072976856614E-4</v>
      </c>
      <c r="K7" s="4">
        <f>K$4*Calculations!$B$31</f>
        <v>6.4296072976856614E-4</v>
      </c>
      <c r="L7" s="4">
        <f>L$4*Calculations!$B$31</f>
        <v>6.4296072976856614E-4</v>
      </c>
      <c r="M7" s="4">
        <f>M$4*Calculations!$B$31</f>
        <v>6.4296072976856614E-4</v>
      </c>
      <c r="N7" s="4">
        <f>N$4*Calculations!$B$31</f>
        <v>6.4619428303229335E-4</v>
      </c>
      <c r="O7" s="4">
        <f>O$4*Calculations!$B$31</f>
        <v>6.4942783629602055E-4</v>
      </c>
      <c r="P7" s="4">
        <f>P$4*Calculations!$B$31</f>
        <v>6.5266138955974776E-4</v>
      </c>
      <c r="Q7" s="4">
        <f>Q$4*Calculations!$B$31</f>
        <v>6.5589494282347496E-4</v>
      </c>
      <c r="R7" s="4">
        <f>R$4*Calculations!$B$31</f>
        <v>6.5912849608720228E-4</v>
      </c>
      <c r="S7" s="4">
        <f>S$4*Calculations!$B$31</f>
        <v>6.6236204935092937E-4</v>
      </c>
      <c r="T7" s="4">
        <f>T$4*Calculations!$B$31</f>
        <v>6.6559560261465658E-4</v>
      </c>
      <c r="U7" s="4">
        <f>U$4*Calculations!$B$31</f>
        <v>6.6882915587838378E-4</v>
      </c>
      <c r="V7" s="4">
        <f>V$4*Calculations!$B$31</f>
        <v>6.7206270914211099E-4</v>
      </c>
      <c r="W7" s="4">
        <f>W$4*Calculations!$B$31</f>
        <v>6.752962624058382E-4</v>
      </c>
      <c r="X7" s="4">
        <f>X$4*Calculations!$B$31</f>
        <v>6.7852981566956529E-4</v>
      </c>
      <c r="Y7" s="4">
        <f>Y$4*Calculations!$B$31</f>
        <v>6.817633689332925E-4</v>
      </c>
      <c r="Z7" s="4">
        <f>Z$4*Calculations!$B$31</f>
        <v>6.849969221970197E-4</v>
      </c>
      <c r="AA7" s="4">
        <f>AA$4*Calculations!$B$31</f>
        <v>6.8823047546074702E-4</v>
      </c>
      <c r="AB7" s="4">
        <f>AB$4*Calculations!$B$31</f>
        <v>6.9146402872447422E-4</v>
      </c>
      <c r="AC7" s="4">
        <f>AC$4*Calculations!$B$31</f>
        <v>6.9469758198820132E-4</v>
      </c>
      <c r="AD7" s="4">
        <f>AD$4*Calculations!$B$31</f>
        <v>7.0116468851565497E-4</v>
      </c>
      <c r="AE7" s="4">
        <f>AE$4*Calculations!$B$31</f>
        <v>7.0567187074168085E-4</v>
      </c>
      <c r="AF7" s="4">
        <f>AF$4*Calculations!$B$31</f>
        <v>7.170766356952385E-4</v>
      </c>
      <c r="AG7" s="4">
        <f>AG$4*Calculations!$B$31</f>
        <v>7.1687176020272705E-4</v>
      </c>
      <c r="AH7" s="4"/>
      <c r="AI7" s="4"/>
    </row>
    <row r="8" spans="1:35">
      <c r="A8" t="s">
        <v>90</v>
      </c>
      <c r="B8" s="4">
        <f>B$4*Calculations!$B$27</f>
        <v>2.4888802442654171E-3</v>
      </c>
      <c r="C8" s="4">
        <f>C$4*Calculations!$B$27</f>
        <v>2.4888802442654171E-3</v>
      </c>
      <c r="D8" s="4">
        <f>D$4*Calculations!$B$27</f>
        <v>2.4888802442654171E-3</v>
      </c>
      <c r="E8" s="4">
        <f>E$4*Calculations!$B$27</f>
        <v>2.4888802442654171E-3</v>
      </c>
      <c r="F8" s="4">
        <f>F$4*Calculations!$B$27</f>
        <v>2.4888802442654171E-3</v>
      </c>
      <c r="G8" s="4">
        <f>G$4*Calculations!$B$27</f>
        <v>2.4888802442654171E-3</v>
      </c>
      <c r="H8" s="4">
        <f>H$4*Calculations!$B$27</f>
        <v>2.4888802442654171E-3</v>
      </c>
      <c r="I8" s="4">
        <f>I$4*Calculations!$B$27</f>
        <v>2.4888802442654171E-3</v>
      </c>
      <c r="J8" s="4">
        <f>J$4*Calculations!$B$27</f>
        <v>2.4888802442654171E-3</v>
      </c>
      <c r="K8" s="4">
        <f>K$4*Calculations!$B$27</f>
        <v>2.4888802442654171E-3</v>
      </c>
      <c r="L8" s="4">
        <f>L$4*Calculations!$B$27</f>
        <v>2.4888802442654171E-3</v>
      </c>
      <c r="M8" s="4">
        <f>M$4*Calculations!$B$27</f>
        <v>2.4888802442654171E-3</v>
      </c>
      <c r="N8" s="4">
        <f>N$4*Calculations!$B$27</f>
        <v>2.5013972246411349E-3</v>
      </c>
      <c r="O8" s="4">
        <f>O$4*Calculations!$B$27</f>
        <v>2.5139142050168532E-3</v>
      </c>
      <c r="P8" s="4">
        <f>P$4*Calculations!$B$27</f>
        <v>2.5264311853925715E-3</v>
      </c>
      <c r="Q8" s="4">
        <f>Q$4*Calculations!$B$27</f>
        <v>2.5389481657682898E-3</v>
      </c>
      <c r="R8" s="4">
        <f>R$4*Calculations!$B$27</f>
        <v>2.5514651461440081E-3</v>
      </c>
      <c r="S8" s="4">
        <f>S$4*Calculations!$B$27</f>
        <v>2.5639821265197264E-3</v>
      </c>
      <c r="T8" s="4">
        <f>T$4*Calculations!$B$27</f>
        <v>2.5764991068954442E-3</v>
      </c>
      <c r="U8" s="4">
        <f>U$4*Calculations!$B$27</f>
        <v>2.5890160872711625E-3</v>
      </c>
      <c r="V8" s="4">
        <f>V$4*Calculations!$B$27</f>
        <v>2.6015330676468808E-3</v>
      </c>
      <c r="W8" s="4">
        <f>W$4*Calculations!$B$27</f>
        <v>2.6140500480225991E-3</v>
      </c>
      <c r="X8" s="4">
        <f>X$4*Calculations!$B$27</f>
        <v>2.6265670283983169E-3</v>
      </c>
      <c r="Y8" s="4">
        <f>Y$4*Calculations!$B$27</f>
        <v>2.6390840087740352E-3</v>
      </c>
      <c r="Z8" s="4">
        <f>Z$4*Calculations!$B$27</f>
        <v>2.6516009891497535E-3</v>
      </c>
      <c r="AA8" s="4">
        <f>AA$4*Calculations!$B$27</f>
        <v>2.6641179695254718E-3</v>
      </c>
      <c r="AB8" s="4">
        <f>AB$4*Calculations!$B$27</f>
        <v>2.67663494990119E-3</v>
      </c>
      <c r="AC8" s="4">
        <f>AC$4*Calculations!$B$27</f>
        <v>2.6891519302769079E-3</v>
      </c>
      <c r="AD8" s="4">
        <f>AD$4*Calculations!$B$27</f>
        <v>2.7141858910283414E-3</v>
      </c>
      <c r="AE8" s="4">
        <f>AE$4*Calculations!$B$27</f>
        <v>2.7316330480323127E-3</v>
      </c>
      <c r="AF8" s="4">
        <f>AF$4*Calculations!$B$27</f>
        <v>2.7757805252718905E-3</v>
      </c>
      <c r="AG8" s="4">
        <f>AG$4*Calculations!$B$27</f>
        <v>2.7749874588492655E-3</v>
      </c>
      <c r="AH8" s="4"/>
      <c r="AI8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AH10" sqref="AH10"/>
    </sheetView>
    <sheetView workbookViewId="1"/>
  </sheetViews>
  <sheetFormatPr defaultRowHeight="14.25"/>
  <cols>
    <col min="1" max="1" width="31.1328125" customWidth="1"/>
  </cols>
  <sheetData>
    <row r="1" spans="1:35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B$5/(1-'Other Values'!$B$3)</f>
        <v>2.5078109440964031E-3</v>
      </c>
      <c r="C2" s="4">
        <f>C$5/(1-'Other Values'!$B$3)</f>
        <v>2.5078109440964031E-3</v>
      </c>
      <c r="D2" s="4">
        <f>D$5/(1-'Other Values'!$B$3)</f>
        <v>2.5078109440964031E-3</v>
      </c>
      <c r="E2" s="4">
        <f>E$5/(1-'Other Values'!$B$3)</f>
        <v>2.5078109440964031E-3</v>
      </c>
      <c r="F2" s="4">
        <f>F$5/(1-'Other Values'!$B$3)</f>
        <v>2.5078109440964031E-3</v>
      </c>
      <c r="G2" s="4">
        <f>G$5/(1-'Other Values'!$B$3)</f>
        <v>2.5078109440964031E-3</v>
      </c>
      <c r="H2" s="4">
        <f>H$5/(1-'Other Values'!$B$3)</f>
        <v>2.5078109440964031E-3</v>
      </c>
      <c r="I2" s="4">
        <f>I$5/(1-'Other Values'!$B$3)</f>
        <v>2.5078109440964031E-3</v>
      </c>
      <c r="J2" s="4">
        <f>J$5/(1-'Other Values'!$B$3)</f>
        <v>2.5078109440964031E-3</v>
      </c>
      <c r="K2" s="4">
        <f>K$5/(1-'Other Values'!$B$3)</f>
        <v>2.5078109440964031E-3</v>
      </c>
      <c r="L2" s="4">
        <f>L$5/(1-'Other Values'!$B$3)</f>
        <v>2.5078109440964031E-3</v>
      </c>
      <c r="M2" s="4">
        <f>M$5/(1-'Other Values'!$B$3)</f>
        <v>2.5078109440964031E-3</v>
      </c>
      <c r="N2" s="4">
        <f>N$5/(1-'Other Values'!$B$3)</f>
        <v>2.5204231300163934E-3</v>
      </c>
      <c r="O2" s="4">
        <f>O$5/(1-'Other Values'!$B$3)</f>
        <v>2.5330353159363837E-3</v>
      </c>
      <c r="P2" s="4">
        <f>P$5/(1-'Other Values'!$B$3)</f>
        <v>2.545647501856374E-3</v>
      </c>
      <c r="Q2" s="4">
        <f>Q$5/(1-'Other Values'!$B$3)</f>
        <v>2.5582596877763639E-3</v>
      </c>
      <c r="R2" s="4">
        <f>R$5/(1-'Other Values'!$B$3)</f>
        <v>2.5708718736963542E-3</v>
      </c>
      <c r="S2" s="4">
        <f>S$5/(1-'Other Values'!$B$3)</f>
        <v>2.5834840596163445E-3</v>
      </c>
      <c r="T2" s="4">
        <f>T$5/(1-'Other Values'!$B$3)</f>
        <v>2.5960962455363347E-3</v>
      </c>
      <c r="U2" s="4">
        <f>U$5/(1-'Other Values'!$B$3)</f>
        <v>2.608708431456325E-3</v>
      </c>
      <c r="V2" s="4">
        <f>V$5/(1-'Other Values'!$B$3)</f>
        <v>2.6213206173763149E-3</v>
      </c>
      <c r="W2" s="4">
        <f>W$5/(1-'Other Values'!$B$3)</f>
        <v>2.6339328032963052E-3</v>
      </c>
      <c r="X2" s="4">
        <f>X$5/(1-'Other Values'!$B$3)</f>
        <v>2.6465449892162955E-3</v>
      </c>
      <c r="Y2" s="4">
        <f>Y$5/(1-'Other Values'!$B$3)</f>
        <v>2.6591571751362858E-3</v>
      </c>
      <c r="Z2" s="4">
        <f>Z$5/(1-'Other Values'!$B$3)</f>
        <v>2.6717693610562761E-3</v>
      </c>
      <c r="AA2" s="4">
        <f>AA$5/(1-'Other Values'!$B$3)</f>
        <v>2.6843815469762659E-3</v>
      </c>
      <c r="AB2" s="4">
        <f>AB$5/(1-'Other Values'!$B$3)</f>
        <v>2.6969937328962562E-3</v>
      </c>
      <c r="AC2" s="4">
        <f>AC$5/(1-'Other Values'!$B$3)</f>
        <v>2.7096059188162465E-3</v>
      </c>
      <c r="AD2" s="4">
        <f>AD$5/(1-'Other Values'!$B$3)</f>
        <v>2.7348302906562241E-3</v>
      </c>
      <c r="AE2" s="4">
        <f>AE$5/(1-'Other Values'!$B$3)</f>
        <v>2.7752391053675212E-3</v>
      </c>
      <c r="AF2" s="4">
        <f>AF$5/(1-'Other Values'!$B$3)</f>
        <v>2.8488676338252043E-3</v>
      </c>
      <c r="AG2" s="4">
        <f>AG$5/(1-'Other Values'!$B$3)</f>
        <v>2.8795886122343932E-3</v>
      </c>
      <c r="AH2" s="4"/>
      <c r="AI2" s="4"/>
    </row>
    <row r="3" spans="1:35">
      <c r="A3" t="s">
        <v>3</v>
      </c>
      <c r="B3" s="4">
        <f t="shared" ref="B3:AG4" si="0">B$5</f>
        <v>7.8040477200267344E-4</v>
      </c>
      <c r="C3" s="4">
        <f t="shared" si="0"/>
        <v>7.8040477200267344E-4</v>
      </c>
      <c r="D3" s="4">
        <f t="shared" si="0"/>
        <v>7.8040477200267344E-4</v>
      </c>
      <c r="E3" s="4">
        <f t="shared" si="0"/>
        <v>7.8040477200267344E-4</v>
      </c>
      <c r="F3" s="4">
        <f t="shared" si="0"/>
        <v>7.8040477200267344E-4</v>
      </c>
      <c r="G3" s="4">
        <f t="shared" si="0"/>
        <v>7.8040477200267344E-4</v>
      </c>
      <c r="H3" s="4">
        <f t="shared" si="0"/>
        <v>7.8040477200267344E-4</v>
      </c>
      <c r="I3" s="4">
        <f t="shared" si="0"/>
        <v>7.8040477200267344E-4</v>
      </c>
      <c r="J3" s="4">
        <f t="shared" si="0"/>
        <v>7.8040477200267344E-4</v>
      </c>
      <c r="K3" s="4">
        <f t="shared" si="0"/>
        <v>7.8040477200267344E-4</v>
      </c>
      <c r="L3" s="4">
        <f t="shared" si="0"/>
        <v>7.8040477200267344E-4</v>
      </c>
      <c r="M3" s="4">
        <f t="shared" si="0"/>
        <v>7.8040477200267344E-4</v>
      </c>
      <c r="N3" s="4">
        <f t="shared" si="0"/>
        <v>7.8432955353395896E-4</v>
      </c>
      <c r="O3" s="4">
        <f t="shared" si="0"/>
        <v>7.8825433506524449E-4</v>
      </c>
      <c r="P3" s="4">
        <f t="shared" si="0"/>
        <v>7.9217911659653002E-4</v>
      </c>
      <c r="Q3" s="4">
        <f t="shared" si="0"/>
        <v>7.9610389812781554E-4</v>
      </c>
      <c r="R3" s="4">
        <f t="shared" si="0"/>
        <v>8.0002867965910107E-4</v>
      </c>
      <c r="S3" s="4">
        <f t="shared" si="0"/>
        <v>8.039534611903866E-4</v>
      </c>
      <c r="T3" s="4">
        <f t="shared" si="0"/>
        <v>8.0787824272167213E-4</v>
      </c>
      <c r="U3" s="4">
        <f t="shared" si="0"/>
        <v>8.1180302425295765E-4</v>
      </c>
      <c r="V3" s="4">
        <f t="shared" si="0"/>
        <v>8.1572780578424318E-4</v>
      </c>
      <c r="W3" s="4">
        <f t="shared" si="0"/>
        <v>8.1965258731552871E-4</v>
      </c>
      <c r="X3" s="4">
        <f t="shared" si="0"/>
        <v>8.2357736884681424E-4</v>
      </c>
      <c r="Y3" s="4">
        <f t="shared" si="0"/>
        <v>8.2750215037809976E-4</v>
      </c>
      <c r="Z3" s="4">
        <f t="shared" si="0"/>
        <v>8.3142693190938529E-4</v>
      </c>
      <c r="AA3" s="4">
        <f t="shared" si="0"/>
        <v>8.3535171344067082E-4</v>
      </c>
      <c r="AB3" s="4">
        <f t="shared" si="0"/>
        <v>8.3927649497195634E-4</v>
      </c>
      <c r="AC3" s="4">
        <f t="shared" si="0"/>
        <v>8.4320127650324187E-4</v>
      </c>
      <c r="AD3" s="4">
        <f t="shared" si="0"/>
        <v>8.5105083956581206E-4</v>
      </c>
      <c r="AE3" s="4">
        <f t="shared" si="0"/>
        <v>8.6362564386112969E-4</v>
      </c>
      <c r="AF3" s="4">
        <f t="shared" si="0"/>
        <v>8.8653807874749006E-4</v>
      </c>
      <c r="AG3" s="4">
        <f t="shared" si="0"/>
        <v>8.9609812880132704E-4</v>
      </c>
      <c r="AH3" s="4"/>
      <c r="AI3" s="4"/>
    </row>
    <row r="4" spans="1:35">
      <c r="A4" t="s">
        <v>4</v>
      </c>
      <c r="B4" s="4">
        <f t="shared" si="0"/>
        <v>7.8040477200267344E-4</v>
      </c>
      <c r="C4" s="4">
        <f t="shared" si="0"/>
        <v>7.8040477200267344E-4</v>
      </c>
      <c r="D4" s="4">
        <f t="shared" si="0"/>
        <v>7.8040477200267344E-4</v>
      </c>
      <c r="E4" s="4">
        <f t="shared" si="0"/>
        <v>7.8040477200267344E-4</v>
      </c>
      <c r="F4" s="4">
        <f t="shared" si="0"/>
        <v>7.8040477200267344E-4</v>
      </c>
      <c r="G4" s="4">
        <f t="shared" si="0"/>
        <v>7.8040477200267344E-4</v>
      </c>
      <c r="H4" s="4">
        <f t="shared" si="0"/>
        <v>7.8040477200267344E-4</v>
      </c>
      <c r="I4" s="4">
        <f t="shared" si="0"/>
        <v>7.8040477200267344E-4</v>
      </c>
      <c r="J4" s="4">
        <f t="shared" si="0"/>
        <v>7.8040477200267344E-4</v>
      </c>
      <c r="K4" s="4">
        <f t="shared" si="0"/>
        <v>7.8040477200267344E-4</v>
      </c>
      <c r="L4" s="4">
        <f t="shared" si="0"/>
        <v>7.8040477200267344E-4</v>
      </c>
      <c r="M4" s="4">
        <f t="shared" si="0"/>
        <v>7.8040477200267344E-4</v>
      </c>
      <c r="N4" s="4">
        <f t="shared" si="0"/>
        <v>7.8432955353395896E-4</v>
      </c>
      <c r="O4" s="4">
        <f t="shared" si="0"/>
        <v>7.8825433506524449E-4</v>
      </c>
      <c r="P4" s="4">
        <f t="shared" si="0"/>
        <v>7.9217911659653002E-4</v>
      </c>
      <c r="Q4" s="4">
        <f t="shared" si="0"/>
        <v>7.9610389812781554E-4</v>
      </c>
      <c r="R4" s="4">
        <f t="shared" si="0"/>
        <v>8.0002867965910107E-4</v>
      </c>
      <c r="S4" s="4">
        <f t="shared" si="0"/>
        <v>8.039534611903866E-4</v>
      </c>
      <c r="T4" s="4">
        <f t="shared" si="0"/>
        <v>8.0787824272167213E-4</v>
      </c>
      <c r="U4" s="4">
        <f t="shared" si="0"/>
        <v>8.1180302425295765E-4</v>
      </c>
      <c r="V4" s="4">
        <f t="shared" si="0"/>
        <v>8.1572780578424318E-4</v>
      </c>
      <c r="W4" s="4">
        <f t="shared" si="0"/>
        <v>8.1965258731552871E-4</v>
      </c>
      <c r="X4" s="4">
        <f t="shared" si="0"/>
        <v>8.2357736884681424E-4</v>
      </c>
      <c r="Y4" s="4">
        <f t="shared" si="0"/>
        <v>8.2750215037809976E-4</v>
      </c>
      <c r="Z4" s="4">
        <f t="shared" si="0"/>
        <v>8.3142693190938529E-4</v>
      </c>
      <c r="AA4" s="4">
        <f t="shared" si="0"/>
        <v>8.3535171344067082E-4</v>
      </c>
      <c r="AB4" s="4">
        <f t="shared" si="0"/>
        <v>8.3927649497195634E-4</v>
      </c>
      <c r="AC4" s="4">
        <f t="shared" si="0"/>
        <v>8.4320127650324187E-4</v>
      </c>
      <c r="AD4" s="4">
        <f t="shared" si="0"/>
        <v>8.5105083956581206E-4</v>
      </c>
      <c r="AE4" s="4">
        <f t="shared" si="0"/>
        <v>8.6362564386112969E-4</v>
      </c>
      <c r="AF4" s="4">
        <f t="shared" si="0"/>
        <v>8.8653807874749006E-4</v>
      </c>
      <c r="AG4" s="4">
        <f t="shared" si="0"/>
        <v>8.9609812880132704E-4</v>
      </c>
      <c r="AH4" s="4"/>
      <c r="AI4" s="4"/>
    </row>
    <row r="5" spans="1:35">
      <c r="A5" t="s">
        <v>5</v>
      </c>
      <c r="B5" s="4">
        <f>Extrapolations!K5</f>
        <v>7.8040477200267344E-4</v>
      </c>
      <c r="C5" s="4">
        <f>Extrapolations!L5</f>
        <v>7.8040477200267344E-4</v>
      </c>
      <c r="D5" s="4">
        <f>Extrapolations!M5</f>
        <v>7.8040477200267344E-4</v>
      </c>
      <c r="E5" s="4">
        <f>Extrapolations!N5</f>
        <v>7.8040477200267344E-4</v>
      </c>
      <c r="F5" s="4">
        <f>Extrapolations!O5</f>
        <v>7.8040477200267344E-4</v>
      </c>
      <c r="G5" s="4">
        <f>Extrapolations!P5</f>
        <v>7.8040477200267344E-4</v>
      </c>
      <c r="H5" s="4">
        <f>Extrapolations!Q5</f>
        <v>7.8040477200267344E-4</v>
      </c>
      <c r="I5" s="4">
        <f>Extrapolations!R5</f>
        <v>7.8040477200267344E-4</v>
      </c>
      <c r="J5" s="4">
        <f>Extrapolations!S5</f>
        <v>7.8040477200267344E-4</v>
      </c>
      <c r="K5" s="4">
        <f>Extrapolations!T5</f>
        <v>7.8040477200267344E-4</v>
      </c>
      <c r="L5" s="4">
        <f>Extrapolations!U5</f>
        <v>7.8040477200267344E-4</v>
      </c>
      <c r="M5" s="4">
        <f>Extrapolations!V5</f>
        <v>7.8040477200267344E-4</v>
      </c>
      <c r="N5" s="4">
        <f>Extrapolations!W5</f>
        <v>7.8432955353395896E-4</v>
      </c>
      <c r="O5" s="4">
        <f>Extrapolations!X5</f>
        <v>7.8825433506524449E-4</v>
      </c>
      <c r="P5" s="4">
        <f>Extrapolations!Y5</f>
        <v>7.9217911659653002E-4</v>
      </c>
      <c r="Q5" s="4">
        <f>Extrapolations!Z5</f>
        <v>7.9610389812781554E-4</v>
      </c>
      <c r="R5" s="4">
        <f>Extrapolations!AA5</f>
        <v>8.0002867965910107E-4</v>
      </c>
      <c r="S5" s="4">
        <f>Extrapolations!AB5</f>
        <v>8.039534611903866E-4</v>
      </c>
      <c r="T5" s="4">
        <f>Extrapolations!AC5</f>
        <v>8.0787824272167213E-4</v>
      </c>
      <c r="U5" s="4">
        <f>Extrapolations!AD5</f>
        <v>8.1180302425295765E-4</v>
      </c>
      <c r="V5" s="4">
        <f>Extrapolations!AE5</f>
        <v>8.1572780578424318E-4</v>
      </c>
      <c r="W5" s="4">
        <f>Extrapolations!AF5</f>
        <v>8.1965258731552871E-4</v>
      </c>
      <c r="X5" s="4">
        <f>Extrapolations!AG5</f>
        <v>8.2357736884681424E-4</v>
      </c>
      <c r="Y5" s="4">
        <f>Extrapolations!AH5</f>
        <v>8.2750215037809976E-4</v>
      </c>
      <c r="Z5" s="4">
        <f>Extrapolations!AI5</f>
        <v>8.3142693190938529E-4</v>
      </c>
      <c r="AA5" s="4">
        <f>Extrapolations!AJ5</f>
        <v>8.3535171344067082E-4</v>
      </c>
      <c r="AB5" s="4">
        <f>Extrapolations!AK5</f>
        <v>8.3927649497195634E-4</v>
      </c>
      <c r="AC5" s="4">
        <f>Extrapolations!AL5</f>
        <v>8.4320127650324187E-4</v>
      </c>
      <c r="AD5" s="4">
        <f>Extrapolations!AM5</f>
        <v>8.5105083956581206E-4</v>
      </c>
      <c r="AE5" s="4">
        <f>Extrapolations!AN5</f>
        <v>8.6362564386112969E-4</v>
      </c>
      <c r="AF5" s="4">
        <f>Extrapolations!AO5</f>
        <v>8.8653807874749006E-4</v>
      </c>
      <c r="AG5" s="4">
        <f>Extrapolations!AP5</f>
        <v>8.9609812880132704E-4</v>
      </c>
      <c r="AH5" s="4"/>
      <c r="AI5" s="4"/>
    </row>
    <row r="6" spans="1:35">
      <c r="A6" t="s">
        <v>6</v>
      </c>
      <c r="B6" s="4">
        <f>B$5/(1-'Other Values'!$B$3)*'Other Values'!$B$6+B$5*(1-'Other Values'!$B$6)</f>
        <v>1.7304781666542248E-3</v>
      </c>
      <c r="C6" s="4">
        <f>C$5/(1-'Other Values'!$B$3)*'Other Values'!$B$6+C$5*(1-'Other Values'!$B$6)</f>
        <v>1.7304781666542248E-3</v>
      </c>
      <c r="D6" s="4">
        <f>D$5/(1-'Other Values'!$B$3)*'Other Values'!$B$6+D$5*(1-'Other Values'!$B$6)</f>
        <v>1.7304781666542248E-3</v>
      </c>
      <c r="E6" s="4">
        <f>E$5/(1-'Other Values'!$B$3)*'Other Values'!$B$6+E$5*(1-'Other Values'!$B$6)</f>
        <v>1.7304781666542248E-3</v>
      </c>
      <c r="F6" s="4">
        <f>F$5/(1-'Other Values'!$B$3)*'Other Values'!$B$6+F$5*(1-'Other Values'!$B$6)</f>
        <v>1.7304781666542248E-3</v>
      </c>
      <c r="G6" s="4">
        <f>G$5/(1-'Other Values'!$B$3)*'Other Values'!$B$6+G$5*(1-'Other Values'!$B$6)</f>
        <v>1.7304781666542248E-3</v>
      </c>
      <c r="H6" s="4">
        <f>H$5/(1-'Other Values'!$B$3)*'Other Values'!$B$6+H$5*(1-'Other Values'!$B$6)</f>
        <v>1.7304781666542248E-3</v>
      </c>
      <c r="I6" s="4">
        <f>I$5/(1-'Other Values'!$B$3)*'Other Values'!$B$6+I$5*(1-'Other Values'!$B$6)</f>
        <v>1.7304781666542248E-3</v>
      </c>
      <c r="J6" s="4">
        <f>J$5/(1-'Other Values'!$B$3)*'Other Values'!$B$6+J$5*(1-'Other Values'!$B$6)</f>
        <v>1.7304781666542248E-3</v>
      </c>
      <c r="K6" s="4">
        <f>K$5/(1-'Other Values'!$B$3)*'Other Values'!$B$6+K$5*(1-'Other Values'!$B$6)</f>
        <v>1.7304781666542248E-3</v>
      </c>
      <c r="L6" s="4">
        <f>L$5/(1-'Other Values'!$B$3)*'Other Values'!$B$6+L$5*(1-'Other Values'!$B$6)</f>
        <v>1.7304781666542248E-3</v>
      </c>
      <c r="M6" s="4">
        <f>M$5/(1-'Other Values'!$B$3)*'Other Values'!$B$6+M$5*(1-'Other Values'!$B$6)</f>
        <v>1.7304781666542248E-3</v>
      </c>
      <c r="N6" s="4">
        <f>N$5/(1-'Other Values'!$B$3)*'Other Values'!$B$6+N$5*(1-'Other Values'!$B$6)</f>
        <v>1.7391810205992979E-3</v>
      </c>
      <c r="O6" s="4">
        <f>O$5/(1-'Other Values'!$B$3)*'Other Values'!$B$6+O$5*(1-'Other Values'!$B$6)</f>
        <v>1.7478838745443712E-3</v>
      </c>
      <c r="P6" s="4">
        <f>P$5/(1-'Other Values'!$B$3)*'Other Values'!$B$6+P$5*(1-'Other Values'!$B$6)</f>
        <v>1.7565867284894442E-3</v>
      </c>
      <c r="Q6" s="4">
        <f>Q$5/(1-'Other Values'!$B$3)*'Other Values'!$B$6+Q$5*(1-'Other Values'!$B$6)</f>
        <v>1.7652895824345172E-3</v>
      </c>
      <c r="R6" s="4">
        <f>R$5/(1-'Other Values'!$B$3)*'Other Values'!$B$6+R$5*(1-'Other Values'!$B$6)</f>
        <v>1.7739924363795903E-3</v>
      </c>
      <c r="S6" s="4">
        <f>S$5/(1-'Other Values'!$B$3)*'Other Values'!$B$6+S$5*(1-'Other Values'!$B$6)</f>
        <v>1.7826952903246636E-3</v>
      </c>
      <c r="T6" s="4">
        <f>T$5/(1-'Other Values'!$B$3)*'Other Values'!$B$6+T$5*(1-'Other Values'!$B$6)</f>
        <v>1.7913981442697366E-3</v>
      </c>
      <c r="U6" s="4">
        <f>U$5/(1-'Other Values'!$B$3)*'Other Values'!$B$6+U$5*(1-'Other Values'!$B$6)</f>
        <v>1.8001009982148096E-3</v>
      </c>
      <c r="V6" s="4">
        <f>V$5/(1-'Other Values'!$B$3)*'Other Values'!$B$6+V$5*(1-'Other Values'!$B$6)</f>
        <v>1.8088038521598829E-3</v>
      </c>
      <c r="W6" s="4">
        <f>W$5/(1-'Other Values'!$B$3)*'Other Values'!$B$6+W$5*(1-'Other Values'!$B$6)</f>
        <v>1.817506706104956E-3</v>
      </c>
      <c r="X6" s="4">
        <f>X$5/(1-'Other Values'!$B$3)*'Other Values'!$B$6+X$5*(1-'Other Values'!$B$6)</f>
        <v>1.826209560050029E-3</v>
      </c>
      <c r="Y6" s="4">
        <f>Y$5/(1-'Other Values'!$B$3)*'Other Values'!$B$6+Y$5*(1-'Other Values'!$B$6)</f>
        <v>1.834912413995102E-3</v>
      </c>
      <c r="Z6" s="4">
        <f>Z$5/(1-'Other Values'!$B$3)*'Other Values'!$B$6+Z$5*(1-'Other Values'!$B$6)</f>
        <v>1.8436152679401753E-3</v>
      </c>
      <c r="AA6" s="4">
        <f>AA$5/(1-'Other Values'!$B$3)*'Other Values'!$B$6+AA$5*(1-'Other Values'!$B$6)</f>
        <v>1.8523181218852484E-3</v>
      </c>
      <c r="AB6" s="4">
        <f>AB$5/(1-'Other Values'!$B$3)*'Other Values'!$B$6+AB$5*(1-'Other Values'!$B$6)</f>
        <v>1.8610209758303212E-3</v>
      </c>
      <c r="AC6" s="4">
        <f>AC$5/(1-'Other Values'!$B$3)*'Other Values'!$B$6+AC$5*(1-'Other Values'!$B$6)</f>
        <v>1.8697238297753947E-3</v>
      </c>
      <c r="AD6" s="4">
        <f>AD$5/(1-'Other Values'!$B$3)*'Other Values'!$B$6+AD$5*(1-'Other Values'!$B$6)</f>
        <v>1.8871295376655386E-3</v>
      </c>
      <c r="AE6" s="4">
        <f>AE$5/(1-'Other Values'!$B$3)*'Other Values'!$B$6+AE$5*(1-'Other Values'!$B$6)</f>
        <v>1.9150130476896451E-3</v>
      </c>
      <c r="AF6" s="4">
        <f>AF$5/(1-'Other Values'!$B$3)*'Other Values'!$B$6+AF$5*(1-'Other Values'!$B$6)</f>
        <v>1.9658193340402331E-3</v>
      </c>
      <c r="AG6" s="4">
        <f>AG$5/(1-'Other Values'!$B$3)*'Other Values'!$B$6+AG$5*(1-'Other Values'!$B$6)</f>
        <v>1.9870178946895132E-3</v>
      </c>
      <c r="AH6" s="4"/>
      <c r="AI6" s="4"/>
    </row>
    <row r="7" spans="1:35">
      <c r="A7" t="s">
        <v>89</v>
      </c>
      <c r="B7" s="4">
        <f>B$4*Calculations!$B$31</f>
        <v>6.0481369830207193E-4</v>
      </c>
      <c r="C7" s="4">
        <f>C$4*Calculations!$B$31</f>
        <v>6.0481369830207193E-4</v>
      </c>
      <c r="D7" s="4">
        <f>D$4*Calculations!$B$31</f>
        <v>6.0481369830207193E-4</v>
      </c>
      <c r="E7" s="4">
        <f>E$4*Calculations!$B$31</f>
        <v>6.0481369830207193E-4</v>
      </c>
      <c r="F7" s="4">
        <f>F$4*Calculations!$B$31</f>
        <v>6.0481369830207193E-4</v>
      </c>
      <c r="G7" s="4">
        <f>G$4*Calculations!$B$31</f>
        <v>6.0481369830207193E-4</v>
      </c>
      <c r="H7" s="4">
        <f>H$4*Calculations!$B$31</f>
        <v>6.0481369830207193E-4</v>
      </c>
      <c r="I7" s="4">
        <f>I$4*Calculations!$B$31</f>
        <v>6.0481369830207193E-4</v>
      </c>
      <c r="J7" s="4">
        <f>J$4*Calculations!$B$31</f>
        <v>6.0481369830207193E-4</v>
      </c>
      <c r="K7" s="4">
        <f>K$4*Calculations!$B$31</f>
        <v>6.0481369830207193E-4</v>
      </c>
      <c r="L7" s="4">
        <f>L$4*Calculations!$B$31</f>
        <v>6.0481369830207193E-4</v>
      </c>
      <c r="M7" s="4">
        <f>M$4*Calculations!$B$31</f>
        <v>6.0481369830207193E-4</v>
      </c>
      <c r="N7" s="4">
        <f>N$4*Calculations!$B$31</f>
        <v>6.0785540398881823E-4</v>
      </c>
      <c r="O7" s="4">
        <f>O$4*Calculations!$B$31</f>
        <v>6.1089710967556453E-4</v>
      </c>
      <c r="P7" s="4">
        <f>P$4*Calculations!$B$31</f>
        <v>6.1393881536231083E-4</v>
      </c>
      <c r="Q7" s="4">
        <f>Q$4*Calculations!$B$31</f>
        <v>6.1698052104905703E-4</v>
      </c>
      <c r="R7" s="4">
        <f>R$4*Calculations!$B$31</f>
        <v>6.2002222673580333E-4</v>
      </c>
      <c r="S7" s="4">
        <f>S$4*Calculations!$B$31</f>
        <v>6.2306393242254963E-4</v>
      </c>
      <c r="T7" s="4">
        <f>T$4*Calculations!$B$31</f>
        <v>6.2610563810929594E-4</v>
      </c>
      <c r="U7" s="4">
        <f>U$4*Calculations!$B$31</f>
        <v>6.2914734379604224E-4</v>
      </c>
      <c r="V7" s="4">
        <f>V$4*Calculations!$B$31</f>
        <v>6.3218904948278843E-4</v>
      </c>
      <c r="W7" s="4">
        <f>W$4*Calculations!$B$31</f>
        <v>6.3523075516953474E-4</v>
      </c>
      <c r="X7" s="4">
        <f>X$4*Calculations!$B$31</f>
        <v>6.3827246085628104E-4</v>
      </c>
      <c r="Y7" s="4">
        <f>Y$4*Calculations!$B$31</f>
        <v>6.4131416654302734E-4</v>
      </c>
      <c r="Z7" s="4">
        <f>Z$4*Calculations!$B$31</f>
        <v>6.4435587222977364E-4</v>
      </c>
      <c r="AA7" s="4">
        <f>AA$4*Calculations!$B$31</f>
        <v>6.4739757791651995E-4</v>
      </c>
      <c r="AB7" s="4">
        <f>AB$4*Calculations!$B$31</f>
        <v>6.5043928360326614E-4</v>
      </c>
      <c r="AC7" s="4">
        <f>AC$4*Calculations!$B$31</f>
        <v>6.5348098929001244E-4</v>
      </c>
      <c r="AD7" s="4">
        <f>AD$4*Calculations!$B$31</f>
        <v>6.595644006635044E-4</v>
      </c>
      <c r="AE7" s="4">
        <f>AE$4*Calculations!$B$31</f>
        <v>6.6930987399237553E-4</v>
      </c>
      <c r="AF7" s="4">
        <f>AF$4*Calculations!$B$31</f>
        <v>6.8706701102930483E-4</v>
      </c>
      <c r="AG7" s="4">
        <f>AG$4*Calculations!$B$31</f>
        <v>6.9447604982102846E-4</v>
      </c>
      <c r="AH7" s="4"/>
      <c r="AI7" s="4"/>
    </row>
    <row r="8" spans="1:35">
      <c r="A8" t="s">
        <v>90</v>
      </c>
      <c r="B8" s="4">
        <f>B$4*Calculations!$B$27</f>
        <v>2.34121431600802E-3</v>
      </c>
      <c r="C8" s="4">
        <f>C$4*Calculations!$B$27</f>
        <v>2.34121431600802E-3</v>
      </c>
      <c r="D8" s="4">
        <f>D$4*Calculations!$B$27</f>
        <v>2.34121431600802E-3</v>
      </c>
      <c r="E8" s="4">
        <f>E$4*Calculations!$B$27</f>
        <v>2.34121431600802E-3</v>
      </c>
      <c r="F8" s="4">
        <f>F$4*Calculations!$B$27</f>
        <v>2.34121431600802E-3</v>
      </c>
      <c r="G8" s="4">
        <f>G$4*Calculations!$B$27</f>
        <v>2.34121431600802E-3</v>
      </c>
      <c r="H8" s="4">
        <f>H$4*Calculations!$B$27</f>
        <v>2.34121431600802E-3</v>
      </c>
      <c r="I8" s="4">
        <f>I$4*Calculations!$B$27</f>
        <v>2.34121431600802E-3</v>
      </c>
      <c r="J8" s="4">
        <f>J$4*Calculations!$B$27</f>
        <v>2.34121431600802E-3</v>
      </c>
      <c r="K8" s="4">
        <f>K$4*Calculations!$B$27</f>
        <v>2.34121431600802E-3</v>
      </c>
      <c r="L8" s="4">
        <f>L$4*Calculations!$B$27</f>
        <v>2.34121431600802E-3</v>
      </c>
      <c r="M8" s="4">
        <f>M$4*Calculations!$B$27</f>
        <v>2.34121431600802E-3</v>
      </c>
      <c r="N8" s="4">
        <f>N$4*Calculations!$B$27</f>
        <v>2.3529886606018765E-3</v>
      </c>
      <c r="O8" s="4">
        <f>O$4*Calculations!$B$27</f>
        <v>2.3647630051957329E-3</v>
      </c>
      <c r="P8" s="4">
        <f>P$4*Calculations!$B$27</f>
        <v>2.3765373497895898E-3</v>
      </c>
      <c r="Q8" s="4">
        <f>Q$4*Calculations!$B$27</f>
        <v>2.3883116943834463E-3</v>
      </c>
      <c r="R8" s="4">
        <f>R$4*Calculations!$B$27</f>
        <v>2.4000860389773028E-3</v>
      </c>
      <c r="S8" s="4">
        <f>S$4*Calculations!$B$27</f>
        <v>2.4118603835711593E-3</v>
      </c>
      <c r="T8" s="4">
        <f>T$4*Calculations!$B$27</f>
        <v>2.4236347281650162E-3</v>
      </c>
      <c r="U8" s="4">
        <f>U$4*Calculations!$B$27</f>
        <v>2.4354090727588726E-3</v>
      </c>
      <c r="V8" s="4">
        <f>V$4*Calculations!$B$27</f>
        <v>2.4471834173527291E-3</v>
      </c>
      <c r="W8" s="4">
        <f>W$4*Calculations!$B$27</f>
        <v>2.4589577619465856E-3</v>
      </c>
      <c r="X8" s="4">
        <f>X$4*Calculations!$B$27</f>
        <v>2.4707321065404425E-3</v>
      </c>
      <c r="Y8" s="4">
        <f>Y$4*Calculations!$B$27</f>
        <v>2.482506451134299E-3</v>
      </c>
      <c r="Z8" s="4">
        <f>Z$4*Calculations!$B$27</f>
        <v>2.4942807957281554E-3</v>
      </c>
      <c r="AA8" s="4">
        <f>AA$4*Calculations!$B$27</f>
        <v>2.5060551403220119E-3</v>
      </c>
      <c r="AB8" s="4">
        <f>AB$4*Calculations!$B$27</f>
        <v>2.5178294849158688E-3</v>
      </c>
      <c r="AC8" s="4">
        <f>AC$4*Calculations!$B$27</f>
        <v>2.5296038295097253E-3</v>
      </c>
      <c r="AD8" s="4">
        <f>AD$4*Calculations!$B$27</f>
        <v>2.5531525186974356E-3</v>
      </c>
      <c r="AE8" s="4">
        <f>AE$4*Calculations!$B$27</f>
        <v>2.5908769315833888E-3</v>
      </c>
      <c r="AF8" s="4">
        <f>AF$4*Calculations!$B$27</f>
        <v>2.6596142362424698E-3</v>
      </c>
      <c r="AG8" s="4">
        <f>AG$4*Calculations!$B$27</f>
        <v>2.6882943864039808E-3</v>
      </c>
      <c r="AH8" s="4"/>
      <c r="AI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BNVFE</vt:lpstr>
      <vt:lpstr>Other Values</vt:lpstr>
      <vt:lpstr>Calculations</vt:lpstr>
      <vt:lpstr>Extrapolations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2017-06-26T22:04:22Z</dcterms:created>
  <dcterms:modified xsi:type="dcterms:W3CDTF">2020-07-09T20:58:23Z</dcterms:modified>
</cp:coreProperties>
</file>