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han\Documents\eps-us\InputData\trans\SYVbT\"/>
    </mc:Choice>
  </mc:AlternateContent>
  <bookViews>
    <workbookView xWindow="360" yWindow="60" windowWidth="18840" windowHeight="5550"/>
  </bookViews>
  <sheets>
    <sheet name="About" sheetId="1" r:id="rId1"/>
    <sheet name="AEO 7" sheetId="10" r:id="rId2"/>
    <sheet name="AEO 37" sheetId="11" r:id="rId3"/>
    <sheet name="AEO 40" sheetId="9" r:id="rId4"/>
    <sheet name="AEO 46" sheetId="14" r:id="rId5"/>
    <sheet name="AEO 49" sheetId="5" r:id="rId6"/>
    <sheet name="AEO 50" sheetId="6" r:id="rId7"/>
    <sheet name="NTS 1-11" sheetId="7" r:id="rId8"/>
    <sheet name="NRBS 40" sheetId="15" r:id="rId9"/>
    <sheet name="FRA" sheetId="13" r:id="rId10"/>
    <sheet name="Misc" sheetId="8" r:id="rId11"/>
    <sheet name="SYVbT-passenger" sheetId="2" r:id="rId12"/>
    <sheet name="SYVbT-freight" sheetId="4" r:id="rId13"/>
  </sheets>
  <externalReferences>
    <externalReference r:id="rId1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62913" iterate="1" iterateDelta="1.0000000000000001E-5"/>
</workbook>
</file>

<file path=xl/calcChain.xml><?xml version="1.0" encoding="utf-8"?>
<calcChain xmlns="http://schemas.openxmlformats.org/spreadsheetml/2006/main">
  <c r="AJ17" i="7" l="1"/>
  <c r="AJ18" i="7"/>
  <c r="AJ19" i="7"/>
  <c r="AJ20" i="7"/>
  <c r="AJ21" i="7"/>
  <c r="AJ22" i="7"/>
  <c r="AJ24" i="7"/>
  <c r="AJ25" i="7"/>
  <c r="AJ28" i="7"/>
  <c r="AJ29" i="7"/>
  <c r="AJ31" i="7"/>
  <c r="AJ32" i="7"/>
  <c r="AJ33" i="7"/>
  <c r="AJ34" i="7"/>
  <c r="AJ16" i="7"/>
  <c r="AJ4" i="7"/>
  <c r="AJ14" i="7"/>
  <c r="AI14" i="7" l="1"/>
  <c r="A9" i="8" l="1"/>
  <c r="E6" i="2" s="1"/>
  <c r="A8" i="8"/>
  <c r="D6" i="2" s="1"/>
  <c r="A6" i="8" l="1"/>
  <c r="E5" i="2" s="1"/>
  <c r="A5" i="8"/>
  <c r="B5" i="2" s="1"/>
  <c r="E6" i="4"/>
  <c r="G3" i="2" l="1"/>
  <c r="H3" i="2"/>
  <c r="H2" i="4"/>
  <c r="G2" i="4"/>
  <c r="H3" i="4"/>
  <c r="G3" i="4"/>
  <c r="G2" i="2"/>
  <c r="H2" i="2"/>
  <c r="B2" i="2" l="1"/>
  <c r="D2" i="2"/>
  <c r="F2" i="2"/>
  <c r="E2" i="2"/>
  <c r="B2" i="4"/>
  <c r="C2" i="2"/>
  <c r="F2" i="4" l="1"/>
  <c r="C2" i="4"/>
  <c r="E2" i="4"/>
  <c r="D2" i="4"/>
  <c r="E3" i="2"/>
  <c r="D3" i="2"/>
  <c r="E5" i="4"/>
  <c r="E4" i="4"/>
  <c r="E4" i="2"/>
  <c r="C3" i="4"/>
  <c r="F3" i="4"/>
  <c r="E3" i="4"/>
  <c r="D3" i="4"/>
  <c r="B3" i="4"/>
  <c r="D7" i="2"/>
  <c r="B3" i="2"/>
  <c r="C3" i="2" l="1"/>
</calcChain>
</file>

<file path=xl/sharedStrings.xml><?xml version="1.0" encoding="utf-8"?>
<sst xmlns="http://schemas.openxmlformats.org/spreadsheetml/2006/main" count="2044" uniqueCount="1072">
  <si>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</si>
  <si>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</si>
  <si>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</si>
  <si>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</si>
  <si>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</si>
  <si>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</si>
  <si>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</si>
  <si>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</si>
  <si>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</si>
  <si>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</si>
  <si>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</si>
  <si>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</si>
  <si>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</si>
  <si>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</si>
  <si>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</si>
  <si>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</si>
  <si>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ATS000:crg_WorldTotal</t>
  </si>
  <si>
    <t xml:space="preserve">  Oceania</t>
  </si>
  <si>
    <t>ATS000:crg_Oceania</t>
  </si>
  <si>
    <t xml:space="preserve">  Southwest Asia</t>
  </si>
  <si>
    <t>ATS000:crg_SW_Asia</t>
  </si>
  <si>
    <t xml:space="preserve">  Southeast Asia</t>
  </si>
  <si>
    <t>ATS000:crg_SE_Asia</t>
  </si>
  <si>
    <t xml:space="preserve">  Northeast Asia</t>
  </si>
  <si>
    <t>ATS000:crg_NE_Asia</t>
  </si>
  <si>
    <t xml:space="preserve">  China</t>
  </si>
  <si>
    <t>ATS000:crg_China</t>
  </si>
  <si>
    <t xml:space="preserve">  Commonwealth of Independent States</t>
  </si>
  <si>
    <t>ATS000:crg_Russia</t>
  </si>
  <si>
    <t xml:space="preserve">  Mideast</t>
  </si>
  <si>
    <t>ATS000:crg_Mideast</t>
  </si>
  <si>
    <t xml:space="preserve">  Africa</t>
  </si>
  <si>
    <t>ATS000:crg_Africa</t>
  </si>
  <si>
    <t xml:space="preserve">  Europe</t>
  </si>
  <si>
    <t>ATS000:crg_Europe</t>
  </si>
  <si>
    <t xml:space="preserve">  South America</t>
  </si>
  <si>
    <t>ATS000:crg_South_Am</t>
  </si>
  <si>
    <t xml:space="preserve">  Central America</t>
  </si>
  <si>
    <t>ATS000:crg_Central_Am</t>
  </si>
  <si>
    <t xml:space="preserve">  Canada</t>
  </si>
  <si>
    <t>ATS000:crg_Canada</t>
  </si>
  <si>
    <t xml:space="preserve">  United States</t>
  </si>
  <si>
    <t>ATS000:crg_U.S.Total</t>
  </si>
  <si>
    <t>Aircraft Cargo Stock</t>
  </si>
  <si>
    <t>ATS000:prk_WorldTotal</t>
  </si>
  <si>
    <t>- -</t>
  </si>
  <si>
    <t xml:space="preserve">    Regional Jets</t>
  </si>
  <si>
    <t>ATS000:prk_Oceania-rj</t>
  </si>
  <si>
    <t xml:space="preserve">    Wide Body Aircraft</t>
  </si>
  <si>
    <t>ATS000:prk_Oceania-wb</t>
  </si>
  <si>
    <t xml:space="preserve">    Narrow Body Aircraft</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</si>
  <si>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</si>
  <si>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</si>
  <si>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</si>
  <si>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</si>
  <si>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</si>
  <si>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</si>
  <si>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</si>
  <si>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</si>
  <si>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</si>
  <si>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</si>
  <si>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</si>
  <si>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</si>
  <si>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</si>
  <si>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</si>
  <si>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</si>
  <si>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</si>
  <si>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</si>
  <si>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</si>
  <si>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</si>
  <si>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</si>
  <si>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</si>
  <si>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</si>
  <si>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</si>
  <si>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</si>
  <si>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</si>
  <si>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</si>
  <si>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</si>
  <si>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</si>
  <si>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</si>
  <si>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</si>
  <si>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</si>
  <si>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</si>
  <si>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</si>
  <si>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</si>
  <si>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</si>
  <si>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</si>
  <si>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</si>
  <si>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</si>
  <si>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</si>
  <si>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</si>
  <si>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</si>
  <si>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</si>
  <si>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</si>
  <si>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</si>
  <si>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</si>
  <si>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</si>
  <si>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</si>
  <si>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</si>
  <si>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</si>
  <si>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</si>
  <si>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</si>
  <si>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</si>
  <si>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</si>
  <si>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</si>
  <si>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</si>
  <si>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</si>
  <si>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</si>
  <si>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</si>
  <si>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</si>
  <si>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</si>
  <si>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</si>
  <si>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</si>
  <si>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</si>
  <si>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</si>
  <si>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</si>
  <si>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</si>
  <si>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</si>
  <si>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</si>
  <si>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</si>
  <si>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</si>
  <si>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</si>
  <si>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</si>
  <si>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</si>
  <si>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</si>
  <si>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</si>
  <si>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</si>
  <si>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</si>
  <si>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</si>
  <si>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</si>
  <si>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</si>
  <si>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</si>
  <si>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</si>
  <si>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</si>
  <si>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</si>
  <si>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</si>
  <si>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</si>
  <si>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</si>
  <si>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</si>
  <si>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</si>
  <si>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</si>
  <si>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</si>
  <si>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</si>
  <si>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</si>
  <si>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</si>
  <si>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</si>
  <si>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</si>
  <si>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</si>
  <si>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</si>
  <si>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</si>
  <si>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</si>
  <si>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</si>
  <si>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</si>
  <si>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</si>
  <si>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</si>
  <si>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</si>
  <si>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</si>
  <si>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</si>
  <si>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</si>
  <si>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</si>
  <si>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</si>
  <si>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</si>
  <si>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</si>
  <si>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</si>
  <si>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</si>
  <si>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</si>
  <si>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</si>
  <si>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</si>
  <si>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</si>
  <si>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</si>
  <si>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</si>
  <si>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</si>
  <si>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</si>
  <si>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</si>
  <si>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</si>
  <si>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</si>
  <si>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</si>
  <si>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</si>
  <si>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</si>
  <si>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</si>
  <si>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</si>
  <si>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</si>
  <si>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</si>
  <si>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</si>
  <si>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</si>
  <si>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</si>
  <si>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</si>
  <si>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</si>
  <si>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</si>
  <si>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</si>
  <si>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</si>
  <si>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</si>
  <si>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</si>
  <si>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</si>
  <si>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</si>
  <si>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</si>
  <si>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</si>
  <si>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</si>
  <si>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</si>
  <si>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</si>
  <si>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</si>
  <si>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</si>
  <si>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</si>
  <si>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</si>
  <si>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</si>
  <si>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</si>
  <si>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</si>
  <si>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</si>
  <si>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</si>
  <si>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</si>
  <si>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</si>
  <si>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
  </si>
  <si>
    <t>49. Aircraft Stock</t>
  </si>
  <si>
    <t>ATS000</t>
  </si>
  <si>
    <t>Release Date</t>
  </si>
  <si>
    <t>Datekey</t>
  </si>
  <si>
    <t>Reference case</t>
  </si>
  <si>
    <t>Scenario</t>
  </si>
  <si>
    <t>Report</t>
  </si>
  <si>
    <t>EIA</t>
  </si>
  <si>
    <t>Table 49</t>
  </si>
  <si>
    <t>https://www.eia.gov/outlooks/aeo/supplement/excel/suptab_49.xlsx</t>
  </si>
  <si>
    <t>Transportation Board, Annual Reports R-1 Selected Schedules and Complete Annual Reports; U.S. Department of Defense,</t>
  </si>
  <si>
    <t xml:space="preserve">   Note:  Includes estimated consumption for petroleum and other liquids.  Totals may not equal sum of components due to independent rounding.</t>
  </si>
  <si>
    <t xml:space="preserve">   - - = Not applicable.</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</si>
  <si>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</si>
  <si>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</si>
  <si>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</si>
  <si>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</si>
  <si>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</si>
  <si>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</si>
  <si>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</si>
  <si>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</si>
  <si>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</si>
  <si>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</si>
  <si>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</si>
  <si>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</si>
  <si>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</si>
  <si>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</si>
  <si>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</si>
  <si>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</si>
  <si>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</si>
  <si>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</si>
  <si>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</si>
  <si>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</si>
  <si>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</si>
  <si>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</si>
  <si>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</si>
  <si>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</si>
  <si>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</si>
  <si>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</si>
  <si>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</si>
  <si>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</si>
  <si>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</si>
  <si>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</si>
  <si>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</si>
  <si>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</si>
  <si>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</si>
  <si>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</si>
  <si>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</si>
  <si>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</si>
  <si>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</si>
  <si>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</si>
  <si>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</si>
  <si>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</si>
  <si>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</si>
  <si>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</si>
  <si>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</si>
  <si>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</si>
  <si>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</si>
  <si>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</si>
  <si>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</si>
  <si>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</si>
  <si>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</si>
  <si>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</si>
  <si>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</si>
  <si>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</si>
  <si>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</si>
  <si>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</si>
  <si>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</si>
  <si>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</si>
  <si>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</si>
  <si>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</si>
  <si>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</si>
  <si>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</si>
  <si>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</si>
  <si>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</si>
  <si>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</si>
  <si>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</si>
  <si>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</si>
  <si>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</si>
  <si>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</si>
  <si>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</si>
  <si>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</si>
  <si>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</si>
  <si>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</si>
  <si>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</si>
  <si>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</si>
  <si>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</si>
  <si>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</si>
  <si>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</si>
  <si>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</si>
  <si>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</si>
  <si>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</si>
  <si>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</si>
  <si>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</si>
  <si>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</si>
  <si>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</si>
  <si>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</si>
  <si>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</si>
  <si>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</si>
  <si>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</si>
  <si>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</si>
  <si>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</si>
  <si>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</si>
  <si>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</si>
  <si>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</si>
  <si>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</si>
  <si>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</si>
  <si>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</si>
  <si>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</si>
  <si>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</si>
  <si>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</si>
  <si>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</si>
  <si>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</si>
  <si>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</si>
  <si>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</si>
  <si>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</si>
  <si>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</si>
  <si>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</si>
  <si>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</si>
  <si>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</si>
  <si>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</si>
  <si>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</si>
  <si>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</si>
  <si>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</si>
  <si>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</si>
  <si>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</si>
  <si>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</si>
  <si>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</si>
  <si>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</si>
  <si>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</si>
  <si>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</si>
  <si>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</si>
  <si>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</si>
  <si>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</si>
  <si>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</si>
  <si>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</si>
  <si>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</si>
  <si>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</si>
  <si>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</si>
  <si>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</si>
  <si>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</si>
  <si>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</si>
  <si>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</si>
  <si>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</si>
  <si>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</si>
  <si>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</si>
  <si>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</si>
  <si>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</si>
  <si>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</si>
  <si>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</si>
  <si>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</si>
  <si>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</si>
  <si>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</si>
  <si>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</si>
  <si>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</si>
  <si>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</si>
  <si>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</si>
  <si>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</si>
  <si>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</si>
  <si>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</si>
  <si>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</si>
  <si>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</si>
  <si>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</si>
  <si>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</si>
  <si>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</si>
  <si>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</si>
  <si>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</si>
  <si>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</si>
  <si>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</si>
  <si>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</si>
  <si>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</si>
  <si>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</si>
  <si>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</si>
  <si>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</si>
  <si>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</si>
  <si>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</si>
  <si>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</si>
  <si>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</si>
  <si>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</si>
  <si>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</si>
  <si>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</si>
  <si>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</si>
  <si>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</si>
  <si>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</si>
  <si>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</si>
  <si>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</si>
  <si>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</si>
  <si>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</si>
  <si>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</si>
  <si>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</si>
  <si>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</si>
  <si>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</si>
  <si>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</si>
  <si>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</si>
  <si>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</si>
  <si>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</si>
  <si>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</si>
  <si>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</si>
  <si>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</si>
  <si>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</si>
  <si>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</si>
  <si>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</si>
  <si>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</si>
  <si>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</si>
  <si>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</si>
  <si>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</si>
  <si>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</si>
  <si>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</si>
  <si>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</si>
  <si>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</si>
  <si>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</si>
  <si>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</si>
  <si>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</si>
  <si>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</si>
  <si>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</si>
  <si>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</si>
  <si>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</si>
  <si>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</si>
  <si>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</si>
  <si>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</si>
  <si>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</si>
  <si>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</si>
  <si>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</si>
  <si>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</si>
  <si>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</si>
  <si>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</si>
  <si>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</si>
  <si>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</si>
  <si>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</si>
  <si>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</si>
  <si>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</si>
  <si>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</si>
  <si>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</si>
  <si>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</si>
  <si>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</si>
  <si>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</si>
  <si>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</si>
  <si>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</si>
  <si>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</si>
  <si>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</si>
  <si>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</si>
  <si>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</si>
  <si>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</si>
  <si>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</si>
  <si>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</si>
  <si>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</si>
  <si>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</si>
  <si>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</si>
  <si>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</si>
  <si>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</si>
  <si>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</si>
  <si>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</si>
  <si>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</si>
  <si>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</si>
  <si>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</si>
  <si>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</si>
  <si>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</si>
  <si>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</si>
  <si>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</si>
  <si>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</si>
  <si>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</si>
  <si>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</si>
  <si>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</si>
  <si>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</si>
  <si>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</si>
  <si>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</si>
  <si>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</si>
  <si>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</si>
  <si>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</si>
  <si>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</si>
  <si>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</si>
  <si>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</si>
  <si>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</si>
  <si>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</si>
  <si>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</si>
  <si>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</si>
  <si>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</si>
  <si>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freight HDVs</t>
  </si>
  <si>
    <t>Table 50</t>
  </si>
  <si>
    <t>https://www.eia.gov/outlooks/aeo/supplement/excel/suptab_50.xlsx</t>
  </si>
  <si>
    <t>Recreational boats: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</si>
  <si>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</si>
  <si>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Oceangoing self-propelled vessels:</t>
  </si>
  <si>
    <t>Nonself-propelled vessels and self-propelled vessels:</t>
  </si>
  <si>
    <t>Water transportation: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</si>
  <si>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</si>
  <si>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t>1975-80: Amtrak, State and Local Affairs Department, personal communication.</t>
  </si>
  <si>
    <t>Passenger train-cars and locomotives:</t>
  </si>
  <si>
    <t>Amtrak:</t>
  </si>
  <si>
    <t>Class I, locomotive</t>
  </si>
  <si>
    <t>Rail (all categories, except Amtrak):</t>
  </si>
  <si>
    <r>
      <t xml:space="preserve">1996-2014: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Mar. 2, 2016.</t>
    </r>
  </si>
  <si>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</si>
  <si>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t>Transit:</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</si>
  <si>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</si>
  <si>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Single-unit and combination trucks, and buses:</t>
  </si>
  <si>
    <t>Light duty vehicle, long wheel base:</t>
  </si>
  <si>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</si>
  <si>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</si>
  <si>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Other 2-axle 4-tire vehicles: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</si>
  <si>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</si>
  <si>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t>Motorcycle:</t>
  </si>
  <si>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</si>
  <si>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</si>
  <si>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t>Passenger car:</t>
  </si>
  <si>
    <t>Highway:</t>
  </si>
  <si>
    <r>
      <t xml:space="preserve">1985: Ibid., </t>
    </r>
    <r>
      <rPr>
        <i/>
        <sz val="9"/>
        <rFont val="Arial"/>
        <family val="2"/>
      </rPr>
      <t xml:space="preserve">Calendar Year 1985 </t>
    </r>
    <r>
      <rPr>
        <sz val="9"/>
        <rFont val="Arial"/>
        <family val="2"/>
      </rPr>
      <t>(Washington, DC: 1987), table 2-9.</t>
    </r>
  </si>
  <si>
    <r>
      <t xml:space="preserve">1980: Ibid., </t>
    </r>
    <r>
      <rPr>
        <i/>
        <sz val="9"/>
        <rFont val="Arial"/>
        <family val="2"/>
      </rPr>
      <t>General Aviation Activity Survey, Calendar Year 1980</t>
    </r>
    <r>
      <rPr>
        <sz val="9"/>
        <rFont val="Arial"/>
        <family val="2"/>
      </rPr>
      <t xml:space="preserve"> (Washington, DC: 1981), table 1-3.</t>
    </r>
  </si>
  <si>
    <r>
      <t xml:space="preserve">1970-75: Ibid., </t>
    </r>
    <r>
      <rPr>
        <i/>
        <sz val="9"/>
        <rFont val="Arial"/>
        <family val="2"/>
      </rPr>
      <t>Calendar Year 1976</t>
    </r>
    <r>
      <rPr>
        <sz val="9"/>
        <rFont val="Arial"/>
        <family val="2"/>
      </rPr>
      <t xml:space="preserve"> (Washington, DC: 1976), table 8-6.</t>
    </r>
  </si>
  <si>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</si>
  <si>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</si>
  <si>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r>
      <t xml:space="preserve">1990-94: Ibid., </t>
    </r>
    <r>
      <rPr>
        <i/>
        <sz val="9"/>
        <rFont val="Arial"/>
        <family val="2"/>
      </rPr>
      <t>Calendar Year 1997</t>
    </r>
    <r>
      <rPr>
        <sz val="9"/>
        <rFont val="Arial"/>
        <family val="2"/>
      </rPr>
      <t xml:space="preserve"> (Washington, DC: unpublished), table 5.1, personal communication, Mar. 19, 1999.</t>
    </r>
  </si>
  <si>
    <r>
      <t>1980-85: Ibid., C</t>
    </r>
    <r>
      <rPr>
        <i/>
        <sz val="9"/>
        <rFont val="Arial"/>
        <family val="2"/>
      </rPr>
      <t xml:space="preserve">alendar Year 1986 </t>
    </r>
    <r>
      <rPr>
        <sz val="9"/>
        <rFont val="Arial"/>
        <family val="2"/>
      </rPr>
      <t>(Washington, DC: 1986), table 5.1.</t>
    </r>
  </si>
  <si>
    <r>
      <t xml:space="preserve">1970-75: Ibid., </t>
    </r>
    <r>
      <rPr>
        <i/>
        <sz val="9"/>
        <rFont val="Arial"/>
        <family val="2"/>
      </rPr>
      <t xml:space="preserve">1979 edition </t>
    </r>
    <r>
      <rPr>
        <sz val="9"/>
        <rFont val="Arial"/>
        <family val="2"/>
      </rPr>
      <t>(Washington, DC: 1979), table 5.1.</t>
    </r>
  </si>
  <si>
    <r>
      <t>1960-65: U.S. Department of Transportation, Federal Aviation Administration,</t>
    </r>
    <r>
      <rPr>
        <i/>
        <sz val="9"/>
        <rFont val="Arial"/>
        <family val="2"/>
      </rPr>
      <t xml:space="preserve"> FAA Statistical Handbook of Aviation, 1970 </t>
    </r>
    <r>
      <rPr>
        <sz val="9"/>
        <rFont val="Arial"/>
        <family val="2"/>
      </rPr>
      <t>(Washington, DC: 1970), table 5.3.</t>
    </r>
  </si>
  <si>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</si>
  <si>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</si>
  <si>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</si>
  <si>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</si>
  <si>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</si>
  <si>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</si>
  <si>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</si>
  <si>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</si>
  <si>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</si>
  <si>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</si>
  <si>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</si>
  <si>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</si>
  <si>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k </t>
    </r>
    <r>
      <rPr>
        <sz val="9"/>
        <rFont val="Arial"/>
        <family val="2"/>
      </rPr>
      <t>Data for Jan. 1, 1991-June 30, 1991 included in 1990 figure.</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</si>
  <si>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</si>
  <si>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</si>
  <si>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</si>
  <si>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</si>
  <si>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</si>
  <si>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</si>
  <si>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</si>
  <si>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</si>
  <si>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</si>
  <si>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Recreational boats</t>
    </r>
    <r>
      <rPr>
        <vertAlign val="superscript"/>
        <sz val="11"/>
        <rFont val="Arial Narrow"/>
        <family val="2"/>
      </rPr>
      <t>n</t>
    </r>
  </si>
  <si>
    <t>U</t>
  </si>
  <si>
    <r>
      <t>Self-propelled vessels</t>
    </r>
    <r>
      <rPr>
        <vertAlign val="superscript"/>
        <sz val="11"/>
        <rFont val="Arial Narrow"/>
        <family val="2"/>
      </rPr>
      <t>n,l</t>
    </r>
  </si>
  <si>
    <r>
      <t>Nonself-propelled vessels</t>
    </r>
    <r>
      <rPr>
        <vertAlign val="superscript"/>
        <sz val="11"/>
        <rFont val="Arial Narrow"/>
        <family val="2"/>
      </rPr>
      <t>j,k</t>
    </r>
  </si>
  <si>
    <t xml:space="preserve">Water </t>
  </si>
  <si>
    <t>Amtrak, locomotive</t>
  </si>
  <si>
    <t>Amtrak, passenger train car</t>
  </si>
  <si>
    <t>N</t>
  </si>
  <si>
    <t>Car companies and shippers freight cars</t>
  </si>
  <si>
    <t>Nonclass I freight cars</t>
  </si>
  <si>
    <t>Class I, freight cars</t>
  </si>
  <si>
    <t>Rail</t>
  </si>
  <si>
    <r>
      <t>Other</t>
    </r>
    <r>
      <rPr>
        <vertAlign val="superscript"/>
        <sz val="11"/>
        <rFont val="Arial Narrow"/>
        <family val="2"/>
      </rPr>
      <t>i</t>
    </r>
  </si>
  <si>
    <t>Demand responsive</t>
  </si>
  <si>
    <t>Commuter rail cars and locomotives</t>
  </si>
  <si>
    <t>Trolley bus</t>
  </si>
  <si>
    <t>Heavy rail cars</t>
  </si>
  <si>
    <r>
      <t>Light rail cars</t>
    </r>
    <r>
      <rPr>
        <vertAlign val="superscript"/>
        <sz val="11"/>
        <rFont val="Arial Narrow"/>
        <family val="2"/>
      </rPr>
      <t>h</t>
    </r>
  </si>
  <si>
    <r>
      <t>Motor bus</t>
    </r>
    <r>
      <rPr>
        <vertAlign val="superscript"/>
        <sz val="11"/>
        <rFont val="Arial Narrow"/>
        <family val="2"/>
      </rPr>
      <t>g</t>
    </r>
  </si>
  <si>
    <r>
      <t>Transit</t>
    </r>
    <r>
      <rPr>
        <b/>
        <vertAlign val="superscript"/>
        <sz val="11"/>
        <rFont val="Arial Narrow"/>
        <family val="2"/>
      </rPr>
      <t>f</t>
    </r>
  </si>
  <si>
    <t>Bus</t>
  </si>
  <si>
    <r>
      <t>Truck, combination</t>
    </r>
    <r>
      <rPr>
        <vertAlign val="superscript"/>
        <sz val="11"/>
        <rFont val="Arial Narrow"/>
        <family val="2"/>
      </rPr>
      <t>d,e</t>
    </r>
  </si>
  <si>
    <r>
      <t>Truck, single-unit 2-axle 6-tire or more</t>
    </r>
    <r>
      <rPr>
        <vertAlign val="superscript"/>
        <sz val="11"/>
        <rFont val="Arial Narrow"/>
        <family val="2"/>
      </rPr>
      <t>c,d,e</t>
    </r>
  </si>
  <si>
    <r>
      <t>Other 2-axle 4-tire vehicles</t>
    </r>
    <r>
      <rPr>
        <vertAlign val="superscript"/>
        <sz val="11"/>
        <rFont val="Arial Narrow"/>
        <family val="2"/>
      </rPr>
      <t>c</t>
    </r>
  </si>
  <si>
    <r>
      <t>Light duty vehicle, long wheel base</t>
    </r>
    <r>
      <rPr>
        <vertAlign val="superscript"/>
        <sz val="11"/>
        <rFont val="Arial Narrow"/>
        <family val="2"/>
      </rPr>
      <t>c</t>
    </r>
  </si>
  <si>
    <t>Motorcycle</t>
  </si>
  <si>
    <r>
      <t>Passenger cars</t>
    </r>
    <r>
      <rPr>
        <vertAlign val="superscript"/>
        <sz val="11"/>
        <rFont val="Arial Narrow"/>
        <family val="2"/>
      </rPr>
      <t>c</t>
    </r>
  </si>
  <si>
    <r>
      <t>Light duty vehicle, short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</si>
  <si>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</si>
  <si>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</si>
  <si>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</si>
  <si>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</si>
  <si>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</si>
  <si>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</si>
  <si>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 xml:space="preserve">   Note:  Totals may not equal sum of components due to independent rounding.</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</si>
  <si>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</si>
  <si>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</si>
  <si>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</si>
  <si>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</si>
  <si>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</si>
  <si>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</si>
  <si>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</si>
  <si>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</si>
  <si>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</si>
  <si>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</si>
  <si>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xml:space="preserve">   Fuel Cell Methanol</t>
  </si>
  <si>
    <t>TSK000:ja_FuelCellMetha</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</si>
  <si>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</si>
  <si>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</si>
  <si>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</si>
  <si>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</si>
  <si>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</si>
  <si>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</si>
  <si>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</si>
  <si>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</si>
  <si>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</si>
  <si>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</si>
  <si>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</si>
  <si>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</si>
  <si>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</si>
  <si>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</si>
  <si>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</si>
  <si>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</si>
  <si>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</si>
  <si>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</si>
  <si>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</si>
  <si>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</si>
  <si>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</si>
  <si>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</si>
  <si>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</si>
  <si>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</si>
  <si>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</si>
  <si>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</si>
  <si>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</si>
  <si>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</si>
  <si>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</si>
  <si>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</si>
  <si>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</si>
  <si>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</si>
  <si>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</si>
  <si>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</si>
  <si>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</si>
  <si>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</si>
  <si>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</si>
  <si>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</si>
  <si>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</si>
  <si>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</si>
  <si>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</si>
  <si>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</si>
  <si>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</si>
  <si>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</si>
  <si>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</si>
  <si>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</si>
  <si>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</si>
  <si>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</si>
  <si>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</si>
  <si>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</si>
  <si>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</si>
  <si>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</si>
  <si>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</si>
  <si>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</si>
  <si>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</si>
  <si>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</si>
  <si>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</si>
  <si>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</si>
  <si>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(millions)</t>
  </si>
  <si>
    <t>40. Light-Duty Vehicle Stock by Technology Type</t>
  </si>
  <si>
    <t>TSK000</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</si>
  <si>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</si>
  <si>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</si>
  <si>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</si>
  <si>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</si>
  <si>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</si>
  <si>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</si>
  <si>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</si>
  <si>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</si>
  <si>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</si>
  <si>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</si>
  <si>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</si>
  <si>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</si>
  <si>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</si>
  <si>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</si>
  <si>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</si>
  <si>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</si>
  <si>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</si>
  <si>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</si>
  <si>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</si>
  <si>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</si>
  <si>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</si>
  <si>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</si>
  <si>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</si>
  <si>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</si>
  <si>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</si>
  <si>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</si>
  <si>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</si>
  <si>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</si>
  <si>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</si>
  <si>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</si>
  <si>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</si>
  <si>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</si>
  <si>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</si>
  <si>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</si>
  <si>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</si>
  <si>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</si>
  <si>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</si>
  <si>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</si>
  <si>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</si>
  <si>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</si>
  <si>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</si>
  <si>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</si>
  <si>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</si>
  <si>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</si>
  <si>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</si>
  <si>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</si>
  <si>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</si>
  <si>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</si>
  <si>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</si>
  <si>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</si>
  <si>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</si>
  <si>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</si>
  <si>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</si>
  <si>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</si>
  <si>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</si>
  <si>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</si>
  <si>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</si>
  <si>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</si>
  <si>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</si>
  <si>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</si>
  <si>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</si>
  <si>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</si>
  <si>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</si>
  <si>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</si>
  <si>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</si>
  <si>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</si>
  <si>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</si>
  <si>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</si>
  <si>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</si>
  <si>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</si>
  <si>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</si>
  <si>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</si>
  <si>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</si>
  <si>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</si>
  <si>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</si>
  <si>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</si>
  <si>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</si>
  <si>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</si>
  <si>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</si>
  <si>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</si>
  <si>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</si>
  <si>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</si>
  <si>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</si>
  <si>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</si>
  <si>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</si>
  <si>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</si>
  <si>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</si>
  <si>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</si>
  <si>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</si>
  <si>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</si>
  <si>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</si>
  <si>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</si>
  <si>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</si>
  <si>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</si>
  <si>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</si>
  <si>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</si>
  <si>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</si>
  <si>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</si>
  <si>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</si>
  <si>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</si>
  <si>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</si>
  <si>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</si>
  <si>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</si>
  <si>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</si>
  <si>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</si>
  <si>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</si>
  <si>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</si>
  <si>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</si>
  <si>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</si>
  <si>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</si>
  <si>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</si>
  <si>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</si>
  <si>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</si>
  <si>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</si>
  <si>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</si>
  <si>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light trucks (freight LDVs) and the much more common passenger LDVs (which includes SUVs).</t>
  </si>
  <si>
    <t xml:space="preserve">   4/ Does not include passenger rail.</t>
  </si>
  <si>
    <t xml:space="preserve">   3/ Does not include military distillate.  Does not include commercial buses.</t>
  </si>
  <si>
    <t xml:space="preserve">   2/ Commercial trucks from 8,501 to 10,000 pounds.</t>
  </si>
  <si>
    <t>the percentage of ethanol varies seasonally.  The annual average ethanol content of 74 percent is used for these projections.</t>
  </si>
  <si>
    <t xml:space="preserve">   1/ E85 refers to a blend of 85 percent ethanol (renewable) and 15 percent motor gasoline (nonrenewable).  To address cold starting issues,</t>
  </si>
  <si>
    <t>Total Consumption</t>
  </si>
  <si>
    <t>TEF000:pa_TotalConsumpt</t>
  </si>
  <si>
    <t>Pipeline Fuel Natural Gas</t>
  </si>
  <si>
    <t>TEF000:na_PipelineFuelN</t>
  </si>
  <si>
    <t>Lubricants</t>
  </si>
  <si>
    <t>TEF000:na_Lubricants</t>
  </si>
  <si>
    <t xml:space="preserve">  Distillate Fuel Oil (diesel)</t>
  </si>
  <si>
    <t>TEF000:na_RecreateDies</t>
  </si>
  <si>
    <t xml:space="preserve">  Gasoline</t>
  </si>
  <si>
    <t>TEF000:na_RecreateGas</t>
  </si>
  <si>
    <t>Recreational Boats</t>
  </si>
  <si>
    <t>TEF000:na_RecreationBoa</t>
  </si>
  <si>
    <t xml:space="preserve">    Liquefied Natural Gas</t>
  </si>
  <si>
    <t>TEF000:ma_CommuteLNG</t>
  </si>
  <si>
    <t xml:space="preserve">    Compressed Natural Gas</t>
  </si>
  <si>
    <t>TEF000:ma_CommuteCNG</t>
  </si>
  <si>
    <t xml:space="preserve">    Diesel</t>
  </si>
  <si>
    <t>TEF000:ma_CommuteDiesel</t>
  </si>
  <si>
    <t xml:space="preserve">    Electricity</t>
  </si>
  <si>
    <t>TEF000:ma_CommuteElect</t>
  </si>
  <si>
    <t xml:space="preserve">  Commuter Rail</t>
  </si>
  <si>
    <t>TEF000:ma_CommuterRail</t>
  </si>
  <si>
    <t>TEF000:la_TransitElect</t>
  </si>
  <si>
    <t xml:space="preserve">  Transit Rail</t>
  </si>
  <si>
    <t>TEF000:la_TransitRail</t>
  </si>
  <si>
    <t>TEF000:la_InterLNG</t>
  </si>
  <si>
    <t>TEF000:la_InterCNG</t>
  </si>
  <si>
    <t>TEF000:la_InterDiesel</t>
  </si>
  <si>
    <t>TEF000:ka_InterElect</t>
  </si>
  <si>
    <t xml:space="preserve">  Intercity Rail</t>
  </si>
  <si>
    <t>TEF000:ka_IntercityRail</t>
  </si>
  <si>
    <t>Rail Transportation</t>
  </si>
  <si>
    <t>TEF000:ma_Total</t>
  </si>
  <si>
    <t xml:space="preserve">    Propane</t>
  </si>
  <si>
    <t>TEF000:bus_school_LPG</t>
  </si>
  <si>
    <t xml:space="preserve">    Compressed/Liquefied Natural Gas</t>
  </si>
  <si>
    <t>TEF000:bus_school_CNG</t>
  </si>
  <si>
    <t xml:space="preserve">    Distillate Fuel Oil (diesel)</t>
  </si>
  <si>
    <t>TEF000:ja_SchoolBus(die</t>
  </si>
  <si>
    <t xml:space="preserve">    Motor Gasoline</t>
  </si>
  <si>
    <t>TEF000:ja_SchoolBus(mot</t>
  </si>
  <si>
    <t xml:space="preserve">  School Bus</t>
  </si>
  <si>
    <t>TEF000:bus_school_total</t>
  </si>
  <si>
    <t>TEF000:bus_inter_LPG</t>
  </si>
  <si>
    <t>TEF000:bus_inter_CNG</t>
  </si>
  <si>
    <t>TEF000:ja_IntercityBus(</t>
  </si>
  <si>
    <t>TEF000:bus_inter_motor</t>
  </si>
  <si>
    <t xml:space="preserve">  Intercity Bus</t>
  </si>
  <si>
    <t>TEF000:bus_inter_total</t>
  </si>
  <si>
    <t>TEF000:bus_transit_LPG</t>
  </si>
  <si>
    <t>TEF000:bus_transit_CNG</t>
  </si>
  <si>
    <t>TEF000:ja_TransitBus(di</t>
  </si>
  <si>
    <t>TEF000:ja_TransitBus(mo</t>
  </si>
  <si>
    <t xml:space="preserve">  Transit Bus</t>
  </si>
  <si>
    <t>TEF000:bus_transit_tot</t>
  </si>
  <si>
    <t>Bus Transportation</t>
  </si>
  <si>
    <t>TEF000:ja_Total</t>
  </si>
  <si>
    <t xml:space="preserve">  Distillates and Diesel</t>
  </si>
  <si>
    <t>TEF000:ia_Distillate</t>
  </si>
  <si>
    <t xml:space="preserve">  Residual Fuel Oil</t>
  </si>
  <si>
    <t>TEF000:ia_ResidualFuel</t>
  </si>
  <si>
    <t xml:space="preserve">  Jet Fuel and Aviation Gasoline</t>
  </si>
  <si>
    <t>TEF000:ia_JetFuel</t>
  </si>
  <si>
    <t>Military Use</t>
  </si>
  <si>
    <t>TEF000:ia_Total</t>
  </si>
  <si>
    <t xml:space="preserve">  Aviation Gasoline</t>
  </si>
  <si>
    <t>TEF000:ha_AviationGasol</t>
  </si>
  <si>
    <t xml:space="preserve">  Jet Fuel</t>
  </si>
  <si>
    <t>TEF000:ha_JetFuel</t>
  </si>
  <si>
    <t>Air Transportation</t>
  </si>
  <si>
    <t>TEF000:ha_Total</t>
  </si>
  <si>
    <t xml:space="preserve">  Liquefied Natural Gas</t>
  </si>
  <si>
    <t>TEF000:ga_LiquidNG</t>
  </si>
  <si>
    <t xml:space="preserve">  Compressed Natural Gas</t>
  </si>
  <si>
    <t>TEF000:ga_SeeEnGee</t>
  </si>
  <si>
    <t xml:space="preserve">  Residual Oil</t>
  </si>
  <si>
    <t>TEF000:ga_ResidualOil</t>
  </si>
  <si>
    <t>TEF000:ga_Distillate(di</t>
  </si>
  <si>
    <t>TEF000:ga_Total</t>
  </si>
  <si>
    <t>TEF000:fa_LiquidNG</t>
  </si>
  <si>
    <t>TEF000:fa_MotorGasoline</t>
  </si>
  <si>
    <t>TEF000:fa_ResidualOil</t>
  </si>
  <si>
    <t>TEF000:fa_Distillate(di</t>
  </si>
  <si>
    <t>TEF000:fa_Total</t>
  </si>
  <si>
    <t>TEF000:ea_LiquidNG</t>
  </si>
  <si>
    <t>TEF000:ea_SeeEnGee</t>
  </si>
  <si>
    <t>TEF000:ea_ResidualOil</t>
  </si>
  <si>
    <t>TEF000:ea_Distillate(di</t>
  </si>
  <si>
    <t>Freight Rail 4/</t>
  </si>
  <si>
    <t>TEF000:ea_Total</t>
  </si>
  <si>
    <t xml:space="preserve">  Hydrogen</t>
  </si>
  <si>
    <t>TEF000:ft_hydrogen</t>
  </si>
  <si>
    <t xml:space="preserve">  Electricity</t>
  </si>
  <si>
    <t>TEF000:ft_electricity</t>
  </si>
  <si>
    <t xml:space="preserve">  E85</t>
  </si>
  <si>
    <t>TEF000:ft_eeeeeeeeeee85</t>
  </si>
  <si>
    <t xml:space="preserve">  Propane</t>
  </si>
  <si>
    <t>TEF000:da_LiquefiedPetr</t>
  </si>
  <si>
    <t xml:space="preserve">  Compressed/Liquefied Natural Gas</t>
  </si>
  <si>
    <t>TEF000:da_CompressedNat</t>
  </si>
  <si>
    <t>TEF000:da_Distillate(di</t>
  </si>
  <si>
    <t xml:space="preserve">  Motor Gasoline</t>
  </si>
  <si>
    <t>TEF000:da_MotorGasoline</t>
  </si>
  <si>
    <t>Freight Trucks 3/</t>
  </si>
  <si>
    <t>TEF000:da_Total</t>
  </si>
  <si>
    <t>TEF000:clt_hydrogen</t>
  </si>
  <si>
    <t>TEF000:clt_electricity</t>
  </si>
  <si>
    <t>TEF000:clt_natural_gas</t>
  </si>
  <si>
    <t>TEF000:clt_propane</t>
  </si>
  <si>
    <t>TEF000:clt_Diesel</t>
  </si>
  <si>
    <t xml:space="preserve">  E85 1/</t>
  </si>
  <si>
    <t>TEF000:clt_e85</t>
  </si>
  <si>
    <t xml:space="preserve">  Motor Gasoline excluding E85 1/</t>
  </si>
  <si>
    <t>TEF000:clt_MotorGas</t>
  </si>
  <si>
    <t>Commercial Light Trucks 2/</t>
  </si>
  <si>
    <t>TEF000:ca_CommercialLig</t>
  </si>
  <si>
    <t>TEF000:ba_LiquidHydroge</t>
  </si>
  <si>
    <t>TEF000:ba_Electricity</t>
  </si>
  <si>
    <t>TEF000:ba_LiquefiedPetr</t>
  </si>
  <si>
    <t>TEF000:ba_CompressedNat</t>
  </si>
  <si>
    <t>TEF000:ba_Distillate(di</t>
  </si>
  <si>
    <t>TEF000:ba_Ethanol</t>
  </si>
  <si>
    <t>TEF000:ba_MotorGasoline</t>
  </si>
  <si>
    <t>Light-Duty Vehicle</t>
  </si>
  <si>
    <t>TEF000:ba_Total</t>
  </si>
  <si>
    <t xml:space="preserve"> Mode and Type</t>
  </si>
  <si>
    <t>(trillion Btu)</t>
  </si>
  <si>
    <t>37. Transportation Sector Energy Use by Fuel Type Within a Mode</t>
  </si>
  <si>
    <t>TEF000</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</si>
  <si>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</si>
  <si>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</si>
  <si>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</si>
  <si>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</si>
  <si>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</si>
  <si>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</si>
  <si>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</si>
  <si>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</si>
  <si>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</si>
  <si>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</si>
  <si>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</si>
  <si>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</si>
  <si>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</si>
  <si>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</si>
  <si>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</si>
  <si>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</si>
  <si>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</si>
  <si>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</si>
  <si>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</si>
  <si>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</si>
  <si>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</si>
  <si>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</si>
  <si>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</si>
  <si>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</si>
  <si>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</si>
  <si>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</si>
  <si>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</si>
  <si>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Our source for light trucks by technology type (AEO 40) doesn't differentiate between commercial</t>
  </si>
  <si>
    <t>We divide these up by vehicle miles traveled (AEO 7).  We assume all diesel and natural gas light trucks</t>
  </si>
  <si>
    <t>electric buses in the U.S.</t>
  </si>
  <si>
    <t>are freight LDVs, and the remainder of the freight LDVs are conventional gasoline vehicles.</t>
  </si>
  <si>
    <t>For passenger rail, we have locomotives explicitly only for Amtrak, and cars for light, heavy,</t>
  </si>
  <si>
    <t>and commuter rail.  We assume an average of 10 cars per train for light, heavy, and commuter rail.</t>
  </si>
  <si>
    <r>
      <t>KEY:</t>
    </r>
    <r>
      <rPr>
        <sz val="9"/>
        <rFont val="Arial"/>
        <family val="2"/>
      </rPr>
      <t xml:space="preserve"> N = data do not exist; U = data are not available; R = revised.</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</si>
  <si>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2007-15. </t>
    </r>
  </si>
  <si>
    <r>
      <t>Data for 2007-15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</si>
  <si>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t>1995-2016: Department of Transportation, Federal aviation administration, FAA Aerospace Forecasts, tables  21, 22, and 27, available at https://www.faa.gov/data_research/aviation/aerospace_forecasts/ as of Mar. 2, 2018.</t>
  </si>
  <si>
    <r>
      <t xml:space="preserve">1990-2016: Ibid., </t>
    </r>
    <r>
      <rPr>
        <i/>
        <sz val="9"/>
        <rFont val="Arial"/>
        <family val="2"/>
      </rPr>
      <t xml:space="preserve">General Aviation and Air Taxi Activity Survey </t>
    </r>
    <r>
      <rPr>
        <sz val="9"/>
        <rFont val="Arial"/>
        <family val="2"/>
      </rPr>
      <t>(Annual Issues), table 1.1, available at http://www.faa.gov/data_research/aviation_data_statistics/general_aviation/ as of Mar. 2, 2018.</t>
    </r>
  </si>
  <si>
    <r>
      <t>2007-16: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 2018.</t>
    </r>
  </si>
  <si>
    <r>
      <t xml:space="preserve">1995-2016: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Mar. 2, 2018.</t>
    </r>
  </si>
  <si>
    <r>
      <t xml:space="preserve">2007-16: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 2018.</t>
    </r>
  </si>
  <si>
    <r>
      <t xml:space="preserve">2015-16: Ibid., </t>
    </r>
    <r>
      <rPr>
        <i/>
        <sz val="9"/>
        <rFont val="Arial"/>
        <family val="2"/>
      </rPr>
      <t xml:space="preserve">National Transit Database, </t>
    </r>
    <r>
      <rPr>
        <sz val="9"/>
        <rFont val="Arial"/>
        <family val="2"/>
      </rPr>
      <t>Annual Database Agency Mode Service (Washington, DC: Annual Issues), available at https://www.transit.dot.gov/ntd/ntd-data as of Mar. 2, 2018.</t>
    </r>
  </si>
  <si>
    <r>
      <t xml:space="preserve">1960-2013: Association of American Railroads, </t>
    </r>
    <r>
      <rPr>
        <i/>
        <sz val="9"/>
        <rFont val="Arial"/>
        <family val="2"/>
      </rPr>
      <t xml:space="preserve">Railroad Facts </t>
    </r>
    <r>
      <rPr>
        <sz val="9"/>
        <rFont val="Arial"/>
        <family val="2"/>
      </rPr>
      <t>(Washington, DC: Annual Issues), p. 51 and 54 and similar pages in earlier editions.</t>
    </r>
  </si>
  <si>
    <r>
      <t xml:space="preserve">2001-16: Association of American Railroads, </t>
    </r>
    <r>
      <rPr>
        <i/>
        <sz val="9"/>
        <rFont val="Arial"/>
        <family val="2"/>
      </rPr>
      <t xml:space="preserve">Railroad Facts </t>
    </r>
    <r>
      <rPr>
        <sz val="9"/>
        <rFont val="Arial"/>
        <family val="2"/>
      </rPr>
      <t>(Washington, DC: Annual Issues), p.</t>
    </r>
    <r>
      <rPr>
        <sz val="9"/>
        <color rgb="FFFF0000"/>
        <rFont val="Arial"/>
        <family val="2"/>
      </rPr>
      <t xml:space="preserve"> 73</t>
    </r>
    <r>
      <rPr>
        <sz val="9"/>
        <rFont val="Arial"/>
        <family val="2"/>
      </rPr>
      <t xml:space="preserve"> and similar pages in earlier editions.</t>
    </r>
  </si>
  <si>
    <r>
      <t>1960-2014: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http://www.navigationdatacenter.us/veslchar/veslchar.htm as of Nov. 14, 2016.</t>
    </r>
  </si>
  <si>
    <r>
      <t>2015-16: Ibid.,</t>
    </r>
    <r>
      <rPr>
        <i/>
        <sz val="9"/>
        <rFont val="Arial"/>
        <family val="2"/>
      </rPr>
      <t xml:space="preserve"> Waterborne Transportation Lines of The United States, Volume 1, National Summaries</t>
    </r>
    <r>
      <rPr>
        <sz val="9"/>
        <rFont val="Arial"/>
        <family val="2"/>
      </rPr>
      <t xml:space="preserve"> (New Orleans, LA : Annual Issues), table 2, available at http://www.navigationdatacenter.us/veslchar/veslchar.htm as of Mar. 2, 2018.</t>
    </r>
  </si>
  <si>
    <t>2001-16: U.S. Department of Transportation, Maritime Administration, United States Flag Privately-Owned Merchant Fleet Summary, available at http://www.marad.dot.gov/resources/data-statistics/#fleet-stats as of Mar. 2, 2018.</t>
  </si>
  <si>
    <r>
      <t xml:space="preserve">1960-2016: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Mar. 2, 2018.</t>
    </r>
  </si>
  <si>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</si>
  <si>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</si>
  <si>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</si>
  <si>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</si>
  <si>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</si>
  <si>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</si>
  <si>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</si>
  <si>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</si>
  <si>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</si>
  <si>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</si>
  <si>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</si>
  <si>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TEF000:bus_transit_e85</t>
  </si>
  <si>
    <t xml:space="preserve">    E85</t>
  </si>
  <si>
    <t>TEF000:bus_transit_elec</t>
  </si>
  <si>
    <t>TEF000:bus_transit_hydr</t>
  </si>
  <si>
    <t xml:space="preserve">    Hydrogen</t>
  </si>
  <si>
    <t>TEF000:bus_inter_e85</t>
  </si>
  <si>
    <t>TEF000:bus_inter_elec</t>
  </si>
  <si>
    <t>TEF000:bus_inter_hydrog</t>
  </si>
  <si>
    <t>TEF000:bus_school_e85</t>
  </si>
  <si>
    <t>TEF000:bus_school_elec</t>
  </si>
  <si>
    <t>TEF000:bus_school_hydro</t>
  </si>
  <si>
    <t>National Laboratory, Transportation Energy Data Book:  Edition 36; Department of Defense, Defense Logistics Agency Energy,</t>
  </si>
  <si>
    <t xml:space="preserve">   300 Mile Electric Vehicle</t>
  </si>
  <si>
    <t>Book:  Edition 36; U.S. Department of Commerce, Bureau of the Census, "Vehicle Inventory and Use Survey," EC02TV;</t>
  </si>
  <si>
    <t>U.S. Army Corps of Engineers, 2015 Waterborne Commerce in the United States, Part 5; and U.S. Energy Information</t>
  </si>
  <si>
    <t>http://www.infrastructurereportcard.org/wp-content/uploads/2018/05/C1-140212-001_D1-FRA-Report-on-RRs-Report-9-30.pdf</t>
  </si>
  <si>
    <t>Annual Energy Outlook 2019</t>
  </si>
  <si>
    <t>ref2019.d111618a</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</si>
  <si>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</si>
  <si>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</si>
  <si>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</si>
  <si>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</si>
  <si>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</si>
  <si>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</si>
  <si>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</si>
  <si>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</si>
  <si>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</si>
  <si>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</si>
  <si>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</si>
  <si>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</si>
  <si>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</si>
  <si>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</si>
  <si>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</si>
  <si>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</si>
  <si>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</si>
  <si>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</si>
  <si>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Fiscal Year 2015 Fact Book; and EIA, AEO2019 National Energy Modeling System run ref2019.d111618a.  2018 and</t>
  </si>
  <si>
    <t>projections:  EIA, AEO2019 National Energy Modeling System run ref2019.d111618a.</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</si>
  <si>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</si>
  <si>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</si>
  <si>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</si>
  <si>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</si>
  <si>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</si>
  <si>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</si>
  <si>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</si>
  <si>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</si>
  <si>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</si>
  <si>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</si>
  <si>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</si>
  <si>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r>
      <t>Oceangoing self-propelled vessels (1,000 gross tons and over)</t>
    </r>
    <r>
      <rPr>
        <vertAlign val="superscript"/>
        <sz val="11"/>
        <rFont val="Arial Narrow"/>
        <family val="2"/>
      </rPr>
      <t>m,o</t>
    </r>
  </si>
  <si>
    <t>https://www.bts.gov/content/number-us-aircraft-vehicles-vessels-and-other-conveyances</t>
  </si>
  <si>
    <t>National Transportation Statistics 2018 Q4</t>
  </si>
  <si>
    <t>Start Year</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</si>
  <si>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</si>
  <si>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</si>
  <si>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</si>
  <si>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</si>
  <si>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</si>
  <si>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</si>
  <si>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</si>
  <si>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</si>
  <si>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</si>
  <si>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</si>
  <si>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</si>
  <si>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</si>
  <si>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</si>
  <si>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</si>
  <si>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</si>
  <si>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</si>
  <si>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</si>
  <si>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</si>
  <si>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</si>
  <si>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</si>
  <si>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</si>
  <si>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Table 46</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</si>
  <si>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</si>
  <si>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</si>
  <si>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</si>
  <si>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</si>
  <si>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</si>
  <si>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</si>
  <si>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</si>
  <si>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</si>
  <si>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</si>
  <si>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</si>
  <si>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</si>
  <si>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</si>
  <si>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</si>
  <si>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</si>
  <si>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</si>
  <si>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</si>
  <si>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</si>
  <si>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</si>
  <si>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</si>
  <si>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</si>
  <si>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</si>
  <si>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</si>
  <si>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</si>
  <si>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</si>
  <si>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</si>
  <si>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</si>
  <si>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</si>
  <si>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</si>
  <si>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</si>
  <si>
    <t>We use AEO 2019 to calculate start year vehicles, as AEO 2020 does not include 2018 data.</t>
  </si>
  <si>
    <t>For the U.S. in EPS 3.0, the start year is 2018, as the first simulated year is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</si>
</sst>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R\)\ #,##0"/>
    <numFmt numFmtId="168" formatCode="###0.00_)"/>
    <numFmt numFmtId="169" formatCode="#,##0_)"/>
    <numFmt numFmtId="170" formatCode="#,##0.000"/>
    <numFmt numFmtId="171" formatCode="_(* #,##0_);_(* \(#,##0\);_(* &quot;-&quot;??_);_(@_)"/>
    <numFmt numFmtId="172" formatCode="#,##0.000000"/>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3" fillId="0" borderId="0">
      <alignment horizontal="left" vertical="top"/>
    </xf>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28" fillId="5" borderId="0" applyNumberFormat="0" applyBorder="0" applyAlignment="0" applyProtection="0"/>
    <xf numFmtId="0" fontId="29" fillId="22" borderId="11" applyNumberFormat="0" applyAlignment="0" applyProtection="0"/>
    <xf numFmtId="0" fontId="30"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8" fontId="32" fillId="0" borderId="6" applyNumberFormat="0" applyFill="0">
      <alignment horizontal="right"/>
    </xf>
    <xf numFmtId="169" fontId="33" fillId="0" borderId="6">
      <alignment horizontal="right" vertical="center"/>
    </xf>
    <xf numFmtId="49" fontId="34" fillId="0" borderId="6">
      <alignment horizontal="left" vertical="center"/>
    </xf>
    <xf numFmtId="168" fontId="32" fillId="0" borderId="6" applyNumberFormat="0" applyFill="0">
      <alignment horizontal="right"/>
    </xf>
    <xf numFmtId="0" fontId="35" fillId="0" borderId="0" applyNumberFormat="0" applyFill="0" applyBorder="0" applyAlignment="0" applyProtection="0"/>
    <xf numFmtId="0" fontId="36" fillId="6" borderId="0" applyNumberFormat="0" applyBorder="0" applyAlignment="0" applyProtection="0"/>
    <xf numFmtId="0" fontId="37" fillId="0" borderId="13" applyNumberFormat="0" applyFill="0" applyAlignment="0" applyProtection="0"/>
    <xf numFmtId="0" fontId="38" fillId="0" borderId="14"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40" fillId="0" borderId="16">
      <alignment horizontal="right" vertical="center"/>
    </xf>
    <xf numFmtId="0" fontId="41" fillId="0" borderId="6">
      <alignment horizontal="left" vertical="center"/>
    </xf>
    <xf numFmtId="0" fontId="32" fillId="0" borderId="6">
      <alignment horizontal="left" vertical="center"/>
    </xf>
    <xf numFmtId="0" fontId="18" fillId="0" borderId="6">
      <alignment horizontal="left"/>
    </xf>
    <xf numFmtId="0" fontId="18" fillId="24" borderId="0">
      <alignment horizontal="centerContinuous" wrapText="1"/>
    </xf>
    <xf numFmtId="0" fontId="42" fillId="9" borderId="11" applyNumberFormat="0" applyAlignment="0" applyProtection="0"/>
    <xf numFmtId="0" fontId="43" fillId="0" borderId="17" applyNumberFormat="0" applyFill="0" applyAlignment="0" applyProtection="0"/>
    <xf numFmtId="0" fontId="44"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1"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5" fillId="0" borderId="0"/>
    <xf numFmtId="0" fontId="8" fillId="0" borderId="0"/>
    <xf numFmtId="37" fontId="46"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7"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4" fillId="0" borderId="0">
      <alignment horizontal="right"/>
    </xf>
    <xf numFmtId="49" fontId="33" fillId="0" borderId="0">
      <alignment horizontal="left" vertical="center"/>
    </xf>
    <xf numFmtId="49" fontId="34" fillId="0" borderId="6">
      <alignment horizontal="left"/>
    </xf>
    <xf numFmtId="168" fontId="33" fillId="0" borderId="0" applyNumberFormat="0">
      <alignment horizontal="right"/>
    </xf>
    <xf numFmtId="0" fontId="40" fillId="27" borderId="0">
      <alignment horizontal="centerContinuous" vertical="center" wrapText="1"/>
    </xf>
    <xf numFmtId="0" fontId="40" fillId="0" borderId="20">
      <alignment horizontal="left" vertical="center"/>
    </xf>
    <xf numFmtId="0" fontId="48" fillId="0" borderId="0" applyNumberFormat="0" applyFill="0" applyBorder="0" applyAlignment="0" applyProtection="0"/>
    <xf numFmtId="0" fontId="18" fillId="0" borderId="0">
      <alignment horizontal="left"/>
    </xf>
    <xf numFmtId="0" fontId="49" fillId="0" borderId="0">
      <alignment horizontal="left"/>
    </xf>
    <xf numFmtId="0" fontId="32" fillId="0" borderId="0">
      <alignment horizontal="left"/>
    </xf>
    <xf numFmtId="0" fontId="49" fillId="0" borderId="0">
      <alignment horizontal="left"/>
    </xf>
    <xf numFmtId="0" fontId="32" fillId="0" borderId="0">
      <alignment horizontal="left"/>
    </xf>
    <xf numFmtId="0" fontId="50" fillId="0" borderId="21" applyNumberFormat="0" applyFill="0" applyAlignment="0" applyProtection="0"/>
    <xf numFmtId="0" fontId="51" fillId="0" borderId="0" applyNumberFormat="0" applyFill="0" applyBorder="0" applyAlignment="0" applyProtection="0"/>
    <xf numFmtId="49" fontId="33" fillId="0" borderId="6">
      <alignment horizontal="left"/>
    </xf>
    <xf numFmtId="0" fontId="40" fillId="0" borderId="16">
      <alignment horizontal="left"/>
    </xf>
    <xf numFmtId="0" fontId="18" fillId="0" borderId="0">
      <alignment horizontal="left" vertical="center"/>
    </xf>
    <xf numFmtId="43" fontId="8" fillId="0" borderId="0" applyFont="0" applyFill="0" applyBorder="0" applyAlignment="0" applyProtection="0"/>
  </cellStyleXfs>
  <cellXfs count="106">
    <xf numFmtId="0" fontId="0" fillId="0" borderId="0" xfId="0"/>
    <xf numFmtId="0" fontId="1" fillId="0" borderId="0" xfId="0" applyFont="1"/>
    <xf numFmtId="164" fontId="4" fillId="0" borderId="2" xfId="3" applyNumberFormat="1" applyFill="1" applyAlignment="1">
      <alignment horizontal="right" wrapText="1"/>
    </xf>
    <xf numFmtId="3" fontId="4" fillId="0" borderId="2" xfId="3" applyNumberFormat="1" applyFill="1" applyAlignment="1">
      <alignment horizontal="right" wrapText="1"/>
    </xf>
    <xf numFmtId="0" fontId="4" fillId="0" borderId="2" xfId="3" applyFont="1" applyFill="1" applyBorder="1" applyAlignment="1">
      <alignment wrapText="1"/>
    </xf>
    <xf numFmtId="164" fontId="0" fillId="0" borderId="3" xfId="4" applyNumberFormat="1" applyFont="1" applyFill="1" applyAlignment="1">
      <alignment horizontal="right" wrapText="1"/>
    </xf>
    <xf numFmtId="3"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6" applyFont="1"/>
    <xf numFmtId="0" fontId="6" fillId="0" borderId="0" xfId="7" applyFont="1" applyFill="1" applyBorder="1" applyAlignment="1">
      <alignment horizontal="left"/>
    </xf>
    <xf numFmtId="0" fontId="1" fillId="2" borderId="0" xfId="0" applyFont="1" applyFill="1"/>
    <xf numFmtId="0" fontId="0" fillId="0" borderId="0" xfId="0" applyAlignment="1">
      <alignment horizontal="left"/>
    </xf>
    <xf numFmtId="3" fontId="0" fillId="0" borderId="0" xfId="0" applyNumberFormat="1"/>
    <xf numFmtId="165" fontId="0" fillId="0" borderId="3" xfId="4" applyNumberFormat="1" applyFont="1" applyFill="1" applyAlignment="1">
      <alignment horizontal="right" wrapText="1"/>
    </xf>
    <xf numFmtId="165" fontId="4" fillId="0" borderId="2" xfId="3" applyNumberFormat="1" applyFill="1" applyAlignment="1">
      <alignment horizontal="right" wrapText="1"/>
    </xf>
    <xf numFmtId="4" fontId="4" fillId="0" borderId="2" xfId="3" applyNumberFormat="1" applyFill="1" applyAlignment="1">
      <alignment horizontal="right" wrapText="1"/>
    </xf>
    <xf numFmtId="4" fontId="0" fillId="0" borderId="3" xfId="4" applyNumberFormat="1" applyFont="1" applyFill="1" applyAlignment="1">
      <alignment horizontal="right" wrapText="1"/>
    </xf>
    <xf numFmtId="0" fontId="1" fillId="0" borderId="0" xfId="0" applyFont="1" applyAlignment="1">
      <alignment horizontal="right"/>
    </xf>
    <xf numFmtId="1" fontId="0" fillId="0" borderId="0" xfId="0" applyNumberFormat="1"/>
    <xf numFmtId="1" fontId="0" fillId="0" borderId="0" xfId="0" applyNumberFormat="1" applyFill="1"/>
    <xf numFmtId="0" fontId="9" fillId="0" borderId="0" xfId="0" applyFont="1"/>
    <xf numFmtId="0" fontId="19" fillId="0" borderId="0" xfId="0" applyFont="1" applyAlignment="1">
      <alignment horizontal="center"/>
    </xf>
    <xf numFmtId="0" fontId="21" fillId="0" borderId="0" xfId="0" applyFont="1"/>
    <xf numFmtId="3" fontId="19" fillId="0" borderId="0" xfId="0" applyNumberFormat="1" applyFont="1"/>
    <xf numFmtId="0" fontId="19" fillId="0" borderId="0" xfId="0" applyFont="1"/>
    <xf numFmtId="0" fontId="13" fillId="0" borderId="0" xfId="0" applyFont="1" applyAlignment="1">
      <alignment vertical="center"/>
    </xf>
    <xf numFmtId="0" fontId="13" fillId="0" borderId="0" xfId="0" applyFont="1"/>
    <xf numFmtId="0" fontId="13" fillId="0" borderId="0" xfId="0" applyFont="1" applyAlignment="1">
      <alignment horizontal="left" vertical="center"/>
    </xf>
    <xf numFmtId="0" fontId="52" fillId="0" borderId="0" xfId="0" applyFont="1" applyAlignment="1">
      <alignment horizontal="left" vertical="center"/>
    </xf>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pplyProtection="1">
      <alignment horizontal="left"/>
    </xf>
    <xf numFmtId="0" fontId="3" fillId="0" borderId="0" xfId="0" applyFont="1"/>
    <xf numFmtId="0" fontId="19" fillId="0" borderId="10" xfId="0" applyFont="1" applyFill="1" applyBorder="1" applyAlignment="1">
      <alignment horizontal="center"/>
    </xf>
    <xf numFmtId="0" fontId="21" fillId="0" borderId="10" xfId="15" applyNumberFormat="1" applyFont="1" applyFill="1" applyBorder="1" applyAlignment="1">
      <alignment horizontal="center"/>
    </xf>
    <xf numFmtId="0" fontId="21" fillId="0" borderId="10" xfId="0" applyFont="1" applyFill="1" applyBorder="1" applyAlignment="1">
      <alignment horizontal="center"/>
    </xf>
    <xf numFmtId="0" fontId="21" fillId="0" borderId="9" xfId="0" applyFont="1" applyFill="1" applyBorder="1" applyAlignment="1">
      <alignment horizontal="center"/>
    </xf>
    <xf numFmtId="0" fontId="21" fillId="0" borderId="0" xfId="10" quotePrefix="1" applyFont="1" applyFill="1" applyBorder="1" applyAlignment="1">
      <alignment horizontal="left"/>
    </xf>
    <xf numFmtId="3" fontId="19" fillId="0" borderId="0" xfId="11" applyNumberFormat="1" applyFont="1" applyFill="1" applyBorder="1" applyAlignment="1">
      <alignment horizontal="right"/>
    </xf>
    <xf numFmtId="0" fontId="21" fillId="0" borderId="0" xfId="0" applyFont="1" applyFill="1" applyBorder="1" applyAlignment="1"/>
    <xf numFmtId="0" fontId="9" fillId="0" borderId="0" xfId="0" applyFont="1" applyFill="1"/>
    <xf numFmtId="0" fontId="19" fillId="0" borderId="0" xfId="10" applyFont="1" applyFill="1" applyBorder="1" applyAlignment="1">
      <alignment horizontal="left"/>
    </xf>
    <xf numFmtId="3" fontId="19" fillId="0" borderId="0" xfId="0" applyNumberFormat="1" applyFont="1" applyFill="1" applyBorder="1" applyAlignment="1"/>
    <xf numFmtId="167" fontId="19" fillId="0" borderId="0" xfId="0" applyNumberFormat="1" applyFont="1" applyFill="1" applyBorder="1" applyAlignment="1"/>
    <xf numFmtId="3" fontId="19" fillId="0" borderId="0" xfId="14" applyNumberFormat="1" applyFont="1" applyFill="1" applyBorder="1"/>
    <xf numFmtId="3" fontId="19" fillId="0" borderId="0" xfId="14" applyNumberFormat="1" applyFont="1" applyFill="1" applyBorder="1" applyAlignment="1">
      <alignment horizontal="right"/>
    </xf>
    <xf numFmtId="3" fontId="21" fillId="0" borderId="0" xfId="11" applyNumberFormat="1" applyFont="1" applyFill="1" applyBorder="1" applyAlignment="1">
      <alignment horizontal="right"/>
    </xf>
    <xf numFmtId="3" fontId="19" fillId="0" borderId="0" xfId="0" applyNumberFormat="1" applyFont="1" applyFill="1" applyAlignment="1">
      <alignment horizontal="right"/>
    </xf>
    <xf numFmtId="3" fontId="19" fillId="0" borderId="0" xfId="13" applyNumberFormat="1" applyFont="1" applyFill="1" applyBorder="1" applyAlignment="1" applyProtection="1">
      <alignment horizontal="right" vertical="center"/>
    </xf>
    <xf numFmtId="3" fontId="19" fillId="0" borderId="0" xfId="0" applyNumberFormat="1" applyFont="1" applyFill="1" applyBorder="1" applyAlignment="1">
      <alignment horizontal="right"/>
    </xf>
    <xf numFmtId="0" fontId="19" fillId="0" borderId="0" xfId="0" applyFont="1" applyFill="1" applyBorder="1" applyAlignment="1">
      <alignment horizontal="left"/>
    </xf>
    <xf numFmtId="0" fontId="21" fillId="0" borderId="0" xfId="10" applyFont="1" applyFill="1" applyBorder="1" applyAlignment="1">
      <alignment horizontal="left"/>
    </xf>
    <xf numFmtId="3" fontId="21" fillId="0" borderId="0" xfId="0" applyNumberFormat="1" applyFont="1" applyFill="1" applyBorder="1" applyAlignment="1"/>
    <xf numFmtId="3" fontId="19" fillId="0" borderId="0" xfId="12" applyNumberFormat="1" applyFont="1" applyFill="1" applyBorder="1" applyAlignment="1">
      <alignment horizontal="right"/>
    </xf>
    <xf numFmtId="166" fontId="19" fillId="0" borderId="0" xfId="10" applyNumberFormat="1" applyFont="1" applyFill="1" applyBorder="1" applyAlignment="1">
      <alignment horizontal="left"/>
    </xf>
    <xf numFmtId="167" fontId="19" fillId="0" borderId="0" xfId="0" applyNumberFormat="1" applyFont="1" applyFill="1" applyBorder="1" applyAlignment="1">
      <alignment horizontal="right"/>
    </xf>
    <xf numFmtId="0" fontId="19" fillId="0" borderId="0" xfId="10" applyFont="1" applyFill="1" applyBorder="1" applyAlignment="1">
      <alignment horizontal="left" wrapText="1"/>
    </xf>
    <xf numFmtId="0" fontId="19" fillId="0" borderId="8" xfId="10" applyFont="1" applyFill="1" applyBorder="1" applyAlignment="1">
      <alignment horizontal="left"/>
    </xf>
    <xf numFmtId="3" fontId="19" fillId="0" borderId="8" xfId="11" applyNumberFormat="1" applyFont="1" applyFill="1" applyBorder="1" applyAlignment="1">
      <alignment horizontal="right"/>
    </xf>
    <xf numFmtId="3" fontId="19" fillId="0" borderId="8" xfId="0" applyNumberFormat="1" applyFont="1" applyFill="1" applyBorder="1"/>
    <xf numFmtId="3" fontId="13" fillId="0" borderId="0" xfId="0" applyNumberFormat="1" applyFont="1" applyFill="1" applyAlignment="1">
      <alignment horizontal="left" vertical="center"/>
    </xf>
    <xf numFmtId="0" fontId="13" fillId="0" borderId="0" xfId="0" applyFont="1" applyFill="1" applyAlignment="1">
      <alignment vertical="center"/>
    </xf>
    <xf numFmtId="0" fontId="13" fillId="0" borderId="0" xfId="0" applyFont="1" applyFill="1" applyAlignment="1"/>
    <xf numFmtId="0" fontId="13" fillId="0" borderId="0" xfId="0" applyFont="1" applyFill="1" applyBorder="1" applyAlignment="1">
      <alignment vertical="center"/>
    </xf>
    <xf numFmtId="0" fontId="13" fillId="0" borderId="0" xfId="0" applyFont="1" applyFill="1" applyBorder="1" applyAlignment="1">
      <alignment horizontal="left" vertical="center"/>
    </xf>
    <xf numFmtId="0" fontId="13" fillId="0" borderId="0" xfId="0" applyFont="1" applyFill="1" applyAlignment="1">
      <alignment horizontal="left" vertical="center"/>
    </xf>
    <xf numFmtId="3" fontId="19" fillId="28" borderId="0" xfId="13" applyNumberFormat="1" applyFont="1" applyFill="1" applyBorder="1" applyAlignment="1" applyProtection="1">
      <alignment horizontal="right" vertical="center"/>
    </xf>
    <xf numFmtId="170" fontId="0" fillId="0" borderId="3" xfId="4" applyNumberFormat="1" applyFont="1" applyFill="1" applyAlignment="1">
      <alignment horizontal="right" wrapText="1"/>
    </xf>
    <xf numFmtId="171" fontId="0" fillId="0" borderId="0" xfId="142" applyNumberFormat="1" applyFont="1"/>
    <xf numFmtId="0" fontId="1" fillId="0" borderId="0" xfId="0" applyFont="1" applyAlignment="1">
      <alignment wrapText="1"/>
    </xf>
    <xf numFmtId="0" fontId="0" fillId="0" borderId="0" xfId="0" applyFill="1"/>
    <xf numFmtId="172" fontId="0" fillId="0" borderId="0" xfId="0" applyNumberFormat="1"/>
    <xf numFmtId="0" fontId="19" fillId="28" borderId="0" xfId="0" applyFont="1" applyFill="1"/>
    <xf numFmtId="0" fontId="2" fillId="0" borderId="1" xfId="2" applyFont="1" applyFill="1" applyBorder="1" applyAlignment="1">
      <alignment wrapText="1"/>
    </xf>
    <xf numFmtId="0" fontId="16" fillId="0" borderId="0" xfId="9" applyFont="1" applyFill="1" applyAlignment="1">
      <alignment vertical="center" wrapText="1"/>
    </xf>
    <xf numFmtId="0" fontId="16" fillId="0" borderId="0" xfId="9" applyNumberFormat="1" applyFont="1" applyFill="1" applyAlignment="1">
      <alignment vertical="center" wrapText="1"/>
    </xf>
    <xf numFmtId="0" fontId="16" fillId="0" borderId="0" xfId="9" applyNumberFormat="1" applyFont="1" applyFill="1" applyAlignment="1">
      <alignment horizontal="left" vertical="center" wrapText="1"/>
    </xf>
    <xf numFmtId="0" fontId="13" fillId="0" borderId="0" xfId="9" applyFont="1" applyFill="1" applyAlignment="1">
      <alignment vertical="center" wrapText="1"/>
    </xf>
    <xf numFmtId="49" fontId="13" fillId="0" borderId="0" xfId="0" applyNumberFormat="1" applyFont="1" applyAlignment="1">
      <alignment vertical="center" wrapText="1"/>
    </xf>
    <xf numFmtId="0" fontId="16" fillId="0" borderId="0" xfId="9"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24" fillId="0" borderId="8" xfId="16" applyFont="1" applyFill="1" applyBorder="1" applyAlignment="1">
      <alignment horizontal="left" wrapText="1"/>
    </xf>
    <xf numFmtId="0" fontId="12" fillId="0" borderId="7" xfId="0" applyFont="1" applyFill="1" applyBorder="1" applyAlignment="1">
      <alignment vertical="center" wrapText="1"/>
    </xf>
    <xf numFmtId="0" fontId="12" fillId="0" borderId="0" xfId="0" applyFont="1" applyFill="1" applyBorder="1" applyAlignment="1">
      <alignment vertical="center" wrapText="1"/>
    </xf>
    <xf numFmtId="0" fontId="16" fillId="0" borderId="0" xfId="10" applyNumberFormat="1" applyFont="1" applyFill="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Body: normal cell" xfId="4"/>
    <cellStyle name="Calculation 2" xfId="42"/>
    <cellStyle name="Check Cell 2" xfId="43"/>
    <cellStyle name="Comma" xfId="142" builtinId="3"/>
    <cellStyle name="Comma 2" xfId="44"/>
    <cellStyle name="Comma 2 2" xfId="13"/>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Data_Sheet1 (2)_1" xfId="11"/>
    <cellStyle name="Explanatory Text 2" xfId="60"/>
    <cellStyle name="Font: Calibri, 9pt regular" xfId="6"/>
    <cellStyle name="Footnotes: top row" xfId="2"/>
    <cellStyle name="Good 2" xfId="61"/>
    <cellStyle name="Header: bottom row" xfId="5"/>
    <cellStyle name="Heading 1 2" xfId="62"/>
    <cellStyle name="Heading 2 2" xfId="63"/>
    <cellStyle name="Heading 3 2" xfId="64"/>
    <cellStyle name="Heading 4 2" xfId="65"/>
    <cellStyle name="Hed Side" xfId="15"/>
    <cellStyle name="Hed Side bold" xfId="66"/>
    <cellStyle name="Hed Side Indent" xfId="67"/>
    <cellStyle name="Hed Side Regular" xfId="68"/>
    <cellStyle name="Hed Side_1-1A-Regular" xfId="69"/>
    <cellStyle name="Hed Side_Sheet1 (2)_1" xfId="10"/>
    <cellStyle name="Hed Top" xfId="70"/>
    <cellStyle name="Input 2" xfId="71"/>
    <cellStyle name="Linked Cell 2" xfId="72"/>
    <cellStyle name="Neutral 2" xfId="73"/>
    <cellStyle name="Normal" xfId="0" builtinId="0"/>
    <cellStyle name="Normal 10" xfId="74"/>
    <cellStyle name="Normal 11" xfId="12"/>
    <cellStyle name="Normal 2" xfId="1"/>
    <cellStyle name="Normal 2 2" xfId="75"/>
    <cellStyle name="Normal 2 2 2" xfId="76"/>
    <cellStyle name="Normal 2 2 3" xfId="77"/>
    <cellStyle name="Normal 2 3" xfId="78"/>
    <cellStyle name="Normal 2 4" xfId="79"/>
    <cellStyle name="Normal 3" xfId="8"/>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3 9" xfId="14"/>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arent row" xfId="3"/>
    <cellStyle name="Percent 2" xfId="120"/>
    <cellStyle name="Percent 2 2" xfId="121"/>
    <cellStyle name="Percent 3" xfId="122"/>
    <cellStyle name="Percent 3 2" xfId="123"/>
    <cellStyle name="Source Hed" xfId="124"/>
    <cellStyle name="Source Superscript" xfId="125"/>
    <cellStyle name="Source Text" xfId="9"/>
    <cellStyle name="State" xfId="126"/>
    <cellStyle name="Superscript" xfId="127"/>
    <cellStyle name="Table Data" xfId="128"/>
    <cellStyle name="Table Head Top" xfId="129"/>
    <cellStyle name="Table Hed Side" xfId="130"/>
    <cellStyle name="Table title" xfId="7"/>
    <cellStyle name="Title 2" xfId="131"/>
    <cellStyle name="Title Text" xfId="132"/>
    <cellStyle name="Title Text 1" xfId="133"/>
    <cellStyle name="Title Text 2" xfId="134"/>
    <cellStyle name="Title-1" xfId="16"/>
    <cellStyle name="Title-2" xfId="135"/>
    <cellStyle name="Title-3" xfId="136"/>
    <cellStyle name="Total 2" xfId="137"/>
    <cellStyle name="Warning Text 2" xfId="138"/>
    <cellStyle name="Wrap" xfId="139"/>
    <cellStyle name="Wrap Bold" xfId="140"/>
    <cellStyle name="Wrap Title" xfId="1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tabSelected="1" topLeftCell="A22" workbookViewId="0">
      <selection activeCell="A53" sqref="A53:A55"/>
    </sheetView>
  </sheetViews>
  <sheetFormatPr defaultRowHeight="14.25"/>
  <cols>
    <col min="2" max="2" width="73.1328125" customWidth="1"/>
  </cols>
  <sheetData>
    <row r="1" spans="1:2">
      <c r="A1" s="1" t="s">
        <v>0</v>
      </c>
    </row>
    <row r="3" spans="1:2">
      <c r="A3" s="1" t="s">
        <v>1</v>
      </c>
      <c r="B3" s="11" t="s">
        <v>4</v>
      </c>
    </row>
    <row r="4" spans="1:2">
      <c r="B4" t="s">
        <v>219</v>
      </c>
    </row>
    <row r="5" spans="1:2">
      <c r="B5" s="12">
        <v>2019</v>
      </c>
    </row>
    <row r="6" spans="1:2">
      <c r="B6" t="s">
        <v>982</v>
      </c>
    </row>
    <row r="7" spans="1:2">
      <c r="B7" t="s">
        <v>911</v>
      </c>
    </row>
    <row r="8" spans="1:2">
      <c r="B8" t="s">
        <v>1040</v>
      </c>
    </row>
    <row r="10" spans="1:2">
      <c r="B10" s="11" t="s">
        <v>1059</v>
      </c>
    </row>
    <row r="11" spans="1:2">
      <c r="B11" t="s">
        <v>770</v>
      </c>
    </row>
    <row r="12" spans="1:2">
      <c r="B12" s="12">
        <v>2019</v>
      </c>
    </row>
    <row r="13" spans="1:2">
      <c r="B13" t="s">
        <v>1017</v>
      </c>
    </row>
    <row r="14" spans="1:2">
      <c r="B14" t="s">
        <v>1016</v>
      </c>
    </row>
    <row r="15" spans="1:2">
      <c r="B15" t="s">
        <v>771</v>
      </c>
    </row>
    <row r="17" spans="2:2">
      <c r="B17" s="11" t="s">
        <v>1064</v>
      </c>
    </row>
    <row r="18" spans="2:2">
      <c r="B18" t="s">
        <v>1060</v>
      </c>
    </row>
    <row r="19" spans="2:2">
      <c r="B19" s="12">
        <v>2013</v>
      </c>
    </row>
    <row r="20" spans="2:2">
      <c r="B20" t="s">
        <v>1061</v>
      </c>
    </row>
    <row r="21" spans="2:2">
      <c r="B21" t="s">
        <v>1062</v>
      </c>
    </row>
    <row r="22" spans="2:2">
      <c r="B22" t="s">
        <v>1063</v>
      </c>
    </row>
    <row r="24" spans="2:2">
      <c r="B24" s="11" t="s">
        <v>927</v>
      </c>
    </row>
    <row r="25" spans="2:2">
      <c r="B25" t="s">
        <v>770</v>
      </c>
    </row>
    <row r="26" spans="2:2">
      <c r="B26" s="12">
        <v>2016</v>
      </c>
    </row>
    <row r="27" spans="2:2">
      <c r="B27" t="s">
        <v>928</v>
      </c>
    </row>
    <row r="28" spans="2:2">
      <c r="B28" t="s">
        <v>929</v>
      </c>
    </row>
    <row r="29" spans="2:2">
      <c r="B29" t="s">
        <v>930</v>
      </c>
    </row>
    <row r="31" spans="2:2">
      <c r="B31" s="11" t="s">
        <v>489</v>
      </c>
    </row>
    <row r="32" spans="2:2">
      <c r="B32" t="s">
        <v>219</v>
      </c>
    </row>
    <row r="33" spans="2:2">
      <c r="B33" s="12">
        <v>2019</v>
      </c>
    </row>
    <row r="34" spans="2:2">
      <c r="B34" t="s">
        <v>982</v>
      </c>
    </row>
    <row r="35" spans="2:2">
      <c r="B35" t="s">
        <v>491</v>
      </c>
    </row>
    <row r="36" spans="2:2">
      <c r="B36" t="s">
        <v>490</v>
      </c>
    </row>
    <row r="38" spans="2:2">
      <c r="B38" s="11" t="s">
        <v>920</v>
      </c>
    </row>
    <row r="39" spans="2:2">
      <c r="B39" t="s">
        <v>922</v>
      </c>
    </row>
    <row r="40" spans="2:2">
      <c r="B40" s="12">
        <v>2014</v>
      </c>
    </row>
    <row r="41" spans="2:2">
      <c r="B41" t="s">
        <v>923</v>
      </c>
    </row>
    <row r="42" spans="2:2">
      <c r="B42" t="s">
        <v>981</v>
      </c>
    </row>
    <row r="43" spans="2:2">
      <c r="B43" t="s">
        <v>921</v>
      </c>
    </row>
    <row r="45" spans="2:2">
      <c r="B45" s="11" t="s">
        <v>6</v>
      </c>
    </row>
    <row r="46" spans="2:2">
      <c r="B46" t="s">
        <v>219</v>
      </c>
    </row>
    <row r="47" spans="2:2">
      <c r="B47" s="12">
        <v>2019</v>
      </c>
    </row>
    <row r="48" spans="2:2">
      <c r="B48" t="s">
        <v>982</v>
      </c>
    </row>
    <row r="49" spans="1:2">
      <c r="B49" t="s">
        <v>221</v>
      </c>
    </row>
    <row r="50" spans="1:2">
      <c r="B50" t="s">
        <v>220</v>
      </c>
    </row>
    <row r="52" spans="1:2">
      <c r="A52" s="1" t="s">
        <v>2</v>
      </c>
    </row>
    <row r="53" spans="1:2">
      <c r="A53" t="s">
        <v>3</v>
      </c>
    </row>
    <row r="54" spans="1:2">
      <c r="A54" t="s">
        <v>1071</v>
      </c>
    </row>
    <row r="55" spans="1:2">
      <c r="A55" t="s">
        <v>1070</v>
      </c>
    </row>
    <row r="57" spans="1:2">
      <c r="A57" t="s">
        <v>907</v>
      </c>
    </row>
    <row r="58" spans="1:2">
      <c r="A58" t="s">
        <v>931</v>
      </c>
    </row>
    <row r="59" spans="1:2">
      <c r="A59" t="s">
        <v>932</v>
      </c>
    </row>
    <row r="60" spans="1:2">
      <c r="A60" t="s">
        <v>933</v>
      </c>
    </row>
    <row r="62" spans="1:2">
      <c r="A62" t="s">
        <v>938</v>
      </c>
    </row>
    <row r="63" spans="1:2">
      <c r="A63" t="s">
        <v>939</v>
      </c>
    </row>
    <row r="65" spans="1:1">
      <c r="A65" t="s">
        <v>925</v>
      </c>
    </row>
    <row r="66" spans="1:1">
      <c r="A66" t="s">
        <v>926</v>
      </c>
    </row>
    <row r="67" spans="1:1">
      <c r="A67" t="s">
        <v>924</v>
      </c>
    </row>
    <row r="69" spans="1:1">
      <c r="A69" t="s">
        <v>934</v>
      </c>
    </row>
    <row r="70" spans="1:1">
      <c r="A70" t="s">
        <v>772</v>
      </c>
    </row>
    <row r="71" spans="1:1">
      <c r="A71" t="s">
        <v>935</v>
      </c>
    </row>
    <row r="72" spans="1:1">
      <c r="A72" t="s">
        <v>937</v>
      </c>
    </row>
    <row r="74" spans="1:1">
      <c r="A74" t="s">
        <v>955</v>
      </c>
    </row>
    <row r="75" spans="1:1">
      <c r="A75" t="s">
        <v>956</v>
      </c>
    </row>
    <row r="76" spans="1:1">
      <c r="A76" t="s">
        <v>957</v>
      </c>
    </row>
    <row r="77" spans="1:1">
      <c r="A77" t="s">
        <v>958</v>
      </c>
    </row>
    <row r="79" spans="1:1">
      <c r="A79" t="s">
        <v>908</v>
      </c>
    </row>
    <row r="80" spans="1:1">
      <c r="A80" t="s">
        <v>909</v>
      </c>
    </row>
    <row r="81" spans="1:2">
      <c r="A81" t="s">
        <v>910</v>
      </c>
    </row>
    <row r="83" spans="1:2">
      <c r="A83" t="s">
        <v>1018</v>
      </c>
      <c r="B83">
        <v>2018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4.25"/>
  <cols>
    <col min="1" max="1" width="16.86328125" customWidth="1"/>
    <col min="2" max="2" width="24.3984375" customWidth="1"/>
    <col min="3" max="5" width="16.86328125" customWidth="1"/>
  </cols>
  <sheetData>
    <row r="1" spans="1:5">
      <c r="A1" s="1" t="s">
        <v>912</v>
      </c>
      <c r="B1" s="18" t="s">
        <v>913</v>
      </c>
      <c r="C1" s="18" t="s">
        <v>914</v>
      </c>
      <c r="D1" s="18" t="s">
        <v>915</v>
      </c>
      <c r="E1" s="18" t="s">
        <v>916</v>
      </c>
    </row>
    <row r="2" spans="1:5">
      <c r="A2" t="s">
        <v>917</v>
      </c>
      <c r="B2">
        <v>7</v>
      </c>
      <c r="C2">
        <v>95264</v>
      </c>
      <c r="D2">
        <v>163464</v>
      </c>
      <c r="E2">
        <v>67.599999999999994</v>
      </c>
    </row>
    <row r="3" spans="1:5">
      <c r="A3" t="s">
        <v>918</v>
      </c>
      <c r="B3">
        <v>21</v>
      </c>
      <c r="C3">
        <v>10355</v>
      </c>
      <c r="D3">
        <v>5507</v>
      </c>
      <c r="E3">
        <v>1.4</v>
      </c>
    </row>
    <row r="4" spans="1:5">
      <c r="A4" t="s">
        <v>919</v>
      </c>
      <c r="B4">
        <v>546</v>
      </c>
      <c r="C4">
        <v>32858</v>
      </c>
      <c r="D4">
        <v>12293</v>
      </c>
      <c r="E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4.25"/>
  <cols>
    <col min="2" max="2" width="32.73046875" customWidth="1"/>
  </cols>
  <sheetData>
    <row r="1" spans="1:2">
      <c r="A1">
        <v>10</v>
      </c>
      <c r="B1" t="s">
        <v>582</v>
      </c>
    </row>
    <row r="3" spans="1:2">
      <c r="A3">
        <v>300</v>
      </c>
      <c r="B3" t="s">
        <v>936</v>
      </c>
    </row>
    <row r="5" spans="1:2">
      <c r="A5">
        <f>SUM(INDEX('AEO 37'!$97:$97,MATCH(About!$B$83,'AEO 37'!$1:$1,0)),INDEX('AEO 37'!$102:$102,MATCH(About!$B$83,'AEO 37'!$1:$1,0)),INDEX('AEO 37'!$104:$104,MATCH(About!$B$83,'AEO 37'!$1:$1,0)))/INDEX('AEO 37'!$95:$95,MATCH(About!$B$83,'AEO 37'!$1:$1,0))</f>
        <v>0.51310994602571314</v>
      </c>
      <c r="B5" t="s">
        <v>1066</v>
      </c>
    </row>
    <row r="6" spans="1:2">
      <c r="A6">
        <f>SUM(INDEX('AEO 37'!$98:$98,MATCH(About!$B$83,'AEO 37'!$1:$1,0)),INDEX('AEO 37'!$105:$105,MATCH(About!$B$83,'AEO 37'!$1:$1,0)))/INDEX('AEO 37'!$95:$95,MATCH(About!$B$83,'AEO 37'!$1:$1,0))</f>
        <v>0.48689001123524045</v>
      </c>
      <c r="B6" t="s">
        <v>1067</v>
      </c>
    </row>
    <row r="8" spans="1:2">
      <c r="A8">
        <f>SUM(INDEX('AEO 37'!$110:$110,MATCH(About!$B$83,'AEO 37'!$1:$1,0)))/INDEX('AEO 37'!$109:$109,MATCH(About!$B$83,'AEO 37'!$1:$1,0))</f>
        <v>0.78597113659666662</v>
      </c>
      <c r="B8" t="s">
        <v>1069</v>
      </c>
    </row>
    <row r="9" spans="1:2">
      <c r="A9">
        <f>SUM(INDEX('AEO 37'!$111:$111,MATCH(About!$B$83,'AEO 37'!$1:$1,0)))/INDEX('AEO 37'!$109:$109,MATCH(About!$B$83,'AEO 37'!$1:$1,0))</f>
        <v>0.21402884692874577</v>
      </c>
      <c r="B9" t="s">
        <v>1068</v>
      </c>
    </row>
    <row r="10" spans="1:2">
      <c r="A10" s="7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9"/>
  <sheetViews>
    <sheetView topLeftCell="B1" workbookViewId="0">
      <selection activeCell="B2" sqref="B2:H7"/>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8" width="23.265625" customWidth="1"/>
    <col min="10" max="10" width="14.3984375" bestFit="1" customWidth="1"/>
  </cols>
  <sheetData>
    <row r="1" spans="1:10">
      <c r="A1" s="76" t="s">
        <v>1065</v>
      </c>
      <c r="B1" s="18" t="s">
        <v>10</v>
      </c>
      <c r="C1" s="18" t="s">
        <v>11</v>
      </c>
      <c r="D1" s="18" t="s">
        <v>12</v>
      </c>
      <c r="E1" s="18" t="s">
        <v>13</v>
      </c>
      <c r="F1" s="18" t="s">
        <v>14</v>
      </c>
      <c r="G1" s="18" t="s">
        <v>1041</v>
      </c>
      <c r="H1" s="18" t="s">
        <v>1042</v>
      </c>
    </row>
    <row r="2" spans="1:10">
      <c r="A2" s="1" t="s">
        <v>4</v>
      </c>
      <c r="B2" s="19">
        <f>(SUM(INDEX('AEO 40'!$23:$25,0,MATCH(About!$B$83,'AEO 40'!$1:$1,0)))+SUM(INDEX('AEO 40'!$48:$50,0,MATCH(About!$B$83,'AEO 40'!$1:$1,0))))*1000000</f>
        <v>573468</v>
      </c>
      <c r="C2" s="19">
        <f>(SUM(INDEX('AEO 40'!$30:$31,0,MATCH(About!$B$83,'AEO 40'!$1:$1,0)))+SUM(INDEX('AEO 40'!$55:$56,0,MATCH(About!$B$83,'AEO 40'!$1:$1,0))))*1000000</f>
        <v>130135</v>
      </c>
      <c r="D2" s="19">
        <f>SUM(INDEX('AEO 40'!$17:$17,MATCH(About!$B$83,'AEO 40'!$1:$1,0)),INDEX('AEO 40'!$22:$22,MATCH(About!$B$83,'AEO 40'!$1:$1,0)),INDEX('AEO 40'!$29:$29,MATCH(About!$B$83,'AEO 40'!$1:$1,0)),INDEX('AEO 40'!$42:$42,MATCH(About!$B$83,'AEO 40'!$1:$1,0)),INDEX('AEO 40'!$54:$54,MATCH(About!$B$83,'AEO 40'!$1:$1,0)),INDEX('AEO 40'!$47:$47,MATCH(About!$B$83,'AEO 40'!$1:$1,0)))*1000000</f>
        <v>252793981.00000003</v>
      </c>
      <c r="E2" s="19">
        <f>(INDEX('AEO 40'!$18:$18,MATCH(About!$B$83,'AEO 40'!$1:$1,0))+INDEX('AEO 40'!$43:$43,MATCH(About!$B$83,'AEO 40'!$1:$1,0)))*1000000</f>
        <v>1271880</v>
      </c>
      <c r="F2" s="19">
        <f>(SUM(INDEX('AEO 40'!$26:$27,0,MATCH(About!$B$83,'AEO 40'!$1:$1,0)))+SUM(INDEX('AEO 40'!$51:$52,0,MATCH(About!$B$83,'AEO 40'!$1:$1,0))))*1000000</f>
        <v>531987</v>
      </c>
      <c r="G2" s="19">
        <f>(SUM(INDEX('AEO 40'!$32:$33,0,MATCH(About!$B$83,'AEO 40'!$1:$1,0)))+SUM(INDEX('AEO 40'!$57:$58,0,MATCH(About!$B$83,'AEO 40'!$1:$1,0))))*1000000</f>
        <v>99543</v>
      </c>
      <c r="H2" s="20">
        <f>(SUM(INDEX('AEO 40'!$35:$35,0,MATCH(About!$B$83,'AEO 40'!$1:$1,0)))+SUM(INDEX('AEO 40'!$60:$60,0,MATCH(About!$B$83,'AEO 40'!$1:$1,0))))*1000000</f>
        <v>9439</v>
      </c>
      <c r="J2" s="19"/>
    </row>
    <row r="3" spans="1:10">
      <c r="A3" s="1" t="s">
        <v>5</v>
      </c>
      <c r="B3" s="20">
        <f>Misc!A3</f>
        <v>300</v>
      </c>
      <c r="C3" s="19">
        <f>SUM(INDEX('AEO 37'!$75:$75,MATCH(About!$B$83,'AEO 37'!$1:$1,0)),INDEX('AEO 37'!$83:$83,MATCH(About!$B$83,'AEO 37'!$1:$1,0)),INDEX('AEO 37'!$91:$91,MATCH(About!$B$83,'AEO 37'!$1:$1,0)))/INDEX('AEO 37'!$70:$70,MATCH(About!$B$83,'AEO 37'!$1:$1,0))*INDEX('NTS 1-11'!$14:$14,MATCH(About!$B$83,'NTS 1-11'!$2:$2,0))-'SYVbT-freight'!C2</f>
        <v>92925.161608754352</v>
      </c>
      <c r="D3" s="20">
        <f>SUM(INDEX('AEO 37'!$72:$72,MATCH(About!$B$83,'AEO 37'!$1:$1,0)),INDEX('AEO 37'!$80:$80,MATCH(About!$B$83,'AEO 37'!$1:$1,0)),INDEX('AEO 37'!$88:$88,MATCH(About!$B$83,'AEO 37'!$1:$1,0)))/INDEX('AEO 37'!$70:$70,MATCH(About!$B$83,'AEO 37'!$1:$1,0))*INDEX('NTS 1-11'!$14:$14,MATCH(About!$B$83,'NTS 1-11'!$2:$2,0))</f>
        <v>101746.79541054915</v>
      </c>
      <c r="E3" s="19">
        <f>SUM(INDEX('AEO 37'!$74:$74,MATCH(About!$B$83,'AEO 37'!$1:$1,0)),INDEX('AEO 37'!$82:$82,MATCH(About!$B$83,'AEO 37'!$1:$1,0)),INDEX('AEO 37'!$90:$90,MATCH(About!$B$83,'AEO 37'!$1:$1,0)))/INDEX('AEO 37'!$70:$70,MATCH(About!$B$83,'AEO 37'!$1:$1,0))*INDEX('NTS 1-11'!$14:$14,MATCH(About!$B$83,'NTS 1-11'!$2:$2,0))</f>
        <v>825771.86389471905</v>
      </c>
      <c r="F3" s="20">
        <v>0</v>
      </c>
      <c r="G3" s="19">
        <f>SUM(INDEX('AEO 37'!$76:$76,MATCH(About!$B$83,'AEO 37'!$1:$1,0)),INDEX('AEO 37'!$84:$84,MATCH(About!$B$83,'AEO 37'!$1:$1,0)),INDEX('AEO 37'!$92:$92,MATCH(About!$B$83,'AEO 37'!$1:$1,0)))/INDEX('AEO 37'!$70:$70,MATCH(About!$B$83,'AEO 37'!$1:$1,0))*INDEX('NTS 1-11'!$14:$14,MATCH(About!$B$83,'NTS 1-11'!$2:$2,0))</f>
        <v>6827.2456318812028</v>
      </c>
      <c r="H3" s="19">
        <f>SUM(INDEX('AEO 37'!$78:$78,MATCH(About!$B$83,'AEO 37'!$1:$1,0)),INDEX('AEO 37'!$86:$86,MATCH(About!$B$83,'AEO 37'!$1:$1,0)),INDEX('AEO 37'!$94:$94,MATCH(About!$B$83,'AEO 37'!$1:$1,0)))/INDEX('AEO 37'!$70:$70,MATCH(About!$B$83,'AEO 37'!$1:$1,0))*INDEX('NTS 1-11'!$14:$14,MATCH(About!$B$83,'NTS 1-11'!$2:$2,0))</f>
        <v>63.231751992177983</v>
      </c>
      <c r="I3" s="19"/>
      <c r="J3" s="75"/>
    </row>
    <row r="4" spans="1:10">
      <c r="A4" s="1" t="s">
        <v>6</v>
      </c>
      <c r="B4" s="20">
        <v>0</v>
      </c>
      <c r="C4" s="20">
        <v>0</v>
      </c>
      <c r="D4" s="20">
        <v>0</v>
      </c>
      <c r="E4" s="19">
        <f>INDEX('AEO 49'!$72:$72,MATCH(About!$B$83,'AEO 49'!$1:$1,0))</f>
        <v>6869.1513670000004</v>
      </c>
      <c r="F4" s="20">
        <v>0</v>
      </c>
      <c r="G4" s="20">
        <v>0</v>
      </c>
      <c r="H4" s="20">
        <v>0</v>
      </c>
    </row>
    <row r="5" spans="1:10">
      <c r="A5" s="1" t="s">
        <v>7</v>
      </c>
      <c r="B5" s="20">
        <f>(SUM(INDEX('NTS 1-11'!$17:$17,MATCH(About!$B$83,'NTS 1-11'!$2:$2,0)),INDEX('NTS 1-11'!$18:$18,MATCH(About!$B$83,'NTS 1-11'!$2:$2,0)),INDEX('NTS 1-11'!$20:$20,MATCH(About!$B$83,'NTS 1-11'!$2:$2,0)))/Misc!A1+INDEX('NTS 1-11'!$29:$29,MATCH(About!$B$83,'NTS 1-11'!$2:$2,0)))*Misc!A5</f>
        <v>1269.7931834298333</v>
      </c>
      <c r="C5" s="20">
        <v>0</v>
      </c>
      <c r="D5" s="20">
        <v>0</v>
      </c>
      <c r="E5" s="19">
        <f>(SUM(INDEX('NTS 1-11'!$17:$17,MATCH(About!$B$83,'NTS 1-11'!$2:$2,0)),INDEX('NTS 1-11'!$18:$18,MATCH(About!$B$83,'NTS 1-11'!$2:$2,0)),INDEX('NTS 1-11'!$20:$20,MATCH(About!$B$83,'NTS 1-11'!$2:$2,0)))/Misc!A1+INDEX('NTS 1-11'!$29:$29,MATCH(About!$B$83,'NTS 1-11'!$2:$2,0)))*Misc!A6</f>
        <v>1204.9067108038505</v>
      </c>
      <c r="F5" s="20">
        <v>0</v>
      </c>
      <c r="G5" s="20">
        <v>0</v>
      </c>
      <c r="H5" s="20">
        <v>0</v>
      </c>
    </row>
    <row r="6" spans="1:10">
      <c r="A6" s="1" t="s">
        <v>8</v>
      </c>
      <c r="B6" s="20">
        <v>0</v>
      </c>
      <c r="C6" s="20">
        <v>0</v>
      </c>
      <c r="D6" s="20">
        <f>SUM('NRBS 40'!B5,'NRBS 40'!B7,'NRBS 40'!B8)*1000*Misc!A8</f>
        <v>9985763.2904606499</v>
      </c>
      <c r="E6" s="19">
        <f>SUM('NRBS 40'!B5,'NRBS 40'!B7,'NRBS 40'!B8)*1000*Misc!A9</f>
        <v>2719236.5002297149</v>
      </c>
      <c r="F6" s="20">
        <v>0</v>
      </c>
      <c r="G6" s="20">
        <v>0</v>
      </c>
      <c r="H6" s="20">
        <v>0</v>
      </c>
    </row>
    <row r="7" spans="1:10">
      <c r="A7" s="1" t="s">
        <v>9</v>
      </c>
      <c r="B7" s="20">
        <v>0</v>
      </c>
      <c r="C7" s="20">
        <v>0</v>
      </c>
      <c r="D7" s="20">
        <f>TREND('NTS 1-11'!AD9:AH9,'NTS 1-11'!AD2:AH2,About!B83)</f>
        <v>8769584.3002178818</v>
      </c>
      <c r="E7" s="20">
        <v>0</v>
      </c>
      <c r="F7" s="20">
        <v>0</v>
      </c>
      <c r="G7" s="20">
        <v>0</v>
      </c>
      <c r="H7" s="20">
        <v>0</v>
      </c>
    </row>
    <row r="8" spans="1:10">
      <c r="B8" s="77"/>
      <c r="C8" s="77"/>
    </row>
    <row r="9" spans="1:10">
      <c r="B9" s="19"/>
      <c r="C9" s="19"/>
      <c r="D9" s="19"/>
      <c r="E9" s="19"/>
      <c r="F9" s="19"/>
      <c r="G9" s="19"/>
      <c r="H9" s="19"/>
    </row>
  </sheetData>
  <pageMargins left="0.7" right="0.7" top="0.75" bottom="0.75" header="0.3" footer="0.3"/>
  <ignoredErrors>
    <ignoredError sqref="D7"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8"/>
  <sheetViews>
    <sheetView workbookViewId="0">
      <selection activeCell="H12" sqref="H12"/>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3.3984375" bestFit="1" customWidth="1"/>
    <col min="10" max="10" width="12.59765625" bestFit="1" customWidth="1"/>
  </cols>
  <sheetData>
    <row r="1" spans="1:10">
      <c r="A1" s="76" t="s">
        <v>1065</v>
      </c>
      <c r="B1" s="18" t="s">
        <v>10</v>
      </c>
      <c r="C1" s="18" t="s">
        <v>11</v>
      </c>
      <c r="D1" s="18" t="s">
        <v>12</v>
      </c>
      <c r="E1" s="18" t="s">
        <v>13</v>
      </c>
      <c r="F1" s="18" t="s">
        <v>14</v>
      </c>
      <c r="G1" s="18" t="s">
        <v>1041</v>
      </c>
      <c r="H1" s="18" t="s">
        <v>1042</v>
      </c>
    </row>
    <row r="2" spans="1:10">
      <c r="A2" s="1" t="s">
        <v>4</v>
      </c>
      <c r="B2" s="20">
        <f>SUM(INDEX('AEO 46'!73:73,0,MATCH(About!$B$83,'AEO 46'!1:1,0)))*10^6</f>
        <v>0</v>
      </c>
      <c r="C2" s="20">
        <f>SUM(INDEX('AEO 46'!71:71,0,MATCH(About!$B$83,'AEO 46'!1:1,0)))*1000</f>
        <v>11591.99</v>
      </c>
      <c r="D2" s="20">
        <f>SUM(INDEX('AEO 46'!68:68,MATCH(About!$B$83,'AEO 46'!1:1,0)),INDEX('AEO 46'!72:72,MATCH(About!$B$83,'AEO 46'!1:1,0)))*1000</f>
        <v>8971212.6459999997</v>
      </c>
      <c r="E2" s="20">
        <f>INDEX('AEO 46'!69:69,MATCH(About!$B$83,'AEO 46'!$1:$1,0))*1000</f>
        <v>4869416.5039999997</v>
      </c>
      <c r="F2" s="20">
        <f>INDEX('AEO 46'!74:74,MATCH(About!$B$83,'AEO 46'!$1:$1,0))*10^6+INDEX('AEO 46'!75:75,MATCH(About!$B$83,'AEO 46'!$1:$1,0))*10^6</f>
        <v>0</v>
      </c>
      <c r="G2" s="20">
        <f>SUM(INDEX('AEO 46'!70:70,0,MATCH(About!$B$83,'AEO 46'!1:1,0)))*1000</f>
        <v>701.37300000000005</v>
      </c>
      <c r="H2" s="77">
        <f>SUM(INDEX('AEO 46'!76:76,0,MATCH(About!$B$83,'AEO 46'!1:1,0)))*1000</f>
        <v>0</v>
      </c>
      <c r="I2" s="75"/>
      <c r="J2" s="19"/>
    </row>
    <row r="3" spans="1:10">
      <c r="A3" s="1" t="s">
        <v>5</v>
      </c>
      <c r="B3" s="77">
        <f>SUM(INDEX('AEO 50'!$142:$142,MATCH(About!$B$83,'AEO 50'!$1:$1,0)),INDEX('AEO 50'!$153:$153,MATCH(About!$B$83,'AEO 50'!$1:$1,0)),INDEX('AEO 50'!$164:$164,MATCH(About!$B$83,'AEO 50'!$1:$1,0)))*10^6</f>
        <v>3146</v>
      </c>
      <c r="C3" s="77">
        <f>SUM(INDEX('AEO 50'!$140:$140,MATCH(About!$B$83,'AEO 50'!$1:$1,0)),INDEX('AEO 50'!$151:$151,MATCH(About!$B$83,'AEO 50'!$1:$1,0)),INDEX('AEO 50'!$162:$162,MATCH(About!$B$83,'AEO 50'!$1:$1,0)))*10^6</f>
        <v>37012</v>
      </c>
      <c r="D3" s="77">
        <f>SUM(INDEX('AEO 50'!$138:$138,MATCH(About!$B$83,'AEO 50'!$1:$1,0)),INDEX('AEO 50'!$141:$141,MATCH(About!$B$83,'AEO 50'!$1:$1,0)),INDEX('AEO 50'!$149:$149,MATCH(About!$B$83,'AEO 50'!$1:$1,0)),INDEX('AEO 50'!$152:$152,MATCH(About!$B$83,'AEO 50'!$1:$1,0)),INDEX('AEO 50'!$160:$160,MATCH(About!$B$83,'AEO 50'!$1:$1,0)),INDEX('AEO 50'!$163:$163,MATCH(About!$B$83,'AEO 50'!$1:$1,0)))*10^6</f>
        <v>2586744</v>
      </c>
      <c r="E3" s="77">
        <f>SUM(INDEX('AEO 50'!$137:$137,MATCH(About!$B$83,'AEO 50'!$1:$1,0)),INDEX('AEO 50'!$148:$148,MATCH(About!$B$83,'AEO 50'!$1:$1,0)),INDEX('AEO 50'!$159:$159,MATCH(About!$B$83,'AEO 50'!$1:$1,0)))*10^6</f>
        <v>9405890</v>
      </c>
      <c r="F3" s="77">
        <f>SUM(SUM(INDEX('AEO 50'!$143:$144,0,MATCH(About!$B$83,'AEO 50'!1:1,0))),SUM(INDEX('AEO 50'!$154:$155,0,MATCH(About!$B$83,'AEO 50'!1:1,0))),SUM(INDEX('AEO 50'!$165:$166,0,MATCH(About!$B$83,'AEO 50'!1:1,0))))*10^6</f>
        <v>1276</v>
      </c>
      <c r="G3" s="20">
        <f>SUM(INDEX('AEO 50'!$139:$139,MATCH(About!$B$83,'AEO 50'!$1:$1,0)),INDEX('AEO 50'!$150:$150,MATCH(About!$B$83,'AEO 50'!$1:$1,0)),INDEX('AEO 50'!$161:$161,MATCH(About!$B$83,'AEO 50'!$1:$1,0)))*10^6</f>
        <v>7611</v>
      </c>
      <c r="H3" s="20">
        <f>SUM(INDEX('AEO 50'!$145:$145,MATCH(About!$B$83,'AEO 50'!$1:$1,0)),INDEX('AEO 50'!$156:$156,MATCH(About!$B$83,'AEO 50'!$1:$1,0)),INDEX('AEO 50'!$167:$167,MATCH(About!$B$83,'AEO 50'!$1:$1,0)))*10^6</f>
        <v>973</v>
      </c>
      <c r="J3" s="19"/>
    </row>
    <row r="4" spans="1:10">
      <c r="A4" s="1" t="s">
        <v>6</v>
      </c>
      <c r="B4" s="77">
        <v>0</v>
      </c>
      <c r="C4" s="77">
        <v>0</v>
      </c>
      <c r="D4" s="77">
        <v>0</v>
      </c>
      <c r="E4" s="13">
        <f>INDEX('AEO 49'!$184:$184,MATCH(About!$B$83,'AEO 49'!$1:$1,0))</f>
        <v>910.85522500000002</v>
      </c>
      <c r="F4" s="77">
        <v>0</v>
      </c>
      <c r="G4" s="20">
        <v>0</v>
      </c>
      <c r="H4" s="20">
        <v>0</v>
      </c>
    </row>
    <row r="5" spans="1:10">
      <c r="A5" s="1" t="s">
        <v>7</v>
      </c>
      <c r="B5" s="77">
        <v>0</v>
      </c>
      <c r="C5" s="77">
        <v>0</v>
      </c>
      <c r="D5" s="77">
        <v>0</v>
      </c>
      <c r="E5" s="19">
        <f>INDEX('NTS 1-11'!$25:$25,MATCH(About!$B$83,'NTS 1-11'!$2:$2,0))*(SUM(FRA!E2:E4)/FRA!E2)</f>
        <v>28921.315976331338</v>
      </c>
      <c r="F5" s="77">
        <v>0</v>
      </c>
      <c r="G5" s="20">
        <v>0</v>
      </c>
      <c r="H5" s="20">
        <v>0</v>
      </c>
    </row>
    <row r="6" spans="1:10">
      <c r="A6" s="1" t="s">
        <v>8</v>
      </c>
      <c r="B6" s="77">
        <v>0</v>
      </c>
      <c r="C6" s="77">
        <v>0</v>
      </c>
      <c r="D6" s="77">
        <v>0</v>
      </c>
      <c r="E6" s="19">
        <f>SUM(INDEX('NTS 1-11'!32:33,0,MATCH(About!$B$83,'NTS 1-11'!2:2,0)))</f>
        <v>9763.8999999999869</v>
      </c>
      <c r="F6" s="77">
        <v>0</v>
      </c>
      <c r="G6" s="20">
        <v>0</v>
      </c>
      <c r="H6" s="20">
        <v>0</v>
      </c>
    </row>
    <row r="7" spans="1:10">
      <c r="A7" s="1" t="s">
        <v>9</v>
      </c>
      <c r="B7" s="77">
        <v>0</v>
      </c>
      <c r="C7" s="77">
        <v>0</v>
      </c>
      <c r="D7" s="77">
        <v>0</v>
      </c>
      <c r="E7" s="77">
        <v>0</v>
      </c>
      <c r="F7" s="77">
        <v>0</v>
      </c>
      <c r="G7" s="20">
        <v>0</v>
      </c>
      <c r="H7" s="20">
        <v>0</v>
      </c>
    </row>
    <row r="8" spans="1:10">
      <c r="B8" s="77"/>
      <c r="C8" s="77"/>
      <c r="D8" s="77"/>
      <c r="E8" s="77"/>
      <c r="F8" s="77"/>
      <c r="G8" s="77"/>
      <c r="H8" s="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 min="38" max="38" width="8" customWidth="1"/>
  </cols>
  <sheetData>
    <row r="1" spans="1:37" ht="15" customHeight="1" thickBot="1">
      <c r="B1" s="9" t="s">
        <v>983</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984</v>
      </c>
      <c r="E4" s="37"/>
      <c r="F4" s="37"/>
      <c r="G4" s="37" t="s">
        <v>216</v>
      </c>
    </row>
    <row r="5" spans="1:37" ht="15" customHeight="1">
      <c r="C5" s="37" t="s">
        <v>215</v>
      </c>
      <c r="D5" s="37" t="s">
        <v>985</v>
      </c>
      <c r="E5" s="37"/>
      <c r="F5" s="37"/>
      <c r="G5" s="37"/>
    </row>
    <row r="6" spans="1:37" ht="15" customHeight="1">
      <c r="C6" s="37" t="s">
        <v>214</v>
      </c>
      <c r="D6" s="37"/>
      <c r="E6" s="37" t="s">
        <v>986</v>
      </c>
      <c r="F6" s="37"/>
      <c r="G6" s="37"/>
    </row>
    <row r="10" spans="1:37" ht="15" customHeight="1">
      <c r="A10" s="34" t="s">
        <v>769</v>
      </c>
      <c r="B10" s="10" t="s">
        <v>768</v>
      </c>
    </row>
    <row r="11" spans="1:37" ht="15" customHeight="1">
      <c r="B11" s="9" t="s">
        <v>211</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987</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766</v>
      </c>
    </row>
    <row r="16" spans="1:37" ht="15" customHeight="1">
      <c r="B16" s="4" t="s">
        <v>765</v>
      </c>
    </row>
    <row r="17" spans="1:37" ht="15" customHeight="1">
      <c r="B17" s="4" t="s">
        <v>764</v>
      </c>
    </row>
    <row r="18" spans="1:37" ht="15" customHeight="1">
      <c r="A18" s="34" t="s">
        <v>763</v>
      </c>
      <c r="B18" s="7" t="s">
        <v>762</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34" t="s">
        <v>761</v>
      </c>
      <c r="B19" s="7" t="s">
        <v>760</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34" t="s">
        <v>759</v>
      </c>
      <c r="B20" s="7" t="s">
        <v>758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34" t="s">
        <v>959</v>
      </c>
      <c r="B21" s="4" t="s">
        <v>988</v>
      </c>
    </row>
    <row r="22" spans="1:37" ht="15" customHeight="1">
      <c r="A22" s="34" t="s">
        <v>961</v>
      </c>
      <c r="B22" s="7" t="s">
        <v>960</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962</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34" t="s">
        <v>756</v>
      </c>
      <c r="B24" s="4" t="s">
        <v>757</v>
      </c>
    </row>
    <row r="25" spans="1:37" ht="15" customHeight="1">
      <c r="B25" s="7" t="s">
        <v>755</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34" t="s">
        <v>753</v>
      </c>
      <c r="B26" s="4" t="s">
        <v>754</v>
      </c>
    </row>
    <row r="27" spans="1:37" ht="15" customHeight="1">
      <c r="A27" s="34" t="s">
        <v>752</v>
      </c>
      <c r="B27" s="7" t="s">
        <v>712</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710</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751</v>
      </c>
    </row>
    <row r="31" spans="1:37" ht="15" customHeight="1">
      <c r="A31" s="34" t="s">
        <v>749</v>
      </c>
      <c r="B31" s="4" t="s">
        <v>750</v>
      </c>
    </row>
    <row r="32" spans="1:37" ht="15" customHeight="1">
      <c r="A32" s="34" t="s">
        <v>747</v>
      </c>
      <c r="B32" s="7" t="s">
        <v>748</v>
      </c>
      <c r="C32" s="14">
        <v>33.231037000000001</v>
      </c>
      <c r="D32" s="14">
        <v>33.824409000000003</v>
      </c>
      <c r="E32" s="14">
        <v>34.663241999999997</v>
      </c>
      <c r="F32" s="14">
        <v>36.011749000000002</v>
      </c>
      <c r="G32" s="14">
        <v>37.960045000000001</v>
      </c>
      <c r="H32" s="14">
        <v>39.711666000000001</v>
      </c>
      <c r="I32" s="14">
        <v>41.675517999999997</v>
      </c>
      <c r="J32" s="14">
        <v>43.356022000000003</v>
      </c>
      <c r="K32" s="14">
        <v>45.640670999999998</v>
      </c>
      <c r="L32" s="14">
        <v>45.687145000000001</v>
      </c>
      <c r="M32" s="14">
        <v>45.835239000000001</v>
      </c>
      <c r="N32" s="14">
        <v>45.955185</v>
      </c>
      <c r="O32" s="14">
        <v>46.097693999999997</v>
      </c>
      <c r="P32" s="14">
        <v>46.204849000000003</v>
      </c>
      <c r="Q32" s="14">
        <v>46.309845000000003</v>
      </c>
      <c r="R32" s="14">
        <v>46.409691000000002</v>
      </c>
      <c r="S32" s="14">
        <v>46.480145</v>
      </c>
      <c r="T32" s="14">
        <v>46.552379999999999</v>
      </c>
      <c r="U32" s="14">
        <v>46.617995999999998</v>
      </c>
      <c r="V32" s="14">
        <v>46.679771000000002</v>
      </c>
      <c r="W32" s="14">
        <v>46.724212999999999</v>
      </c>
      <c r="X32" s="14">
        <v>46.772334999999998</v>
      </c>
      <c r="Y32" s="14">
        <v>46.816681000000003</v>
      </c>
      <c r="Z32" s="14">
        <v>46.858173000000001</v>
      </c>
      <c r="AA32" s="14">
        <v>46.889628999999999</v>
      </c>
      <c r="AB32" s="14">
        <v>46.931117999999998</v>
      </c>
      <c r="AC32" s="14">
        <v>46.960442</v>
      </c>
      <c r="AD32" s="14">
        <v>46.978397000000001</v>
      </c>
      <c r="AE32" s="14">
        <v>46.999206999999998</v>
      </c>
      <c r="AF32" s="14">
        <v>47.003642999999997</v>
      </c>
      <c r="AG32" s="14">
        <v>47.005431999999999</v>
      </c>
      <c r="AH32" s="14">
        <v>47.012489000000002</v>
      </c>
      <c r="AI32" s="14">
        <v>47.006405000000001</v>
      </c>
      <c r="AJ32" s="14">
        <v>46.994553000000003</v>
      </c>
      <c r="AK32" s="5">
        <v>1.0329E-2</v>
      </c>
    </row>
    <row r="33" spans="1:37" ht="15" customHeight="1">
      <c r="A33" s="34" t="s">
        <v>745</v>
      </c>
      <c r="B33" s="7" t="s">
        <v>746</v>
      </c>
      <c r="C33" s="14">
        <v>38.552596999999999</v>
      </c>
      <c r="D33" s="14">
        <v>39.421031999999997</v>
      </c>
      <c r="E33" s="14">
        <v>40.955711000000001</v>
      </c>
      <c r="F33" s="14">
        <v>42.739193</v>
      </c>
      <c r="G33" s="14">
        <v>44.647316000000004</v>
      </c>
      <c r="H33" s="14">
        <v>46.771419999999999</v>
      </c>
      <c r="I33" s="14">
        <v>49.107543999999997</v>
      </c>
      <c r="J33" s="14">
        <v>50.479019000000001</v>
      </c>
      <c r="K33" s="14">
        <v>53.163414000000003</v>
      </c>
      <c r="L33" s="14">
        <v>53.165295</v>
      </c>
      <c r="M33" s="14">
        <v>53.182200999999999</v>
      </c>
      <c r="N33" s="14">
        <v>53.182200999999999</v>
      </c>
      <c r="O33" s="14">
        <v>53.192870999999997</v>
      </c>
      <c r="P33" s="14">
        <v>53.192870999999997</v>
      </c>
      <c r="Q33" s="14">
        <v>53.192889999999998</v>
      </c>
      <c r="R33" s="14">
        <v>53.192928000000002</v>
      </c>
      <c r="S33" s="14">
        <v>53.19294</v>
      </c>
      <c r="T33" s="14">
        <v>53.193012000000003</v>
      </c>
      <c r="U33" s="14">
        <v>53.193049999999999</v>
      </c>
      <c r="V33" s="14">
        <v>53.193114999999999</v>
      </c>
      <c r="W33" s="14">
        <v>53.193114999999999</v>
      </c>
      <c r="X33" s="14">
        <v>53.193176000000001</v>
      </c>
      <c r="Y33" s="14">
        <v>53.194640999999997</v>
      </c>
      <c r="Z33" s="14">
        <v>53.195030000000003</v>
      </c>
      <c r="AA33" s="14">
        <v>53.195042000000001</v>
      </c>
      <c r="AB33" s="14">
        <v>53.197578</v>
      </c>
      <c r="AC33" s="14">
        <v>53.197578</v>
      </c>
      <c r="AD33" s="14">
        <v>53.197578</v>
      </c>
      <c r="AE33" s="14">
        <v>53.197631999999999</v>
      </c>
      <c r="AF33" s="14">
        <v>53.197947999999997</v>
      </c>
      <c r="AG33" s="14">
        <v>53.198169999999998</v>
      </c>
      <c r="AH33" s="14">
        <v>53.200935000000001</v>
      </c>
      <c r="AI33" s="14">
        <v>53.200935000000001</v>
      </c>
      <c r="AJ33" s="14">
        <v>53.200946999999999</v>
      </c>
      <c r="AK33" s="5">
        <v>9.4120000000000002E-3</v>
      </c>
    </row>
    <row r="34" spans="1:37" ht="15" customHeight="1">
      <c r="A34" s="34" t="s">
        <v>743</v>
      </c>
      <c r="B34" s="7" t="s">
        <v>744</v>
      </c>
      <c r="C34" s="14">
        <v>28.836378</v>
      </c>
      <c r="D34" s="14">
        <v>29.179739000000001</v>
      </c>
      <c r="E34" s="14">
        <v>29.623194000000002</v>
      </c>
      <c r="F34" s="14">
        <v>30.619410999999999</v>
      </c>
      <c r="G34" s="14">
        <v>32.520454000000001</v>
      </c>
      <c r="H34" s="14">
        <v>33.934437000000003</v>
      </c>
      <c r="I34" s="14">
        <v>35.478026999999997</v>
      </c>
      <c r="J34" s="14">
        <v>37.151321000000003</v>
      </c>
      <c r="K34" s="14">
        <v>38.954666000000003</v>
      </c>
      <c r="L34" s="14">
        <v>38.965857999999997</v>
      </c>
      <c r="M34" s="14">
        <v>38.966262999999998</v>
      </c>
      <c r="N34" s="14">
        <v>38.96772</v>
      </c>
      <c r="O34" s="14">
        <v>38.967854000000003</v>
      </c>
      <c r="P34" s="14">
        <v>38.969234</v>
      </c>
      <c r="Q34" s="14">
        <v>38.969729999999998</v>
      </c>
      <c r="R34" s="14">
        <v>38.970463000000002</v>
      </c>
      <c r="S34" s="14">
        <v>38.971207</v>
      </c>
      <c r="T34" s="14">
        <v>38.971207</v>
      </c>
      <c r="U34" s="14">
        <v>38.971679999999999</v>
      </c>
      <c r="V34" s="14">
        <v>38.972107000000001</v>
      </c>
      <c r="W34" s="14">
        <v>38.972855000000003</v>
      </c>
      <c r="X34" s="14">
        <v>38.973166999999997</v>
      </c>
      <c r="Y34" s="14">
        <v>38.973568</v>
      </c>
      <c r="Z34" s="14">
        <v>38.973979999999997</v>
      </c>
      <c r="AA34" s="14">
        <v>38.974487000000003</v>
      </c>
      <c r="AB34" s="14">
        <v>38.974742999999997</v>
      </c>
      <c r="AC34" s="14">
        <v>38.975323000000003</v>
      </c>
      <c r="AD34" s="14">
        <v>38.975731000000003</v>
      </c>
      <c r="AE34" s="14">
        <v>38.976013000000002</v>
      </c>
      <c r="AF34" s="14">
        <v>38.976311000000003</v>
      </c>
      <c r="AG34" s="14">
        <v>38.976658</v>
      </c>
      <c r="AH34" s="14">
        <v>38.976860000000002</v>
      </c>
      <c r="AI34" s="14">
        <v>38.977299000000002</v>
      </c>
      <c r="AJ34" s="14">
        <v>38.977530999999999</v>
      </c>
      <c r="AK34" s="5">
        <v>9.0880000000000006E-3</v>
      </c>
    </row>
    <row r="35" spans="1:37" ht="15" customHeight="1">
      <c r="A35" s="34" t="s">
        <v>741</v>
      </c>
      <c r="B35" s="7" t="s">
        <v>742</v>
      </c>
      <c r="C35" s="14">
        <v>33.453662999999999</v>
      </c>
      <c r="D35" s="14">
        <v>33.999164999999998</v>
      </c>
      <c r="E35" s="14">
        <v>34.852367000000001</v>
      </c>
      <c r="F35" s="14">
        <v>36.294296000000003</v>
      </c>
      <c r="G35" s="14">
        <v>38.366337000000001</v>
      </c>
      <c r="H35" s="14">
        <v>40.360030999999999</v>
      </c>
      <c r="I35" s="14">
        <v>42.344337000000003</v>
      </c>
      <c r="J35" s="14">
        <v>43.980865000000001</v>
      </c>
      <c r="K35" s="14">
        <v>46.242016</v>
      </c>
      <c r="L35" s="14">
        <v>46.369414999999996</v>
      </c>
      <c r="M35" s="14">
        <v>46.563313000000001</v>
      </c>
      <c r="N35" s="14">
        <v>46.693798000000001</v>
      </c>
      <c r="O35" s="14">
        <v>46.881442999999997</v>
      </c>
      <c r="P35" s="14">
        <v>47.023907000000001</v>
      </c>
      <c r="Q35" s="14">
        <v>47.195476999999997</v>
      </c>
      <c r="R35" s="14">
        <v>47.396988</v>
      </c>
      <c r="S35" s="14">
        <v>47.630603999999998</v>
      </c>
      <c r="T35" s="14">
        <v>47.772404000000002</v>
      </c>
      <c r="U35" s="14">
        <v>47.898392000000001</v>
      </c>
      <c r="V35" s="14">
        <v>48.021743999999998</v>
      </c>
      <c r="W35" s="14">
        <v>48.108150000000002</v>
      </c>
      <c r="X35" s="14">
        <v>48.228577000000001</v>
      </c>
      <c r="Y35" s="14">
        <v>48.328502999999998</v>
      </c>
      <c r="Z35" s="14">
        <v>48.415863000000002</v>
      </c>
      <c r="AA35" s="14">
        <v>48.528599</v>
      </c>
      <c r="AB35" s="14">
        <v>48.589286999999999</v>
      </c>
      <c r="AC35" s="14">
        <v>48.621608999999999</v>
      </c>
      <c r="AD35" s="14">
        <v>48.628242</v>
      </c>
      <c r="AE35" s="14">
        <v>48.712502000000001</v>
      </c>
      <c r="AF35" s="14">
        <v>48.731788999999999</v>
      </c>
      <c r="AG35" s="14">
        <v>48.745567000000001</v>
      </c>
      <c r="AH35" s="14">
        <v>48.774222999999999</v>
      </c>
      <c r="AI35" s="14">
        <v>48.780106000000004</v>
      </c>
      <c r="AJ35" s="14">
        <v>48.782890000000002</v>
      </c>
      <c r="AK35" s="5">
        <v>1.1346E-2</v>
      </c>
    </row>
    <row r="36" spans="1:37" ht="15" customHeight="1">
      <c r="A36" s="34" t="s">
        <v>739</v>
      </c>
      <c r="B36" s="7" t="s">
        <v>740</v>
      </c>
      <c r="C36" s="14">
        <v>39.219650000000001</v>
      </c>
      <c r="D36" s="14">
        <v>40.208176000000002</v>
      </c>
      <c r="E36" s="14">
        <v>41.560862999999998</v>
      </c>
      <c r="F36" s="14">
        <v>43.481544</v>
      </c>
      <c r="G36" s="14">
        <v>45.514778</v>
      </c>
      <c r="H36" s="14">
        <v>47.575789999999998</v>
      </c>
      <c r="I36" s="14">
        <v>49.836277000000003</v>
      </c>
      <c r="J36" s="14">
        <v>51.162941000000004</v>
      </c>
      <c r="K36" s="14">
        <v>53.624893</v>
      </c>
      <c r="L36" s="14">
        <v>53.706425000000003</v>
      </c>
      <c r="M36" s="14">
        <v>53.805222000000001</v>
      </c>
      <c r="N36" s="14">
        <v>53.878506000000002</v>
      </c>
      <c r="O36" s="14">
        <v>54.057693</v>
      </c>
      <c r="P36" s="14">
        <v>54.205578000000003</v>
      </c>
      <c r="Q36" s="14">
        <v>54.410496000000002</v>
      </c>
      <c r="R36" s="14">
        <v>54.644573000000001</v>
      </c>
      <c r="S36" s="14">
        <v>54.846699000000001</v>
      </c>
      <c r="T36" s="14">
        <v>55.040737</v>
      </c>
      <c r="U36" s="14">
        <v>55.223376999999999</v>
      </c>
      <c r="V36" s="14">
        <v>55.398727000000001</v>
      </c>
      <c r="W36" s="14">
        <v>55.532330000000002</v>
      </c>
      <c r="X36" s="14">
        <v>55.663670000000003</v>
      </c>
      <c r="Y36" s="14">
        <v>55.798274999999997</v>
      </c>
      <c r="Z36" s="14">
        <v>55.916218000000001</v>
      </c>
      <c r="AA36" s="14">
        <v>55.958739999999999</v>
      </c>
      <c r="AB36" s="14">
        <v>56.004443999999999</v>
      </c>
      <c r="AC36" s="14">
        <v>56.036769999999997</v>
      </c>
      <c r="AD36" s="14">
        <v>56.041606999999999</v>
      </c>
      <c r="AE36" s="14">
        <v>56.047877999999997</v>
      </c>
      <c r="AF36" s="14">
        <v>56.084099000000002</v>
      </c>
      <c r="AG36" s="14">
        <v>56.117534999999997</v>
      </c>
      <c r="AH36" s="14">
        <v>56.169254000000002</v>
      </c>
      <c r="AI36" s="14">
        <v>56.202083999999999</v>
      </c>
      <c r="AJ36" s="14">
        <v>56.231963999999998</v>
      </c>
      <c r="AK36" s="5">
        <v>1.0536999999999999E-2</v>
      </c>
    </row>
    <row r="37" spans="1:37" ht="15" customHeight="1">
      <c r="A37" s="34" t="s">
        <v>737</v>
      </c>
      <c r="B37" s="7" t="s">
        <v>738</v>
      </c>
      <c r="C37" s="14">
        <v>28.781832000000001</v>
      </c>
      <c r="D37" s="14">
        <v>28.981468</v>
      </c>
      <c r="E37" s="14">
        <v>29.567319999999999</v>
      </c>
      <c r="F37" s="14">
        <v>30.629836999999998</v>
      </c>
      <c r="G37" s="14">
        <v>32.641250999999997</v>
      </c>
      <c r="H37" s="14">
        <v>34.464328999999999</v>
      </c>
      <c r="I37" s="14">
        <v>36.083229000000003</v>
      </c>
      <c r="J37" s="14">
        <v>37.714725000000001</v>
      </c>
      <c r="K37" s="14">
        <v>39.624859000000001</v>
      </c>
      <c r="L37" s="14">
        <v>39.715786000000001</v>
      </c>
      <c r="M37" s="14">
        <v>39.738346</v>
      </c>
      <c r="N37" s="14">
        <v>39.706940000000003</v>
      </c>
      <c r="O37" s="14">
        <v>39.659554</v>
      </c>
      <c r="P37" s="14">
        <v>39.607239</v>
      </c>
      <c r="Q37" s="14">
        <v>39.559657999999999</v>
      </c>
      <c r="R37" s="14">
        <v>39.545506000000003</v>
      </c>
      <c r="S37" s="14">
        <v>39.663071000000002</v>
      </c>
      <c r="T37" s="14">
        <v>39.61974</v>
      </c>
      <c r="U37" s="14">
        <v>39.567664999999998</v>
      </c>
      <c r="V37" s="14">
        <v>39.521476999999997</v>
      </c>
      <c r="W37" s="14">
        <v>39.476703999999998</v>
      </c>
      <c r="X37" s="14">
        <v>39.484935999999998</v>
      </c>
      <c r="Y37" s="14">
        <v>39.461703999999997</v>
      </c>
      <c r="Z37" s="14">
        <v>39.433529</v>
      </c>
      <c r="AA37" s="14">
        <v>39.534775000000003</v>
      </c>
      <c r="AB37" s="14">
        <v>39.520966000000001</v>
      </c>
      <c r="AC37" s="14">
        <v>39.490250000000003</v>
      </c>
      <c r="AD37" s="14">
        <v>39.460433999999999</v>
      </c>
      <c r="AE37" s="14">
        <v>39.564433999999999</v>
      </c>
      <c r="AF37" s="14">
        <v>39.558979000000001</v>
      </c>
      <c r="AG37" s="14">
        <v>39.551521000000001</v>
      </c>
      <c r="AH37" s="14">
        <v>39.546413000000001</v>
      </c>
      <c r="AI37" s="14">
        <v>39.541836000000004</v>
      </c>
      <c r="AJ37" s="14">
        <v>39.546424999999999</v>
      </c>
      <c r="AK37" s="5">
        <v>9.7599999999999996E-3</v>
      </c>
    </row>
    <row r="38" spans="1:37" ht="15" customHeight="1">
      <c r="A38" s="34" t="s">
        <v>735</v>
      </c>
      <c r="B38" s="7" t="s">
        <v>736</v>
      </c>
      <c r="C38" s="14">
        <v>32.920569999999998</v>
      </c>
      <c r="D38" s="14">
        <v>33.597721</v>
      </c>
      <c r="E38" s="14">
        <v>34.642803000000001</v>
      </c>
      <c r="F38" s="14">
        <v>36.290866999999999</v>
      </c>
      <c r="G38" s="14">
        <v>38.362620999999997</v>
      </c>
      <c r="H38" s="14">
        <v>40.356014000000002</v>
      </c>
      <c r="I38" s="14">
        <v>42.339863000000001</v>
      </c>
      <c r="J38" s="14">
        <v>43.975994</v>
      </c>
      <c r="K38" s="14">
        <v>46.236908</v>
      </c>
      <c r="L38" s="14">
        <v>46.364128000000001</v>
      </c>
      <c r="M38" s="14">
        <v>46.557949000000001</v>
      </c>
      <c r="N38" s="14">
        <v>46.688419000000003</v>
      </c>
      <c r="O38" s="14">
        <v>46.876041000000001</v>
      </c>
      <c r="P38" s="14">
        <v>47.018447999999999</v>
      </c>
      <c r="Q38" s="14">
        <v>47.189926</v>
      </c>
      <c r="R38" s="14">
        <v>47.391356999999999</v>
      </c>
      <c r="S38" s="14">
        <v>47.624954000000002</v>
      </c>
      <c r="T38" s="14">
        <v>47.766643999999999</v>
      </c>
      <c r="U38" s="14">
        <v>47.892524999999999</v>
      </c>
      <c r="V38" s="14">
        <v>48.015765999999999</v>
      </c>
      <c r="W38" s="14">
        <v>48.102093000000004</v>
      </c>
      <c r="X38" s="14">
        <v>48.222411999999998</v>
      </c>
      <c r="Y38" s="14">
        <v>48.322189000000002</v>
      </c>
      <c r="Z38" s="14">
        <v>48.409385999999998</v>
      </c>
      <c r="AA38" s="14">
        <v>48.522015000000003</v>
      </c>
      <c r="AB38" s="14">
        <v>48.582489000000002</v>
      </c>
      <c r="AC38" s="14">
        <v>48.614666</v>
      </c>
      <c r="AD38" s="14">
        <v>48.621155000000002</v>
      </c>
      <c r="AE38" s="14">
        <v>48.705264999999997</v>
      </c>
      <c r="AF38" s="14">
        <v>48.724364999999999</v>
      </c>
      <c r="AG38" s="14">
        <v>48.737965000000003</v>
      </c>
      <c r="AH38" s="14">
        <v>48.766415000000002</v>
      </c>
      <c r="AI38" s="14">
        <v>48.772101999999997</v>
      </c>
      <c r="AJ38" s="14">
        <v>48.774681000000001</v>
      </c>
      <c r="AK38" s="5">
        <v>1.1717E-2</v>
      </c>
    </row>
    <row r="39" spans="1:37" ht="15" customHeight="1">
      <c r="A39" s="34" t="s">
        <v>733</v>
      </c>
      <c r="B39" s="7" t="s">
        <v>734</v>
      </c>
      <c r="C39" s="14">
        <v>38.844189</v>
      </c>
      <c r="D39" s="14">
        <v>39.842219999999998</v>
      </c>
      <c r="E39" s="14">
        <v>41.359096999999998</v>
      </c>
      <c r="F39" s="14">
        <v>43.479667999999997</v>
      </c>
      <c r="G39" s="14">
        <v>45.512585000000001</v>
      </c>
      <c r="H39" s="14">
        <v>47.573315000000001</v>
      </c>
      <c r="I39" s="14">
        <v>49.833407999999999</v>
      </c>
      <c r="J39" s="14">
        <v>51.159717999999998</v>
      </c>
      <c r="K39" s="14">
        <v>53.621464000000003</v>
      </c>
      <c r="L39" s="14">
        <v>53.702938000000003</v>
      </c>
      <c r="M39" s="14">
        <v>53.801720000000003</v>
      </c>
      <c r="N39" s="14">
        <v>53.874980999999998</v>
      </c>
      <c r="O39" s="14">
        <v>54.054259999999999</v>
      </c>
      <c r="P39" s="14">
        <v>54.202103000000001</v>
      </c>
      <c r="Q39" s="14">
        <v>54.407009000000002</v>
      </c>
      <c r="R39" s="14">
        <v>54.641036999999997</v>
      </c>
      <c r="S39" s="14">
        <v>54.843136000000001</v>
      </c>
      <c r="T39" s="14">
        <v>55.037140000000001</v>
      </c>
      <c r="U39" s="14">
        <v>55.219741999999997</v>
      </c>
      <c r="V39" s="14">
        <v>55.395057999999999</v>
      </c>
      <c r="W39" s="14">
        <v>55.528613999999997</v>
      </c>
      <c r="X39" s="14">
        <v>55.659931</v>
      </c>
      <c r="Y39" s="14">
        <v>55.794483</v>
      </c>
      <c r="Z39" s="14">
        <v>55.912376000000002</v>
      </c>
      <c r="AA39" s="14">
        <v>55.954830000000001</v>
      </c>
      <c r="AB39" s="14">
        <v>56.000453999999998</v>
      </c>
      <c r="AC39" s="14">
        <v>56.032733999999998</v>
      </c>
      <c r="AD39" s="14">
        <v>56.037509999999997</v>
      </c>
      <c r="AE39" s="14">
        <v>56.043736000000003</v>
      </c>
      <c r="AF39" s="14">
        <v>56.079898999999997</v>
      </c>
      <c r="AG39" s="14">
        <v>56.113273999999997</v>
      </c>
      <c r="AH39" s="14">
        <v>56.164932</v>
      </c>
      <c r="AI39" s="14">
        <v>56.197685</v>
      </c>
      <c r="AJ39" s="14">
        <v>56.227493000000003</v>
      </c>
      <c r="AK39" s="5">
        <v>1.0822999999999999E-2</v>
      </c>
    </row>
    <row r="40" spans="1:37" ht="15" customHeight="1">
      <c r="A40" s="34" t="s">
        <v>731</v>
      </c>
      <c r="B40" s="7" t="s">
        <v>732</v>
      </c>
      <c r="C40" s="14">
        <v>28.176539999999999</v>
      </c>
      <c r="D40" s="14">
        <v>28.57621</v>
      </c>
      <c r="E40" s="14">
        <v>29.362611999999999</v>
      </c>
      <c r="F40" s="14">
        <v>30.625699999999998</v>
      </c>
      <c r="G40" s="14">
        <v>32.636817999999998</v>
      </c>
      <c r="H40" s="14">
        <v>34.459560000000003</v>
      </c>
      <c r="I40" s="14">
        <v>36.077964999999999</v>
      </c>
      <c r="J40" s="14">
        <v>37.708981000000001</v>
      </c>
      <c r="K40" s="14">
        <v>39.618831999999998</v>
      </c>
      <c r="L40" s="14">
        <v>39.709496000000001</v>
      </c>
      <c r="M40" s="14">
        <v>39.731887999999998</v>
      </c>
      <c r="N40" s="14">
        <v>39.700436000000003</v>
      </c>
      <c r="O40" s="14">
        <v>39.652912000000001</v>
      </c>
      <c r="P40" s="14">
        <v>39.600517000000004</v>
      </c>
      <c r="Q40" s="14">
        <v>39.552765000000001</v>
      </c>
      <c r="R40" s="14">
        <v>39.538482999999999</v>
      </c>
      <c r="S40" s="14">
        <v>39.656025</v>
      </c>
      <c r="T40" s="14">
        <v>39.612507000000001</v>
      </c>
      <c r="U40" s="14">
        <v>39.560276000000002</v>
      </c>
      <c r="V40" s="14">
        <v>39.513908000000001</v>
      </c>
      <c r="W40" s="14">
        <v>39.469017000000001</v>
      </c>
      <c r="X40" s="14">
        <v>39.477066000000001</v>
      </c>
      <c r="Y40" s="14">
        <v>39.453606000000001</v>
      </c>
      <c r="Z40" s="14">
        <v>39.425179</v>
      </c>
      <c r="AA40" s="14">
        <v>39.526263999999998</v>
      </c>
      <c r="AB40" s="14">
        <v>39.512118999999998</v>
      </c>
      <c r="AC40" s="14">
        <v>39.481171000000003</v>
      </c>
      <c r="AD40" s="14">
        <v>39.451141</v>
      </c>
      <c r="AE40" s="14">
        <v>39.554873999999998</v>
      </c>
      <c r="AF40" s="14">
        <v>39.549132999999998</v>
      </c>
      <c r="AG40" s="14">
        <v>39.541401</v>
      </c>
      <c r="AH40" s="14">
        <v>39.535969000000001</v>
      </c>
      <c r="AI40" s="14">
        <v>39.531123999999998</v>
      </c>
      <c r="AJ40" s="14">
        <v>39.535418999999997</v>
      </c>
      <c r="AK40" s="5">
        <v>1.0196E-2</v>
      </c>
    </row>
    <row r="41" spans="1:37" ht="15" customHeight="1">
      <c r="A41" s="34" t="s">
        <v>729</v>
      </c>
      <c r="B41" s="7" t="s">
        <v>730</v>
      </c>
      <c r="C41" s="14">
        <v>26.860434999999999</v>
      </c>
      <c r="D41" s="14">
        <v>27.412979</v>
      </c>
      <c r="E41" s="14">
        <v>28.265438</v>
      </c>
      <c r="F41" s="14">
        <v>29.610132</v>
      </c>
      <c r="G41" s="14">
        <v>31.300692000000002</v>
      </c>
      <c r="H41" s="14">
        <v>32.927387000000003</v>
      </c>
      <c r="I41" s="14">
        <v>34.546351999999999</v>
      </c>
      <c r="J41" s="14">
        <v>35.881912</v>
      </c>
      <c r="K41" s="14">
        <v>37.727074000000002</v>
      </c>
      <c r="L41" s="14">
        <v>37.831051000000002</v>
      </c>
      <c r="M41" s="14">
        <v>37.989753999999998</v>
      </c>
      <c r="N41" s="14">
        <v>38.096679999999999</v>
      </c>
      <c r="O41" s="14">
        <v>38.250278000000002</v>
      </c>
      <c r="P41" s="14">
        <v>38.366863000000002</v>
      </c>
      <c r="Q41" s="14">
        <v>38.507156000000002</v>
      </c>
      <c r="R41" s="14">
        <v>38.671863999999999</v>
      </c>
      <c r="S41" s="14">
        <v>38.862769999999998</v>
      </c>
      <c r="T41" s="14">
        <v>38.978622000000001</v>
      </c>
      <c r="U41" s="14">
        <v>39.081561999999998</v>
      </c>
      <c r="V41" s="14">
        <v>39.182322999999997</v>
      </c>
      <c r="W41" s="14">
        <v>39.252898999999999</v>
      </c>
      <c r="X41" s="14">
        <v>39.351256999999997</v>
      </c>
      <c r="Y41" s="14">
        <v>39.432819000000002</v>
      </c>
      <c r="Z41" s="14">
        <v>39.504111999999999</v>
      </c>
      <c r="AA41" s="14">
        <v>39.596187999999998</v>
      </c>
      <c r="AB41" s="14">
        <v>39.645687000000002</v>
      </c>
      <c r="AC41" s="14">
        <v>39.672046999999999</v>
      </c>
      <c r="AD41" s="14">
        <v>39.677410000000002</v>
      </c>
      <c r="AE41" s="14">
        <v>39.746174000000003</v>
      </c>
      <c r="AF41" s="14">
        <v>39.761764999999997</v>
      </c>
      <c r="AG41" s="14">
        <v>39.772857999999999</v>
      </c>
      <c r="AH41" s="14">
        <v>39.796084999999998</v>
      </c>
      <c r="AI41" s="14">
        <v>39.800685999999999</v>
      </c>
      <c r="AJ41" s="14">
        <v>39.802731000000001</v>
      </c>
      <c r="AK41" s="5">
        <v>1.1722E-2</v>
      </c>
    </row>
    <row r="42" spans="1:37" ht="15" customHeight="1">
      <c r="A42" s="34" t="s">
        <v>727</v>
      </c>
      <c r="B42" s="7" t="s">
        <v>728</v>
      </c>
      <c r="C42" s="14">
        <v>31.720737</v>
      </c>
      <c r="D42" s="14">
        <v>32.535744000000001</v>
      </c>
      <c r="E42" s="14">
        <v>33.774448</v>
      </c>
      <c r="F42" s="14">
        <v>35.506138</v>
      </c>
      <c r="G42" s="14">
        <v>37.166248000000003</v>
      </c>
      <c r="H42" s="14">
        <v>38.849072</v>
      </c>
      <c r="I42" s="14">
        <v>40.694695000000003</v>
      </c>
      <c r="J42" s="14">
        <v>41.777779000000002</v>
      </c>
      <c r="K42" s="14">
        <v>43.788077999999999</v>
      </c>
      <c r="L42" s="14">
        <v>43.854610000000001</v>
      </c>
      <c r="M42" s="14">
        <v>43.935276000000002</v>
      </c>
      <c r="N42" s="14">
        <v>43.995106</v>
      </c>
      <c r="O42" s="14">
        <v>44.141506</v>
      </c>
      <c r="P42" s="14">
        <v>44.262238000000004</v>
      </c>
      <c r="Q42" s="14">
        <v>44.429564999999997</v>
      </c>
      <c r="R42" s="14">
        <v>44.620677999999998</v>
      </c>
      <c r="S42" s="14">
        <v>44.785713000000001</v>
      </c>
      <c r="T42" s="14">
        <v>44.944141000000002</v>
      </c>
      <c r="U42" s="14">
        <v>45.093254000000002</v>
      </c>
      <c r="V42" s="14">
        <v>45.236420000000003</v>
      </c>
      <c r="W42" s="14">
        <v>45.345486000000001</v>
      </c>
      <c r="X42" s="14">
        <v>45.452720999999997</v>
      </c>
      <c r="Y42" s="14">
        <v>45.562598999999999</v>
      </c>
      <c r="Z42" s="14">
        <v>45.658870999999998</v>
      </c>
      <c r="AA42" s="14">
        <v>45.693539000000001</v>
      </c>
      <c r="AB42" s="14">
        <v>45.730797000000003</v>
      </c>
      <c r="AC42" s="14">
        <v>45.757156000000002</v>
      </c>
      <c r="AD42" s="14">
        <v>45.761059000000003</v>
      </c>
      <c r="AE42" s="14">
        <v>45.76614</v>
      </c>
      <c r="AF42" s="14">
        <v>45.795673000000001</v>
      </c>
      <c r="AG42" s="14">
        <v>45.822926000000002</v>
      </c>
      <c r="AH42" s="14">
        <v>45.865112000000003</v>
      </c>
      <c r="AI42" s="14">
        <v>45.891857000000002</v>
      </c>
      <c r="AJ42" s="14">
        <v>45.916198999999999</v>
      </c>
      <c r="AK42" s="5">
        <v>1.0822999999999999E-2</v>
      </c>
    </row>
    <row r="43" spans="1:37" ht="15" customHeight="1">
      <c r="A43" s="34" t="s">
        <v>725</v>
      </c>
      <c r="B43" s="7" t="s">
        <v>726</v>
      </c>
      <c r="C43" s="14">
        <v>22.973969</v>
      </c>
      <c r="D43" s="14">
        <v>23.299842999999999</v>
      </c>
      <c r="E43" s="14">
        <v>23.941041999999999</v>
      </c>
      <c r="F43" s="14">
        <v>24.970911000000001</v>
      </c>
      <c r="G43" s="14">
        <v>26.610690999999999</v>
      </c>
      <c r="H43" s="14">
        <v>28.096879999999999</v>
      </c>
      <c r="I43" s="14">
        <v>29.416457999999999</v>
      </c>
      <c r="J43" s="14">
        <v>30.746320999999998</v>
      </c>
      <c r="K43" s="14">
        <v>32.303531999999997</v>
      </c>
      <c r="L43" s="14">
        <v>32.377457</v>
      </c>
      <c r="M43" s="14">
        <v>32.395713999999998</v>
      </c>
      <c r="N43" s="14">
        <v>32.370068000000003</v>
      </c>
      <c r="O43" s="14">
        <v>32.331322</v>
      </c>
      <c r="P43" s="14">
        <v>32.288601</v>
      </c>
      <c r="Q43" s="14">
        <v>32.249664000000003</v>
      </c>
      <c r="R43" s="14">
        <v>32.238017999999997</v>
      </c>
      <c r="S43" s="14">
        <v>32.333857999999999</v>
      </c>
      <c r="T43" s="14">
        <v>32.298374000000003</v>
      </c>
      <c r="U43" s="14">
        <v>32.255791000000002</v>
      </c>
      <c r="V43" s="14">
        <v>32.217982999999997</v>
      </c>
      <c r="W43" s="14">
        <v>32.181381000000002</v>
      </c>
      <c r="X43" s="14">
        <v>32.187942999999997</v>
      </c>
      <c r="Y43" s="14">
        <v>32.168816</v>
      </c>
      <c r="Z43" s="14">
        <v>32.145637999999998</v>
      </c>
      <c r="AA43" s="14">
        <v>32.228057999999997</v>
      </c>
      <c r="AB43" s="14">
        <v>32.216526000000002</v>
      </c>
      <c r="AC43" s="14">
        <v>32.191291999999997</v>
      </c>
      <c r="AD43" s="14">
        <v>32.166804999999997</v>
      </c>
      <c r="AE43" s="14">
        <v>32.251384999999999</v>
      </c>
      <c r="AF43" s="14">
        <v>32.246704000000001</v>
      </c>
      <c r="AG43" s="14">
        <v>32.240397999999999</v>
      </c>
      <c r="AH43" s="14">
        <v>32.235970000000002</v>
      </c>
      <c r="AI43" s="14">
        <v>32.232021000000003</v>
      </c>
      <c r="AJ43" s="14">
        <v>32.235523000000001</v>
      </c>
      <c r="AK43" s="5">
        <v>1.0196E-2</v>
      </c>
    </row>
    <row r="44" spans="1:37" ht="15" customHeight="1">
      <c r="A44" s="34" t="s">
        <v>723</v>
      </c>
      <c r="B44" s="7" t="s">
        <v>724</v>
      </c>
      <c r="C44" s="14">
        <v>22.978952</v>
      </c>
      <c r="D44" s="14">
        <v>23.398105999999999</v>
      </c>
      <c r="E44" s="14">
        <v>23.843401</v>
      </c>
      <c r="F44" s="14">
        <v>24.344712999999999</v>
      </c>
      <c r="G44" s="14">
        <v>24.923718999999998</v>
      </c>
      <c r="H44" s="14">
        <v>25.567287</v>
      </c>
      <c r="I44" s="14">
        <v>26.270464</v>
      </c>
      <c r="J44" s="14">
        <v>27.015501</v>
      </c>
      <c r="K44" s="14">
        <v>27.825493000000002</v>
      </c>
      <c r="L44" s="14">
        <v>28.616631999999999</v>
      </c>
      <c r="M44" s="14">
        <v>29.381108999999999</v>
      </c>
      <c r="N44" s="14">
        <v>30.118487999999999</v>
      </c>
      <c r="O44" s="14">
        <v>30.832412999999999</v>
      </c>
      <c r="P44" s="14">
        <v>31.523226000000001</v>
      </c>
      <c r="Q44" s="14">
        <v>32.190441</v>
      </c>
      <c r="R44" s="14">
        <v>32.832058000000004</v>
      </c>
      <c r="S44" s="14">
        <v>33.448684999999998</v>
      </c>
      <c r="T44" s="14">
        <v>34.035415999999998</v>
      </c>
      <c r="U44" s="14">
        <v>34.584350999999998</v>
      </c>
      <c r="V44" s="14">
        <v>35.093048000000003</v>
      </c>
      <c r="W44" s="14">
        <v>35.559933000000001</v>
      </c>
      <c r="X44" s="14">
        <v>35.985278999999998</v>
      </c>
      <c r="Y44" s="14">
        <v>36.367503999999997</v>
      </c>
      <c r="Z44" s="14">
        <v>36.707005000000002</v>
      </c>
      <c r="AA44" s="14">
        <v>37.010238999999999</v>
      </c>
      <c r="AB44" s="14">
        <v>37.279209000000002</v>
      </c>
      <c r="AC44" s="14">
        <v>37.515090999999998</v>
      </c>
      <c r="AD44" s="14">
        <v>37.720984999999999</v>
      </c>
      <c r="AE44" s="14">
        <v>37.905506000000003</v>
      </c>
      <c r="AF44" s="14">
        <v>38.067096999999997</v>
      </c>
      <c r="AG44" s="14">
        <v>38.208519000000003</v>
      </c>
      <c r="AH44" s="14">
        <v>38.3339</v>
      </c>
      <c r="AI44" s="14">
        <v>38.444389000000001</v>
      </c>
      <c r="AJ44" s="14">
        <v>38.541634000000002</v>
      </c>
      <c r="AK44" s="5">
        <v>1.5719E-2</v>
      </c>
    </row>
    <row r="45" spans="1:37" ht="15" customHeight="1">
      <c r="A45" s="34" t="s">
        <v>721</v>
      </c>
      <c r="B45" s="7" t="s">
        <v>722</v>
      </c>
      <c r="C45" s="14">
        <v>13.267185</v>
      </c>
      <c r="D45" s="14">
        <v>15.013555</v>
      </c>
      <c r="E45" s="14">
        <v>15.067958000000001</v>
      </c>
      <c r="F45" s="14">
        <v>15.167166999999999</v>
      </c>
      <c r="G45" s="14">
        <v>15.423962</v>
      </c>
      <c r="H45" s="14">
        <v>15.624478999999999</v>
      </c>
      <c r="I45" s="14">
        <v>15.900784</v>
      </c>
      <c r="J45" s="14">
        <v>16.239007999999998</v>
      </c>
      <c r="K45" s="14">
        <v>16.665731000000001</v>
      </c>
      <c r="L45" s="14">
        <v>17.07394</v>
      </c>
      <c r="M45" s="14">
        <v>17.423732999999999</v>
      </c>
      <c r="N45" s="14">
        <v>17.451674000000001</v>
      </c>
      <c r="O45" s="14">
        <v>17.575447</v>
      </c>
      <c r="P45" s="14">
        <v>17.675241</v>
      </c>
      <c r="Q45" s="14">
        <v>17.737030000000001</v>
      </c>
      <c r="R45" s="14">
        <v>17.739464000000002</v>
      </c>
      <c r="S45" s="14">
        <v>17.671814000000001</v>
      </c>
      <c r="T45" s="14">
        <v>17.634943</v>
      </c>
      <c r="U45" s="14">
        <v>17.633078000000001</v>
      </c>
      <c r="V45" s="14">
        <v>17.595037000000001</v>
      </c>
      <c r="W45" s="14">
        <v>17.606033</v>
      </c>
      <c r="X45" s="14">
        <v>17.615601999999999</v>
      </c>
      <c r="Y45" s="14">
        <v>17.635688999999999</v>
      </c>
      <c r="Z45" s="14">
        <v>17.656583999999999</v>
      </c>
      <c r="AA45" s="14">
        <v>17.674627000000001</v>
      </c>
      <c r="AB45" s="14">
        <v>17.695385000000002</v>
      </c>
      <c r="AC45" s="14">
        <v>17.710896999999999</v>
      </c>
      <c r="AD45" s="14">
        <v>17.722534</v>
      </c>
      <c r="AE45" s="14">
        <v>17.703987000000001</v>
      </c>
      <c r="AF45" s="14">
        <v>17.713671000000001</v>
      </c>
      <c r="AG45" s="14">
        <v>17.720264</v>
      </c>
      <c r="AH45" s="14">
        <v>17.729158000000002</v>
      </c>
      <c r="AI45" s="14">
        <v>17.750184999999998</v>
      </c>
      <c r="AJ45" s="14">
        <v>17.768799000000001</v>
      </c>
      <c r="AK45" s="5">
        <v>5.2789999999999998E-3</v>
      </c>
    </row>
    <row r="46" spans="1:37" ht="15" customHeight="1">
      <c r="A46" s="34" t="s">
        <v>719</v>
      </c>
      <c r="B46" s="7" t="s">
        <v>720</v>
      </c>
      <c r="C46" s="14">
        <v>13.680937999999999</v>
      </c>
      <c r="D46" s="14">
        <v>13.806588</v>
      </c>
      <c r="E46" s="14">
        <v>13.931844</v>
      </c>
      <c r="F46" s="14">
        <v>14.097829000000001</v>
      </c>
      <c r="G46" s="14">
        <v>14.271951</v>
      </c>
      <c r="H46" s="14">
        <v>14.463296</v>
      </c>
      <c r="I46" s="14">
        <v>14.661203</v>
      </c>
      <c r="J46" s="14">
        <v>14.868921</v>
      </c>
      <c r="K46" s="14">
        <v>15.04772</v>
      </c>
      <c r="L46" s="14">
        <v>15.250484999999999</v>
      </c>
      <c r="M46" s="14">
        <v>15.469141</v>
      </c>
      <c r="N46" s="14">
        <v>15.679131</v>
      </c>
      <c r="O46" s="14">
        <v>15.881999</v>
      </c>
      <c r="P46" s="14">
        <v>16.080351</v>
      </c>
      <c r="Q46" s="14">
        <v>16.259889999999999</v>
      </c>
      <c r="R46" s="14">
        <v>16.421648000000001</v>
      </c>
      <c r="S46" s="14">
        <v>16.558140000000002</v>
      </c>
      <c r="T46" s="14">
        <v>16.673365</v>
      </c>
      <c r="U46" s="14">
        <v>16.775355999999999</v>
      </c>
      <c r="V46" s="14">
        <v>16.865324000000001</v>
      </c>
      <c r="W46" s="14">
        <v>16.940193000000001</v>
      </c>
      <c r="X46" s="14">
        <v>17.005682</v>
      </c>
      <c r="Y46" s="14">
        <v>17.071365</v>
      </c>
      <c r="Z46" s="14">
        <v>17.127596</v>
      </c>
      <c r="AA46" s="14">
        <v>17.181570000000001</v>
      </c>
      <c r="AB46" s="14">
        <v>17.229876000000001</v>
      </c>
      <c r="AC46" s="14">
        <v>17.270330000000001</v>
      </c>
      <c r="AD46" s="14">
        <v>17.306684000000001</v>
      </c>
      <c r="AE46" s="14">
        <v>17.334561999999998</v>
      </c>
      <c r="AF46" s="14">
        <v>17.348493999999999</v>
      </c>
      <c r="AG46" s="14">
        <v>17.368991999999999</v>
      </c>
      <c r="AH46" s="14">
        <v>17.406808999999999</v>
      </c>
      <c r="AI46" s="14">
        <v>17.437517</v>
      </c>
      <c r="AJ46" s="14">
        <v>17.471700999999999</v>
      </c>
      <c r="AK46" s="5">
        <v>7.3850000000000001E-3</v>
      </c>
    </row>
    <row r="47" spans="1:37" ht="15" customHeight="1">
      <c r="B47" s="7" t="s">
        <v>718</v>
      </c>
      <c r="C47" s="14">
        <v>7.1330159999999996</v>
      </c>
      <c r="D47" s="14">
        <v>7.234839</v>
      </c>
      <c r="E47" s="14">
        <v>7.3351940000000004</v>
      </c>
      <c r="F47" s="14">
        <v>7.4345340000000002</v>
      </c>
      <c r="G47" s="14">
        <v>7.5385600000000004</v>
      </c>
      <c r="H47" s="14">
        <v>7.6436710000000003</v>
      </c>
      <c r="I47" s="14">
        <v>7.7543420000000003</v>
      </c>
      <c r="J47" s="14">
        <v>7.8730279999999997</v>
      </c>
      <c r="K47" s="14">
        <v>8.002402</v>
      </c>
      <c r="L47" s="14">
        <v>8.1445830000000008</v>
      </c>
      <c r="M47" s="14">
        <v>8.3009210000000007</v>
      </c>
      <c r="N47" s="14">
        <v>8.4632249999999996</v>
      </c>
      <c r="O47" s="14">
        <v>8.6306060000000002</v>
      </c>
      <c r="P47" s="14">
        <v>8.8023229999999995</v>
      </c>
      <c r="Q47" s="14">
        <v>8.9735899999999997</v>
      </c>
      <c r="R47" s="14">
        <v>9.1394579999999994</v>
      </c>
      <c r="S47" s="14">
        <v>9.2992349999999995</v>
      </c>
      <c r="T47" s="14">
        <v>9.4427109999999992</v>
      </c>
      <c r="U47" s="14">
        <v>9.5682960000000001</v>
      </c>
      <c r="V47" s="14">
        <v>9.6824329999999996</v>
      </c>
      <c r="W47" s="14">
        <v>9.7842420000000008</v>
      </c>
      <c r="X47" s="14">
        <v>9.8779210000000006</v>
      </c>
      <c r="Y47" s="14">
        <v>9.9620599999999992</v>
      </c>
      <c r="Z47" s="14">
        <v>10.051148</v>
      </c>
      <c r="AA47" s="14">
        <v>10.121845</v>
      </c>
      <c r="AB47" s="14">
        <v>10.185764000000001</v>
      </c>
      <c r="AC47" s="14">
        <v>10.238789000000001</v>
      </c>
      <c r="AD47" s="14">
        <v>10.28496</v>
      </c>
      <c r="AE47" s="14">
        <v>10.331643</v>
      </c>
      <c r="AF47" s="14">
        <v>10.376075</v>
      </c>
      <c r="AG47" s="14">
        <v>10.415616999999999</v>
      </c>
      <c r="AH47" s="14">
        <v>10.453134</v>
      </c>
      <c r="AI47" s="14">
        <v>10.495623</v>
      </c>
      <c r="AJ47" s="14">
        <v>10.53261</v>
      </c>
      <c r="AK47" s="5">
        <v>1.1806000000000001E-2</v>
      </c>
    </row>
    <row r="48" spans="1:37" ht="15" customHeight="1">
      <c r="A48" s="34" t="s">
        <v>716</v>
      </c>
      <c r="B48" s="4" t="s">
        <v>717</v>
      </c>
    </row>
    <row r="49" spans="1:37" ht="15" customHeight="1">
      <c r="B49" s="7" t="s">
        <v>715</v>
      </c>
      <c r="C49" s="14">
        <v>68.402602999999999</v>
      </c>
      <c r="D49" s="14">
        <v>68.732192999999995</v>
      </c>
      <c r="E49" s="14">
        <v>69.062111000000002</v>
      </c>
      <c r="F49" s="14">
        <v>69.384827000000001</v>
      </c>
      <c r="G49" s="14">
        <v>69.710151999999994</v>
      </c>
      <c r="H49" s="14">
        <v>70.043471999999994</v>
      </c>
      <c r="I49" s="14">
        <v>70.380814000000001</v>
      </c>
      <c r="J49" s="14">
        <v>70.734665000000007</v>
      </c>
      <c r="K49" s="14">
        <v>71.079346000000001</v>
      </c>
      <c r="L49" s="14">
        <v>71.468315000000004</v>
      </c>
      <c r="M49" s="14">
        <v>71.879920999999996</v>
      </c>
      <c r="N49" s="14">
        <v>72.329200999999998</v>
      </c>
      <c r="O49" s="14">
        <v>72.806061</v>
      </c>
      <c r="P49" s="14">
        <v>73.269019999999998</v>
      </c>
      <c r="Q49" s="14">
        <v>73.724204999999998</v>
      </c>
      <c r="R49" s="14">
        <v>74.190994000000003</v>
      </c>
      <c r="S49" s="14">
        <v>74.669257999999999</v>
      </c>
      <c r="T49" s="14">
        <v>75.136512999999994</v>
      </c>
      <c r="U49" s="14">
        <v>75.614670000000004</v>
      </c>
      <c r="V49" s="14">
        <v>76.099602000000004</v>
      </c>
      <c r="W49" s="14">
        <v>76.587378999999999</v>
      </c>
      <c r="X49" s="14">
        <v>77.079155</v>
      </c>
      <c r="Y49" s="14">
        <v>77.586296000000004</v>
      </c>
      <c r="Z49" s="14">
        <v>78.099670000000003</v>
      </c>
      <c r="AA49" s="14">
        <v>78.597785999999999</v>
      </c>
      <c r="AB49" s="14">
        <v>79.095817999999994</v>
      </c>
      <c r="AC49" s="14">
        <v>79.574516000000003</v>
      </c>
      <c r="AD49" s="14">
        <v>80.036766</v>
      </c>
      <c r="AE49" s="14">
        <v>80.496498000000003</v>
      </c>
      <c r="AF49" s="14">
        <v>80.955223000000004</v>
      </c>
      <c r="AG49" s="14">
        <v>81.4114</v>
      </c>
      <c r="AH49" s="14">
        <v>81.874283000000005</v>
      </c>
      <c r="AI49" s="14">
        <v>82.320076</v>
      </c>
      <c r="AJ49" s="14">
        <v>82.757705999999999</v>
      </c>
      <c r="AK49" s="5">
        <v>5.8199999999999997E-3</v>
      </c>
    </row>
    <row r="50" spans="1:37" ht="15" customHeight="1">
      <c r="A50" s="34" t="s">
        <v>713</v>
      </c>
      <c r="B50" s="4" t="s">
        <v>714</v>
      </c>
    </row>
    <row r="51" spans="1:37" ht="15" customHeight="1">
      <c r="A51" s="34" t="s">
        <v>711</v>
      </c>
      <c r="B51" s="7" t="s">
        <v>712</v>
      </c>
      <c r="C51" s="14">
        <v>3.422345</v>
      </c>
      <c r="D51" s="14">
        <v>3.4445429999999999</v>
      </c>
      <c r="E51" s="14">
        <v>3.4668839999999999</v>
      </c>
      <c r="F51" s="14">
        <v>3.4893709999999998</v>
      </c>
      <c r="G51" s="14">
        <v>3.512003</v>
      </c>
      <c r="H51" s="14">
        <v>3.5347819999999999</v>
      </c>
      <c r="I51" s="14">
        <v>3.5577100000000002</v>
      </c>
      <c r="J51" s="14">
        <v>3.5807850000000001</v>
      </c>
      <c r="K51" s="14">
        <v>3.6040100000000002</v>
      </c>
      <c r="L51" s="14">
        <v>3.627386</v>
      </c>
      <c r="M51" s="14">
        <v>3.6509140000000002</v>
      </c>
      <c r="N51" s="14">
        <v>3.6745939999999999</v>
      </c>
      <c r="O51" s="14">
        <v>3.6984279999999998</v>
      </c>
      <c r="P51" s="14">
        <v>3.7224159999999999</v>
      </c>
      <c r="Q51" s="14">
        <v>3.7465600000000001</v>
      </c>
      <c r="R51" s="14">
        <v>3.7708599999999999</v>
      </c>
      <c r="S51" s="14">
        <v>3.795318</v>
      </c>
      <c r="T51" s="14">
        <v>3.8199350000000001</v>
      </c>
      <c r="U51" s="14">
        <v>3.8447119999999999</v>
      </c>
      <c r="V51" s="14">
        <v>3.8696489999999999</v>
      </c>
      <c r="W51" s="14">
        <v>3.8947479999999999</v>
      </c>
      <c r="X51" s="14">
        <v>3.9200089999999999</v>
      </c>
      <c r="Y51" s="14">
        <v>3.9454349999999998</v>
      </c>
      <c r="Z51" s="14">
        <v>3.971025</v>
      </c>
      <c r="AA51" s="14">
        <v>3.9967820000000001</v>
      </c>
      <c r="AB51" s="14">
        <v>4.0227050000000002</v>
      </c>
      <c r="AC51" s="14">
        <v>4.0487970000000004</v>
      </c>
      <c r="AD51" s="14">
        <v>4.0750580000000003</v>
      </c>
      <c r="AE51" s="14">
        <v>4.1014889999999999</v>
      </c>
      <c r="AF51" s="14">
        <v>4.1280910000000004</v>
      </c>
      <c r="AG51" s="14">
        <v>4.1548660000000002</v>
      </c>
      <c r="AH51" s="14">
        <v>4.1818150000000003</v>
      </c>
      <c r="AI51" s="14">
        <v>4.208939</v>
      </c>
      <c r="AJ51" s="14">
        <v>4.2362380000000002</v>
      </c>
      <c r="AK51" s="5">
        <v>6.4859999999999996E-3</v>
      </c>
    </row>
    <row r="52" spans="1:37" ht="15" customHeight="1">
      <c r="B52" s="7" t="s">
        <v>710</v>
      </c>
      <c r="C52" s="14">
        <v>4.756678</v>
      </c>
      <c r="D52" s="14">
        <v>4.7849370000000002</v>
      </c>
      <c r="E52" s="14">
        <v>4.8133650000000001</v>
      </c>
      <c r="F52" s="14">
        <v>4.8419600000000003</v>
      </c>
      <c r="G52" s="14">
        <v>4.8707260000000003</v>
      </c>
      <c r="H52" s="14">
        <v>4.8996630000000003</v>
      </c>
      <c r="I52" s="14">
        <v>4.9287720000000004</v>
      </c>
      <c r="J52" s="14">
        <v>4.9580539999999997</v>
      </c>
      <c r="K52" s="14">
        <v>4.9875090000000002</v>
      </c>
      <c r="L52" s="14">
        <v>5.0171400000000004</v>
      </c>
      <c r="M52" s="14">
        <v>5.0469470000000003</v>
      </c>
      <c r="N52" s="14">
        <v>5.0769310000000001</v>
      </c>
      <c r="O52" s="14">
        <v>5.1070919999999997</v>
      </c>
      <c r="P52" s="14">
        <v>5.1374339999999998</v>
      </c>
      <c r="Q52" s="14">
        <v>5.1679550000000001</v>
      </c>
      <c r="R52" s="14">
        <v>5.198658</v>
      </c>
      <c r="S52" s="14">
        <v>5.2295429999999996</v>
      </c>
      <c r="T52" s="14">
        <v>5.2606109999999999</v>
      </c>
      <c r="U52" s="14">
        <v>5.2918640000000003</v>
      </c>
      <c r="V52" s="14">
        <v>5.3233030000000001</v>
      </c>
      <c r="W52" s="14">
        <v>5.3549290000000003</v>
      </c>
      <c r="X52" s="14">
        <v>5.3867419999999999</v>
      </c>
      <c r="Y52" s="14">
        <v>5.4187450000000004</v>
      </c>
      <c r="Z52" s="14">
        <v>5.4509379999999998</v>
      </c>
      <c r="AA52" s="14">
        <v>5.4833220000000003</v>
      </c>
      <c r="AB52" s="14">
        <v>5.515898</v>
      </c>
      <c r="AC52" s="14">
        <v>5.548667</v>
      </c>
      <c r="AD52" s="14">
        <v>5.5816319999999999</v>
      </c>
      <c r="AE52" s="14">
        <v>5.6147919999999996</v>
      </c>
      <c r="AF52" s="14">
        <v>5.6481500000000002</v>
      </c>
      <c r="AG52" s="14">
        <v>5.681705</v>
      </c>
      <c r="AH52" s="14">
        <v>5.7154600000000002</v>
      </c>
      <c r="AI52" s="14">
        <v>5.7494160000000001</v>
      </c>
      <c r="AJ52" s="14">
        <v>5.7835729999999996</v>
      </c>
      <c r="AK52" s="5">
        <v>5.9410000000000001E-3</v>
      </c>
    </row>
    <row r="54" spans="1:37" ht="15" customHeight="1">
      <c r="B54" s="4" t="s">
        <v>709</v>
      </c>
    </row>
    <row r="55" spans="1:37" ht="15" customHeight="1">
      <c r="A55" s="34" t="s">
        <v>707</v>
      </c>
      <c r="B55" s="4" t="s">
        <v>708</v>
      </c>
    </row>
    <row r="56" spans="1:37" ht="15" customHeight="1">
      <c r="A56" s="34" t="s">
        <v>706</v>
      </c>
      <c r="B56" s="7" t="s">
        <v>691</v>
      </c>
      <c r="C56" s="17">
        <v>15.428981</v>
      </c>
      <c r="D56" s="17">
        <v>15.405498</v>
      </c>
      <c r="E56" s="17">
        <v>15.323708999999999</v>
      </c>
      <c r="F56" s="17">
        <v>15.159972</v>
      </c>
      <c r="G56" s="17">
        <v>14.917847</v>
      </c>
      <c r="H56" s="17">
        <v>14.628935999999999</v>
      </c>
      <c r="I56" s="17">
        <v>14.292074</v>
      </c>
      <c r="J56" s="17">
        <v>13.935912</v>
      </c>
      <c r="K56" s="17">
        <v>13.565999</v>
      </c>
      <c r="L56" s="17">
        <v>13.277203999999999</v>
      </c>
      <c r="M56" s="17">
        <v>13.019745</v>
      </c>
      <c r="N56" s="17">
        <v>12.784966000000001</v>
      </c>
      <c r="O56" s="17">
        <v>12.550357999999999</v>
      </c>
      <c r="P56" s="17">
        <v>12.335547999999999</v>
      </c>
      <c r="Q56" s="17">
        <v>12.134971999999999</v>
      </c>
      <c r="R56" s="17">
        <v>11.949123999999999</v>
      </c>
      <c r="S56" s="17">
        <v>11.778060999999999</v>
      </c>
      <c r="T56" s="17">
        <v>11.621789</v>
      </c>
      <c r="U56" s="17">
        <v>11.477596</v>
      </c>
      <c r="V56" s="17">
        <v>11.370868</v>
      </c>
      <c r="W56" s="17">
        <v>11.287215</v>
      </c>
      <c r="X56" s="17">
        <v>11.223202000000001</v>
      </c>
      <c r="Y56" s="17">
        <v>11.175604999999999</v>
      </c>
      <c r="Z56" s="17">
        <v>11.142943000000001</v>
      </c>
      <c r="AA56" s="17">
        <v>11.122249999999999</v>
      </c>
      <c r="AB56" s="17">
        <v>11.112762999999999</v>
      </c>
      <c r="AC56" s="17">
        <v>11.114813</v>
      </c>
      <c r="AD56" s="17">
        <v>11.125956</v>
      </c>
      <c r="AE56" s="17">
        <v>11.141641999999999</v>
      </c>
      <c r="AF56" s="17">
        <v>11.164968</v>
      </c>
      <c r="AG56" s="17">
        <v>11.191122</v>
      </c>
      <c r="AH56" s="17">
        <v>11.216116</v>
      </c>
      <c r="AI56" s="17">
        <v>11.244189</v>
      </c>
      <c r="AJ56" s="17">
        <v>11.271485</v>
      </c>
      <c r="AK56" s="5">
        <v>-9.7169999999999999E-3</v>
      </c>
    </row>
    <row r="57" spans="1:37" ht="15" customHeight="1">
      <c r="A57" s="34" t="s">
        <v>705</v>
      </c>
      <c r="B57" s="7" t="s">
        <v>689</v>
      </c>
      <c r="C57" s="17">
        <v>0.88700599999999996</v>
      </c>
      <c r="D57" s="17">
        <v>0.90117199999999997</v>
      </c>
      <c r="E57" s="17">
        <v>0.913443</v>
      </c>
      <c r="F57" s="17">
        <v>0.91737800000000003</v>
      </c>
      <c r="G57" s="17">
        <v>0.917018</v>
      </c>
      <c r="H57" s="17">
        <v>0.91544400000000004</v>
      </c>
      <c r="I57" s="17">
        <v>0.91353499999999999</v>
      </c>
      <c r="J57" s="17">
        <v>0.910829</v>
      </c>
      <c r="K57" s="17">
        <v>0.91168499999999997</v>
      </c>
      <c r="L57" s="17">
        <v>0.91246899999999997</v>
      </c>
      <c r="M57" s="17">
        <v>0.91220400000000001</v>
      </c>
      <c r="N57" s="17">
        <v>0.91393500000000005</v>
      </c>
      <c r="O57" s="17">
        <v>0.91403599999999996</v>
      </c>
      <c r="P57" s="17">
        <v>0.91412499999999997</v>
      </c>
      <c r="Q57" s="17">
        <v>0.91635800000000001</v>
      </c>
      <c r="R57" s="17">
        <v>0.91940100000000002</v>
      </c>
      <c r="S57" s="17">
        <v>0.92392200000000002</v>
      </c>
      <c r="T57" s="17">
        <v>0.93013000000000001</v>
      </c>
      <c r="U57" s="17">
        <v>0.93766099999999997</v>
      </c>
      <c r="V57" s="17">
        <v>0.94613000000000003</v>
      </c>
      <c r="W57" s="17">
        <v>0.95593600000000001</v>
      </c>
      <c r="X57" s="17">
        <v>0.96648199999999995</v>
      </c>
      <c r="Y57" s="17">
        <v>0.97614699999999999</v>
      </c>
      <c r="Z57" s="17">
        <v>0.98616800000000004</v>
      </c>
      <c r="AA57" s="17">
        <v>0.99651000000000001</v>
      </c>
      <c r="AB57" s="17">
        <v>1.0069969999999999</v>
      </c>
      <c r="AC57" s="17">
        <v>1.0186710000000001</v>
      </c>
      <c r="AD57" s="17">
        <v>1.0312380000000001</v>
      </c>
      <c r="AE57" s="17">
        <v>1.0452349999999999</v>
      </c>
      <c r="AF57" s="17">
        <v>1.0600430000000001</v>
      </c>
      <c r="AG57" s="17">
        <v>1.0748599999999999</v>
      </c>
      <c r="AH57" s="17">
        <v>1.0886640000000001</v>
      </c>
      <c r="AI57" s="17">
        <v>1.102422</v>
      </c>
      <c r="AJ57" s="17">
        <v>1.1162099999999999</v>
      </c>
      <c r="AK57" s="5">
        <v>6.7099999999999998E-3</v>
      </c>
    </row>
    <row r="58" spans="1:37" ht="15" customHeight="1">
      <c r="A58" s="34" t="s">
        <v>704</v>
      </c>
      <c r="B58" s="7" t="s">
        <v>687</v>
      </c>
      <c r="C58" s="17">
        <v>0.23677799999999999</v>
      </c>
      <c r="D58" s="17">
        <v>0.23763600000000001</v>
      </c>
      <c r="E58" s="17">
        <v>0.23840800000000001</v>
      </c>
      <c r="F58" s="17">
        <v>0.23916299999999999</v>
      </c>
      <c r="G58" s="17">
        <v>0.239921</v>
      </c>
      <c r="H58" s="17">
        <v>0.24065400000000001</v>
      </c>
      <c r="I58" s="17">
        <v>0.24133299999999999</v>
      </c>
      <c r="J58" s="17">
        <v>0.242039</v>
      </c>
      <c r="K58" s="17">
        <v>0.242841</v>
      </c>
      <c r="L58" s="17">
        <v>0.24362400000000001</v>
      </c>
      <c r="M58" s="17">
        <v>0.244393</v>
      </c>
      <c r="N58" s="17">
        <v>0.24518300000000001</v>
      </c>
      <c r="O58" s="17">
        <v>0.245948</v>
      </c>
      <c r="P58" s="17">
        <v>0.24662700000000001</v>
      </c>
      <c r="Q58" s="17">
        <v>0.24727299999999999</v>
      </c>
      <c r="R58" s="17">
        <v>0.247895</v>
      </c>
      <c r="S58" s="17">
        <v>0.24840999999999999</v>
      </c>
      <c r="T58" s="17">
        <v>0.24887000000000001</v>
      </c>
      <c r="U58" s="17">
        <v>0.249278</v>
      </c>
      <c r="V58" s="17">
        <v>0.249639</v>
      </c>
      <c r="W58" s="17">
        <v>0.24995700000000001</v>
      </c>
      <c r="X58" s="17">
        <v>0.25023000000000001</v>
      </c>
      <c r="Y58" s="17">
        <v>0.25045699999999999</v>
      </c>
      <c r="Z58" s="17">
        <v>0.250637</v>
      </c>
      <c r="AA58" s="17">
        <v>0.25076500000000002</v>
      </c>
      <c r="AB58" s="17">
        <v>0.25084699999999999</v>
      </c>
      <c r="AC58" s="17">
        <v>0.250888</v>
      </c>
      <c r="AD58" s="17">
        <v>0.250892</v>
      </c>
      <c r="AE58" s="17">
        <v>0.25087300000000001</v>
      </c>
      <c r="AF58" s="17">
        <v>0.25084600000000001</v>
      </c>
      <c r="AG58" s="17">
        <v>0.250834</v>
      </c>
      <c r="AH58" s="17">
        <v>0.250861</v>
      </c>
      <c r="AI58" s="17">
        <v>0.250946</v>
      </c>
      <c r="AJ58" s="17">
        <v>0.25111</v>
      </c>
      <c r="AK58" s="5">
        <v>1.725E-3</v>
      </c>
    </row>
    <row r="59" spans="1:37" ht="15" customHeight="1">
      <c r="A59" s="34" t="s">
        <v>703</v>
      </c>
      <c r="B59" s="7" t="s">
        <v>685</v>
      </c>
      <c r="C59" s="17">
        <v>5.6493820000000001</v>
      </c>
      <c r="D59" s="17">
        <v>5.7229039999999998</v>
      </c>
      <c r="E59" s="17">
        <v>5.8148960000000001</v>
      </c>
      <c r="F59" s="17">
        <v>5.8254960000000002</v>
      </c>
      <c r="G59" s="17">
        <v>5.8086359999999999</v>
      </c>
      <c r="H59" s="17">
        <v>5.8068460000000002</v>
      </c>
      <c r="I59" s="17">
        <v>5.8042410000000002</v>
      </c>
      <c r="J59" s="17">
        <v>5.7925750000000003</v>
      </c>
      <c r="K59" s="17">
        <v>5.7771150000000002</v>
      </c>
      <c r="L59" s="17">
        <v>5.7594000000000003</v>
      </c>
      <c r="M59" s="17">
        <v>5.7201490000000002</v>
      </c>
      <c r="N59" s="17">
        <v>5.6867089999999996</v>
      </c>
      <c r="O59" s="17">
        <v>5.6421060000000001</v>
      </c>
      <c r="P59" s="17">
        <v>5.5973870000000003</v>
      </c>
      <c r="Q59" s="17">
        <v>5.5648569999999999</v>
      </c>
      <c r="R59" s="17">
        <v>5.5321559999999996</v>
      </c>
      <c r="S59" s="17">
        <v>5.5048719999999998</v>
      </c>
      <c r="T59" s="17">
        <v>5.4928910000000002</v>
      </c>
      <c r="U59" s="17">
        <v>5.4992190000000001</v>
      </c>
      <c r="V59" s="17">
        <v>5.5100530000000001</v>
      </c>
      <c r="W59" s="17">
        <v>5.5318149999999999</v>
      </c>
      <c r="X59" s="17">
        <v>5.5579729999999996</v>
      </c>
      <c r="Y59" s="17">
        <v>5.5832059999999997</v>
      </c>
      <c r="Z59" s="17">
        <v>5.6026420000000003</v>
      </c>
      <c r="AA59" s="17">
        <v>5.6342129999999999</v>
      </c>
      <c r="AB59" s="17">
        <v>5.6679500000000003</v>
      </c>
      <c r="AC59" s="17">
        <v>5.7086139999999999</v>
      </c>
      <c r="AD59" s="17">
        <v>5.7585369999999996</v>
      </c>
      <c r="AE59" s="17">
        <v>5.8127319999999996</v>
      </c>
      <c r="AF59" s="17">
        <v>5.8716419999999996</v>
      </c>
      <c r="AG59" s="17">
        <v>5.939038</v>
      </c>
      <c r="AH59" s="17">
        <v>6.007619</v>
      </c>
      <c r="AI59" s="17">
        <v>6.0638019999999999</v>
      </c>
      <c r="AJ59" s="17">
        <v>6.1261970000000003</v>
      </c>
      <c r="AK59" s="5">
        <v>2.1299999999999999E-3</v>
      </c>
    </row>
    <row r="60" spans="1:37" ht="15" customHeight="1">
      <c r="A60" s="34" t="s">
        <v>702</v>
      </c>
      <c r="B60" s="7" t="s">
        <v>683</v>
      </c>
      <c r="C60" s="17">
        <v>4.6543000000000001E-2</v>
      </c>
      <c r="D60" s="17">
        <v>4.6795999999999997E-2</v>
      </c>
      <c r="E60" s="17">
        <v>4.7530000000000003E-2</v>
      </c>
      <c r="F60" s="17">
        <v>4.8112000000000002E-2</v>
      </c>
      <c r="G60" s="17">
        <v>4.8722000000000001E-2</v>
      </c>
      <c r="H60" s="17">
        <v>4.9293999999999998E-2</v>
      </c>
      <c r="I60" s="17">
        <v>4.9854000000000002E-2</v>
      </c>
      <c r="J60" s="17">
        <v>5.0421000000000001E-2</v>
      </c>
      <c r="K60" s="17">
        <v>5.1026000000000002E-2</v>
      </c>
      <c r="L60" s="17">
        <v>5.1644000000000002E-2</v>
      </c>
      <c r="M60" s="17">
        <v>5.2195999999999999E-2</v>
      </c>
      <c r="N60" s="17">
        <v>5.2874999999999998E-2</v>
      </c>
      <c r="O60" s="17">
        <v>5.3352999999999998E-2</v>
      </c>
      <c r="P60" s="17">
        <v>5.3961000000000002E-2</v>
      </c>
      <c r="Q60" s="17">
        <v>5.4524000000000003E-2</v>
      </c>
      <c r="R60" s="17">
        <v>5.5094999999999998E-2</v>
      </c>
      <c r="S60" s="17">
        <v>5.5690999999999997E-2</v>
      </c>
      <c r="T60" s="17">
        <v>5.6267999999999999E-2</v>
      </c>
      <c r="U60" s="17">
        <v>5.6839000000000001E-2</v>
      </c>
      <c r="V60" s="17">
        <v>5.738E-2</v>
      </c>
      <c r="W60" s="17">
        <v>5.7962E-2</v>
      </c>
      <c r="X60" s="17">
        <v>5.8514999999999998E-2</v>
      </c>
      <c r="Y60" s="17">
        <v>5.9055999999999997E-2</v>
      </c>
      <c r="Z60" s="17">
        <v>5.9589999999999997E-2</v>
      </c>
      <c r="AA60" s="17">
        <v>6.0132999999999999E-2</v>
      </c>
      <c r="AB60" s="17">
        <v>6.0652999999999999E-2</v>
      </c>
      <c r="AC60" s="17">
        <v>6.1199000000000003E-2</v>
      </c>
      <c r="AD60" s="17">
        <v>6.1745000000000001E-2</v>
      </c>
      <c r="AE60" s="17">
        <v>6.2278E-2</v>
      </c>
      <c r="AF60" s="17">
        <v>6.2803999999999999E-2</v>
      </c>
      <c r="AG60" s="17">
        <v>6.3347000000000001E-2</v>
      </c>
      <c r="AH60" s="17">
        <v>6.3863000000000003E-2</v>
      </c>
      <c r="AI60" s="17">
        <v>6.4385999999999999E-2</v>
      </c>
      <c r="AJ60" s="17">
        <v>6.4878000000000005E-2</v>
      </c>
      <c r="AK60" s="5">
        <v>1.0262E-2</v>
      </c>
    </row>
    <row r="61" spans="1:37" ht="15" customHeight="1">
      <c r="A61" s="34" t="s">
        <v>701</v>
      </c>
      <c r="B61" s="7" t="s">
        <v>681</v>
      </c>
      <c r="C61" s="17">
        <v>0.52231300000000003</v>
      </c>
      <c r="D61" s="17">
        <v>0.51929599999999998</v>
      </c>
      <c r="E61" s="17">
        <v>0.52269500000000002</v>
      </c>
      <c r="F61" s="17">
        <v>0.50917400000000002</v>
      </c>
      <c r="G61" s="17">
        <v>0.50381200000000004</v>
      </c>
      <c r="H61" s="17">
        <v>0.49828600000000001</v>
      </c>
      <c r="I61" s="17">
        <v>0.49488399999999999</v>
      </c>
      <c r="J61" s="17">
        <v>0.49693999999999999</v>
      </c>
      <c r="K61" s="17">
        <v>0.49774200000000002</v>
      </c>
      <c r="L61" s="17">
        <v>0.49890000000000001</v>
      </c>
      <c r="M61" s="17">
        <v>0.49754700000000002</v>
      </c>
      <c r="N61" s="17">
        <v>0.49765399999999999</v>
      </c>
      <c r="O61" s="17">
        <v>0.50435399999999997</v>
      </c>
      <c r="P61" s="17">
        <v>0.50873100000000004</v>
      </c>
      <c r="Q61" s="17">
        <v>0.50671200000000005</v>
      </c>
      <c r="R61" s="17">
        <v>0.504332</v>
      </c>
      <c r="S61" s="17">
        <v>0.50446999999999997</v>
      </c>
      <c r="T61" s="17">
        <v>0.50151000000000001</v>
      </c>
      <c r="U61" s="17">
        <v>0.50185999999999997</v>
      </c>
      <c r="V61" s="17">
        <v>0.50284700000000004</v>
      </c>
      <c r="W61" s="17">
        <v>0.50267300000000004</v>
      </c>
      <c r="X61" s="17">
        <v>0.50347799999999998</v>
      </c>
      <c r="Y61" s="17">
        <v>0.50419400000000003</v>
      </c>
      <c r="Z61" s="17">
        <v>0.50451000000000001</v>
      </c>
      <c r="AA61" s="17">
        <v>0.50460899999999997</v>
      </c>
      <c r="AB61" s="17">
        <v>0.50409099999999996</v>
      </c>
      <c r="AC61" s="17">
        <v>0.50324000000000002</v>
      </c>
      <c r="AD61" s="17">
        <v>0.50368400000000002</v>
      </c>
      <c r="AE61" s="17">
        <v>0.50454100000000002</v>
      </c>
      <c r="AF61" s="17">
        <v>0.50420500000000001</v>
      </c>
      <c r="AG61" s="17">
        <v>0.50454299999999996</v>
      </c>
      <c r="AH61" s="17">
        <v>0.50544199999999995</v>
      </c>
      <c r="AI61" s="17">
        <v>0.50618799999999997</v>
      </c>
      <c r="AJ61" s="17">
        <v>0.50737299999999996</v>
      </c>
      <c r="AK61" s="5">
        <v>-7.2599999999999997E-4</v>
      </c>
    </row>
    <row r="62" spans="1:37" ht="15" customHeight="1">
      <c r="A62" s="34" t="s">
        <v>700</v>
      </c>
      <c r="B62" s="7" t="s">
        <v>679</v>
      </c>
      <c r="C62" s="17">
        <v>9.4505000000000006E-2</v>
      </c>
      <c r="D62" s="17">
        <v>9.3175999999999995E-2</v>
      </c>
      <c r="E62" s="17">
        <v>9.1311000000000003E-2</v>
      </c>
      <c r="F62" s="17">
        <v>8.8600999999999999E-2</v>
      </c>
      <c r="G62" s="17">
        <v>8.5677000000000003E-2</v>
      </c>
      <c r="H62" s="17">
        <v>8.3392999999999995E-2</v>
      </c>
      <c r="I62" s="17">
        <v>8.0993999999999997E-2</v>
      </c>
      <c r="J62" s="17">
        <v>7.8417000000000001E-2</v>
      </c>
      <c r="K62" s="17">
        <v>7.5963000000000003E-2</v>
      </c>
      <c r="L62" s="17">
        <v>7.3683999999999999E-2</v>
      </c>
      <c r="M62" s="17">
        <v>7.1399000000000004E-2</v>
      </c>
      <c r="N62" s="17">
        <v>6.8964999999999999E-2</v>
      </c>
      <c r="O62" s="17">
        <v>6.6545999999999994E-2</v>
      </c>
      <c r="P62" s="17">
        <v>6.4120999999999997E-2</v>
      </c>
      <c r="Q62" s="17">
        <v>6.2828999999999996E-2</v>
      </c>
      <c r="R62" s="17">
        <v>6.1462000000000003E-2</v>
      </c>
      <c r="S62" s="17">
        <v>6.0181999999999999E-2</v>
      </c>
      <c r="T62" s="17">
        <v>5.8948E-2</v>
      </c>
      <c r="U62" s="17">
        <v>5.7777000000000002E-2</v>
      </c>
      <c r="V62" s="17">
        <v>5.6568E-2</v>
      </c>
      <c r="W62" s="17">
        <v>5.5523000000000003E-2</v>
      </c>
      <c r="X62" s="17">
        <v>5.4441000000000003E-2</v>
      </c>
      <c r="Y62" s="17">
        <v>5.3332999999999998E-2</v>
      </c>
      <c r="Z62" s="17">
        <v>5.2192000000000002E-2</v>
      </c>
      <c r="AA62" s="17">
        <v>5.1626999999999999E-2</v>
      </c>
      <c r="AB62" s="17">
        <v>5.1063999999999998E-2</v>
      </c>
      <c r="AC62" s="17">
        <v>5.0425999999999999E-2</v>
      </c>
      <c r="AD62" s="17">
        <v>4.9869999999999998E-2</v>
      </c>
      <c r="AE62" s="17">
        <v>4.9322999999999999E-2</v>
      </c>
      <c r="AF62" s="17">
        <v>4.8837999999999999E-2</v>
      </c>
      <c r="AG62" s="17">
        <v>4.8321999999999997E-2</v>
      </c>
      <c r="AH62" s="17">
        <v>4.7877000000000003E-2</v>
      </c>
      <c r="AI62" s="17">
        <v>4.7314000000000002E-2</v>
      </c>
      <c r="AJ62" s="17">
        <v>4.6826E-2</v>
      </c>
      <c r="AK62" s="5">
        <v>-2.1271999999999999E-2</v>
      </c>
    </row>
    <row r="63" spans="1:37" ht="15" customHeight="1">
      <c r="A63" s="34" t="s">
        <v>699</v>
      </c>
      <c r="B63" s="7" t="s">
        <v>677</v>
      </c>
      <c r="C63" s="17">
        <v>0.96014699999999997</v>
      </c>
      <c r="D63" s="17">
        <v>0.91764800000000002</v>
      </c>
      <c r="E63" s="17">
        <v>1.0399400000000001</v>
      </c>
      <c r="F63" s="17">
        <v>0.86138800000000004</v>
      </c>
      <c r="G63" s="17">
        <v>0.86463299999999998</v>
      </c>
      <c r="H63" s="17">
        <v>0.92143600000000003</v>
      </c>
      <c r="I63" s="17">
        <v>0.93280600000000002</v>
      </c>
      <c r="J63" s="17">
        <v>0.93877200000000005</v>
      </c>
      <c r="K63" s="17">
        <v>0.94417799999999996</v>
      </c>
      <c r="L63" s="17">
        <v>0.94025999999999998</v>
      </c>
      <c r="M63" s="17">
        <v>0.93701999999999996</v>
      </c>
      <c r="N63" s="17">
        <v>0.93539000000000005</v>
      </c>
      <c r="O63" s="17">
        <v>0.93724499999999999</v>
      </c>
      <c r="P63" s="17">
        <v>0.92983199999999999</v>
      </c>
      <c r="Q63" s="17">
        <v>0.92915400000000004</v>
      </c>
      <c r="R63" s="17">
        <v>0.92899799999999999</v>
      </c>
      <c r="S63" s="17">
        <v>0.92902300000000004</v>
      </c>
      <c r="T63" s="17">
        <v>0.92819099999999999</v>
      </c>
      <c r="U63" s="17">
        <v>0.914269</v>
      </c>
      <c r="V63" s="17">
        <v>0.91376900000000005</v>
      </c>
      <c r="W63" s="17">
        <v>0.91080399999999995</v>
      </c>
      <c r="X63" s="17">
        <v>0.91024300000000002</v>
      </c>
      <c r="Y63" s="17">
        <v>0.90977600000000003</v>
      </c>
      <c r="Z63" s="17">
        <v>0.90951099999999996</v>
      </c>
      <c r="AA63" s="17">
        <v>0.90890000000000004</v>
      </c>
      <c r="AB63" s="17">
        <v>0.90731899999999999</v>
      </c>
      <c r="AC63" s="17">
        <v>0.91415100000000005</v>
      </c>
      <c r="AD63" s="17">
        <v>0.90785199999999999</v>
      </c>
      <c r="AE63" s="17">
        <v>0.908362</v>
      </c>
      <c r="AF63" s="17">
        <v>0.905308</v>
      </c>
      <c r="AG63" s="17">
        <v>0.90543899999999999</v>
      </c>
      <c r="AH63" s="17">
        <v>0.90590099999999996</v>
      </c>
      <c r="AI63" s="17">
        <v>0.907053</v>
      </c>
      <c r="AJ63" s="17">
        <v>0.90720999999999996</v>
      </c>
      <c r="AK63" s="5">
        <v>-3.57E-4</v>
      </c>
    </row>
    <row r="64" spans="1:37" ht="15" customHeight="1">
      <c r="A64" s="34" t="s">
        <v>698</v>
      </c>
      <c r="B64" s="7" t="s">
        <v>675</v>
      </c>
      <c r="C64" s="17">
        <v>0.242865</v>
      </c>
      <c r="D64" s="17">
        <v>0.24279800000000001</v>
      </c>
      <c r="E64" s="17">
        <v>0.24349899999999999</v>
      </c>
      <c r="F64" s="17">
        <v>0.24379799999999999</v>
      </c>
      <c r="G64" s="17">
        <v>0.24415799999999999</v>
      </c>
      <c r="H64" s="17">
        <v>0.244395</v>
      </c>
      <c r="I64" s="17">
        <v>0.24457599999999999</v>
      </c>
      <c r="J64" s="17">
        <v>0.24472099999999999</v>
      </c>
      <c r="K64" s="17">
        <v>0.244897</v>
      </c>
      <c r="L64" s="17">
        <v>0.245087</v>
      </c>
      <c r="M64" s="17">
        <v>0.24512100000000001</v>
      </c>
      <c r="N64" s="17">
        <v>0.24534700000000001</v>
      </c>
      <c r="O64" s="17">
        <v>0.24531</v>
      </c>
      <c r="P64" s="17">
        <v>0.24528800000000001</v>
      </c>
      <c r="Q64" s="17">
        <v>0.24521599999999999</v>
      </c>
      <c r="R64" s="17">
        <v>0.24507699999999999</v>
      </c>
      <c r="S64" s="17">
        <v>0.244893</v>
      </c>
      <c r="T64" s="17">
        <v>0.24469299999999999</v>
      </c>
      <c r="U64" s="17">
        <v>0.24441099999999999</v>
      </c>
      <c r="V64" s="17">
        <v>0.24405099999999999</v>
      </c>
      <c r="W64" s="17">
        <v>0.243704</v>
      </c>
      <c r="X64" s="17">
        <v>0.243288</v>
      </c>
      <c r="Y64" s="17">
        <v>0.24282300000000001</v>
      </c>
      <c r="Z64" s="17">
        <v>0.24232400000000001</v>
      </c>
      <c r="AA64" s="17">
        <v>0.24179300000000001</v>
      </c>
      <c r="AB64" s="17">
        <v>0.24121300000000001</v>
      </c>
      <c r="AC64" s="17">
        <v>0.24063000000000001</v>
      </c>
      <c r="AD64" s="17">
        <v>0.240038</v>
      </c>
      <c r="AE64" s="17">
        <v>0.23940700000000001</v>
      </c>
      <c r="AF64" s="17">
        <v>0.238783</v>
      </c>
      <c r="AG64" s="17">
        <v>0.238148</v>
      </c>
      <c r="AH64" s="17">
        <v>0.237453</v>
      </c>
      <c r="AI64" s="17">
        <v>0.236735</v>
      </c>
      <c r="AJ64" s="17">
        <v>0.235959</v>
      </c>
      <c r="AK64" s="5">
        <v>-8.9300000000000002E-4</v>
      </c>
    </row>
    <row r="65" spans="1:37" ht="15" customHeight="1">
      <c r="A65" s="34" t="s">
        <v>697</v>
      </c>
      <c r="B65" s="7" t="s">
        <v>673</v>
      </c>
      <c r="C65" s="17">
        <v>2.5238839999999998</v>
      </c>
      <c r="D65" s="17">
        <v>2.543482</v>
      </c>
      <c r="E65" s="17">
        <v>2.5814349999999999</v>
      </c>
      <c r="F65" s="17">
        <v>2.6145100000000001</v>
      </c>
      <c r="G65" s="17">
        <v>2.6396380000000002</v>
      </c>
      <c r="H65" s="17">
        <v>2.6628729999999998</v>
      </c>
      <c r="I65" s="17">
        <v>2.6888260000000002</v>
      </c>
      <c r="J65" s="17">
        <v>2.7163870000000001</v>
      </c>
      <c r="K65" s="17">
        <v>2.7477559999999999</v>
      </c>
      <c r="L65" s="17">
        <v>2.778921</v>
      </c>
      <c r="M65" s="17">
        <v>2.8073380000000001</v>
      </c>
      <c r="N65" s="17">
        <v>2.8450899999999999</v>
      </c>
      <c r="O65" s="17">
        <v>2.875095</v>
      </c>
      <c r="P65" s="17">
        <v>2.9057219999999999</v>
      </c>
      <c r="Q65" s="17">
        <v>2.9377040000000001</v>
      </c>
      <c r="R65" s="17">
        <v>2.9689709999999998</v>
      </c>
      <c r="S65" s="17">
        <v>3.000346</v>
      </c>
      <c r="T65" s="17">
        <v>3.0331640000000002</v>
      </c>
      <c r="U65" s="17">
        <v>3.0650689999999998</v>
      </c>
      <c r="V65" s="17">
        <v>3.0961479999999999</v>
      </c>
      <c r="W65" s="17">
        <v>3.1276630000000001</v>
      </c>
      <c r="X65" s="17">
        <v>3.1599080000000002</v>
      </c>
      <c r="Y65" s="17">
        <v>3.191287</v>
      </c>
      <c r="Z65" s="17">
        <v>3.2230400000000001</v>
      </c>
      <c r="AA65" s="17">
        <v>3.2547139999999999</v>
      </c>
      <c r="AB65" s="17">
        <v>3.286702</v>
      </c>
      <c r="AC65" s="17">
        <v>3.3214679999999999</v>
      </c>
      <c r="AD65" s="17">
        <v>3.3566419999999999</v>
      </c>
      <c r="AE65" s="17">
        <v>3.3941919999999999</v>
      </c>
      <c r="AF65" s="17">
        <v>3.4316550000000001</v>
      </c>
      <c r="AG65" s="17">
        <v>3.47079</v>
      </c>
      <c r="AH65" s="17">
        <v>3.5097299999999998</v>
      </c>
      <c r="AI65" s="17">
        <v>3.5484209999999998</v>
      </c>
      <c r="AJ65" s="17">
        <v>3.5862970000000001</v>
      </c>
      <c r="AK65" s="5">
        <v>1.0795000000000001E-2</v>
      </c>
    </row>
    <row r="66" spans="1:37" ht="15" customHeight="1">
      <c r="A66" s="34" t="s">
        <v>696</v>
      </c>
      <c r="B66" s="7" t="s">
        <v>671</v>
      </c>
      <c r="C66" s="17">
        <v>0.53569599999999995</v>
      </c>
      <c r="D66" s="17">
        <v>0.55778399999999995</v>
      </c>
      <c r="E66" s="17">
        <v>0.58765699999999998</v>
      </c>
      <c r="F66" s="17">
        <v>0.58998700000000004</v>
      </c>
      <c r="G66" s="17">
        <v>0.58188300000000004</v>
      </c>
      <c r="H66" s="17">
        <v>0.57597500000000001</v>
      </c>
      <c r="I66" s="17">
        <v>0.55900700000000003</v>
      </c>
      <c r="J66" s="17">
        <v>0.54807499999999998</v>
      </c>
      <c r="K66" s="17">
        <v>0.54687799999999998</v>
      </c>
      <c r="L66" s="17">
        <v>0.545983</v>
      </c>
      <c r="M66" s="17">
        <v>0.54644199999999998</v>
      </c>
      <c r="N66" s="17">
        <v>0.55022199999999999</v>
      </c>
      <c r="O66" s="17">
        <v>0.55122300000000002</v>
      </c>
      <c r="P66" s="17">
        <v>0.55183000000000004</v>
      </c>
      <c r="Q66" s="17">
        <v>0.55240800000000001</v>
      </c>
      <c r="R66" s="17">
        <v>0.55295799999999995</v>
      </c>
      <c r="S66" s="17">
        <v>0.55348299999999995</v>
      </c>
      <c r="T66" s="17">
        <v>0.55398599999999998</v>
      </c>
      <c r="U66" s="17">
        <v>0.55446499999999999</v>
      </c>
      <c r="V66" s="17">
        <v>0.55493499999999996</v>
      </c>
      <c r="W66" s="17">
        <v>0.555392</v>
      </c>
      <c r="X66" s="17">
        <v>0.55583700000000003</v>
      </c>
      <c r="Y66" s="17">
        <v>0.55627099999999996</v>
      </c>
      <c r="Z66" s="17">
        <v>0.55669100000000005</v>
      </c>
      <c r="AA66" s="17">
        <v>0.55709799999999998</v>
      </c>
      <c r="AB66" s="17">
        <v>0.55749199999999999</v>
      </c>
      <c r="AC66" s="17">
        <v>0.55787399999999998</v>
      </c>
      <c r="AD66" s="17">
        <v>0.55823800000000001</v>
      </c>
      <c r="AE66" s="17">
        <v>0.558589</v>
      </c>
      <c r="AF66" s="17">
        <v>0.55892500000000001</v>
      </c>
      <c r="AG66" s="17">
        <v>0.55924499999999999</v>
      </c>
      <c r="AH66" s="17">
        <v>0.55955100000000002</v>
      </c>
      <c r="AI66" s="17">
        <v>0.55927000000000004</v>
      </c>
      <c r="AJ66" s="17">
        <v>0.55903400000000003</v>
      </c>
      <c r="AK66" s="5">
        <v>6.9999999999999994E-5</v>
      </c>
    </row>
    <row r="67" spans="1:37" ht="15" customHeight="1">
      <c r="A67" s="34" t="s">
        <v>695</v>
      </c>
      <c r="B67" s="7" t="s">
        <v>669</v>
      </c>
      <c r="C67" s="17">
        <v>0.13531799999999999</v>
      </c>
      <c r="D67" s="17">
        <v>0.13427900000000001</v>
      </c>
      <c r="E67" s="17">
        <v>0.13361700000000001</v>
      </c>
      <c r="F67" s="17">
        <v>0.13310900000000001</v>
      </c>
      <c r="G67" s="17">
        <v>0.132632</v>
      </c>
      <c r="H67" s="17">
        <v>0.13197600000000001</v>
      </c>
      <c r="I67" s="17">
        <v>0.13140299999999999</v>
      </c>
      <c r="J67" s="17">
        <v>0.13087499999999999</v>
      </c>
      <c r="K67" s="17">
        <v>0.130328</v>
      </c>
      <c r="L67" s="17">
        <v>0.12981899999999999</v>
      </c>
      <c r="M67" s="17">
        <v>0.12933700000000001</v>
      </c>
      <c r="N67" s="17">
        <v>0.128918</v>
      </c>
      <c r="O67" s="17">
        <v>0.128549</v>
      </c>
      <c r="P67" s="17">
        <v>0.128273</v>
      </c>
      <c r="Q67" s="17">
        <v>0.128138</v>
      </c>
      <c r="R67" s="17">
        <v>0.12799099999999999</v>
      </c>
      <c r="S67" s="17">
        <v>0.127887</v>
      </c>
      <c r="T67" s="17">
        <v>0.12790399999999999</v>
      </c>
      <c r="U67" s="17">
        <v>0.12790699999999999</v>
      </c>
      <c r="V67" s="17">
        <v>0.12789900000000001</v>
      </c>
      <c r="W67" s="17">
        <v>0.12792200000000001</v>
      </c>
      <c r="X67" s="17">
        <v>0.12796099999999999</v>
      </c>
      <c r="Y67" s="17">
        <v>0.12798300000000001</v>
      </c>
      <c r="Z67" s="17">
        <v>0.12801699999999999</v>
      </c>
      <c r="AA67" s="17">
        <v>0.128052</v>
      </c>
      <c r="AB67" s="17">
        <v>0.12812699999999999</v>
      </c>
      <c r="AC67" s="17">
        <v>0.12819900000000001</v>
      </c>
      <c r="AD67" s="17">
        <v>0.12831200000000001</v>
      </c>
      <c r="AE67" s="17">
        <v>0.12843199999999999</v>
      </c>
      <c r="AF67" s="17">
        <v>0.12853899999999999</v>
      </c>
      <c r="AG67" s="17">
        <v>0.128607</v>
      </c>
      <c r="AH67" s="17">
        <v>0.128636</v>
      </c>
      <c r="AI67" s="17">
        <v>0.12867700000000001</v>
      </c>
      <c r="AJ67" s="17">
        <v>0.12871099999999999</v>
      </c>
      <c r="AK67" s="5">
        <v>-1.323E-3</v>
      </c>
    </row>
    <row r="68" spans="1:37" ht="15" customHeight="1">
      <c r="A68" s="34" t="s">
        <v>694</v>
      </c>
      <c r="B68" s="7" t="s">
        <v>989</v>
      </c>
      <c r="C68" s="17">
        <v>0.67915400000000004</v>
      </c>
      <c r="D68" s="17">
        <v>0.704264</v>
      </c>
      <c r="E68" s="17">
        <v>0.69070699999999996</v>
      </c>
      <c r="F68" s="17">
        <v>0.67319200000000001</v>
      </c>
      <c r="G68" s="17">
        <v>0.66001200000000004</v>
      </c>
      <c r="H68" s="17">
        <v>0.64785300000000001</v>
      </c>
      <c r="I68" s="17">
        <v>0.64044500000000004</v>
      </c>
      <c r="J68" s="17">
        <v>0.64146599999999998</v>
      </c>
      <c r="K68" s="17">
        <v>0.65329499999999996</v>
      </c>
      <c r="L68" s="17">
        <v>0.65733299999999995</v>
      </c>
      <c r="M68" s="17">
        <v>0.66464699999999999</v>
      </c>
      <c r="N68" s="17">
        <v>0.67361899999999997</v>
      </c>
      <c r="O68" s="17">
        <v>0.68086199999999997</v>
      </c>
      <c r="P68" s="17">
        <v>0.68296500000000004</v>
      </c>
      <c r="Q68" s="17">
        <v>0.68536399999999997</v>
      </c>
      <c r="R68" s="17">
        <v>0.69249499999999997</v>
      </c>
      <c r="S68" s="17">
        <v>0.69311199999999995</v>
      </c>
      <c r="T68" s="17">
        <v>0.696353</v>
      </c>
      <c r="U68" s="17">
        <v>0.69771799999999995</v>
      </c>
      <c r="V68" s="17">
        <v>0.70013599999999998</v>
      </c>
      <c r="W68" s="17">
        <v>0.70037899999999997</v>
      </c>
      <c r="X68" s="17">
        <v>0.70328400000000002</v>
      </c>
      <c r="Y68" s="17">
        <v>0.70642099999999997</v>
      </c>
      <c r="Z68" s="17">
        <v>0.71111000000000002</v>
      </c>
      <c r="AA68" s="17">
        <v>0.71557800000000005</v>
      </c>
      <c r="AB68" s="17">
        <v>0.72145199999999998</v>
      </c>
      <c r="AC68" s="17">
        <v>0.72530799999999995</v>
      </c>
      <c r="AD68" s="17">
        <v>0.73130899999999999</v>
      </c>
      <c r="AE68" s="17">
        <v>0.73650300000000002</v>
      </c>
      <c r="AF68" s="17">
        <v>0.74035300000000004</v>
      </c>
      <c r="AG68" s="17">
        <v>0.74532799999999999</v>
      </c>
      <c r="AH68" s="17">
        <v>0.75127999999999995</v>
      </c>
      <c r="AI68" s="17">
        <v>0.75793100000000002</v>
      </c>
      <c r="AJ68" s="17">
        <v>0.76431800000000005</v>
      </c>
      <c r="AK68" s="5">
        <v>2.5600000000000002E-3</v>
      </c>
    </row>
    <row r="69" spans="1:37" ht="15" customHeight="1">
      <c r="B69" s="4" t="s">
        <v>666</v>
      </c>
      <c r="C69" s="16">
        <v>27.94257</v>
      </c>
      <c r="D69" s="16">
        <v>28.026734999999999</v>
      </c>
      <c r="E69" s="16">
        <v>28.228846000000001</v>
      </c>
      <c r="F69" s="16">
        <v>27.903879</v>
      </c>
      <c r="G69" s="16">
        <v>27.644587999999999</v>
      </c>
      <c r="H69" s="16">
        <v>27.407357999999999</v>
      </c>
      <c r="I69" s="16">
        <v>27.073978</v>
      </c>
      <c r="J69" s="16">
        <v>26.727428</v>
      </c>
      <c r="K69" s="16">
        <v>26.389702</v>
      </c>
      <c r="L69" s="16">
        <v>26.114325999999998</v>
      </c>
      <c r="M69" s="16">
        <v>25.847538</v>
      </c>
      <c r="N69" s="16">
        <v>25.628876000000002</v>
      </c>
      <c r="O69" s="16">
        <v>25.394987</v>
      </c>
      <c r="P69" s="16">
        <v>25.164408000000002</v>
      </c>
      <c r="Q69" s="16">
        <v>24.965509000000001</v>
      </c>
      <c r="R69" s="16">
        <v>24.785954</v>
      </c>
      <c r="S69" s="16">
        <v>24.624352999999999</v>
      </c>
      <c r="T69" s="16">
        <v>24.494696000000001</v>
      </c>
      <c r="U69" s="16">
        <v>24.384067999999999</v>
      </c>
      <c r="V69" s="16">
        <v>24.330423</v>
      </c>
      <c r="W69" s="16">
        <v>24.306944000000001</v>
      </c>
      <c r="X69" s="16">
        <v>24.314841999999999</v>
      </c>
      <c r="Y69" s="16">
        <v>24.336559000000001</v>
      </c>
      <c r="Z69" s="16">
        <v>24.369378999999999</v>
      </c>
      <c r="AA69" s="16">
        <v>24.426242999999999</v>
      </c>
      <c r="AB69" s="16">
        <v>24.496666000000001</v>
      </c>
      <c r="AC69" s="16">
        <v>24.595482000000001</v>
      </c>
      <c r="AD69" s="16">
        <v>24.704312999999999</v>
      </c>
      <c r="AE69" s="16">
        <v>24.832108000000002</v>
      </c>
      <c r="AF69" s="16">
        <v>24.966904</v>
      </c>
      <c r="AG69" s="16">
        <v>25.119624999999999</v>
      </c>
      <c r="AH69" s="16">
        <v>25.272991000000001</v>
      </c>
      <c r="AI69" s="16">
        <v>25.417335999999999</v>
      </c>
      <c r="AJ69" s="16">
        <v>25.565608999999998</v>
      </c>
      <c r="AK69" s="2">
        <v>-2.8679999999999999E-3</v>
      </c>
    </row>
    <row r="71" spans="1:37" ht="15" customHeight="1">
      <c r="A71" s="34" t="s">
        <v>692</v>
      </c>
      <c r="B71" s="4" t="s">
        <v>693</v>
      </c>
    </row>
    <row r="72" spans="1:37" ht="15" customHeight="1">
      <c r="A72" s="34" t="s">
        <v>690</v>
      </c>
      <c r="B72" s="7" t="s">
        <v>691</v>
      </c>
      <c r="C72" s="17">
        <v>8.3570670000000007</v>
      </c>
      <c r="D72" s="17">
        <v>8.3539349999999999</v>
      </c>
      <c r="E72" s="17">
        <v>8.3076089999999994</v>
      </c>
      <c r="F72" s="17">
        <v>8.2186229999999991</v>
      </c>
      <c r="G72" s="17">
        <v>8.0895259999999993</v>
      </c>
      <c r="H72" s="17">
        <v>7.9360229999999996</v>
      </c>
      <c r="I72" s="17">
        <v>7.7566699999999997</v>
      </c>
      <c r="J72" s="17">
        <v>7.5690900000000001</v>
      </c>
      <c r="K72" s="17">
        <v>7.3761210000000004</v>
      </c>
      <c r="L72" s="17">
        <v>7.2188210000000002</v>
      </c>
      <c r="M72" s="17">
        <v>7.0821639999999997</v>
      </c>
      <c r="N72" s="17">
        <v>6.9568019999999997</v>
      </c>
      <c r="O72" s="17">
        <v>6.8319229999999997</v>
      </c>
      <c r="P72" s="17">
        <v>6.7177870000000004</v>
      </c>
      <c r="Q72" s="17">
        <v>6.6090730000000004</v>
      </c>
      <c r="R72" s="17">
        <v>6.5074569999999996</v>
      </c>
      <c r="S72" s="17">
        <v>6.4145659999999998</v>
      </c>
      <c r="T72" s="17">
        <v>6.3313879999999996</v>
      </c>
      <c r="U72" s="17">
        <v>6.2531949999999998</v>
      </c>
      <c r="V72" s="17">
        <v>6.1960480000000002</v>
      </c>
      <c r="W72" s="17">
        <v>6.1511899999999997</v>
      </c>
      <c r="X72" s="17">
        <v>6.1163569999999998</v>
      </c>
      <c r="Y72" s="17">
        <v>6.0897269999999999</v>
      </c>
      <c r="Z72" s="17">
        <v>6.0710709999999999</v>
      </c>
      <c r="AA72" s="17">
        <v>6.0573420000000002</v>
      </c>
      <c r="AB72" s="17">
        <v>6.0499349999999996</v>
      </c>
      <c r="AC72" s="17">
        <v>6.0479339999999997</v>
      </c>
      <c r="AD72" s="17">
        <v>6.0520370000000003</v>
      </c>
      <c r="AE72" s="17">
        <v>6.059132</v>
      </c>
      <c r="AF72" s="17">
        <v>6.0667070000000001</v>
      </c>
      <c r="AG72" s="17">
        <v>6.0749329999999997</v>
      </c>
      <c r="AH72" s="17">
        <v>6.0858210000000001</v>
      </c>
      <c r="AI72" s="17">
        <v>6.103084</v>
      </c>
      <c r="AJ72" s="17">
        <v>6.1167850000000001</v>
      </c>
      <c r="AK72" s="5">
        <v>-9.6930000000000002E-3</v>
      </c>
    </row>
    <row r="73" spans="1:37" ht="15" customHeight="1">
      <c r="A73" s="34" t="s">
        <v>688</v>
      </c>
      <c r="B73" s="7" t="s">
        <v>689</v>
      </c>
      <c r="C73" s="17">
        <v>0.461895</v>
      </c>
      <c r="D73" s="17">
        <v>0.46984500000000001</v>
      </c>
      <c r="E73" s="17">
        <v>0.476047</v>
      </c>
      <c r="F73" s="17">
        <v>0.47814800000000002</v>
      </c>
      <c r="G73" s="17">
        <v>0.478209</v>
      </c>
      <c r="H73" s="17">
        <v>0.47764200000000001</v>
      </c>
      <c r="I73" s="17">
        <v>0.47696100000000002</v>
      </c>
      <c r="J73" s="17">
        <v>0.47654299999999999</v>
      </c>
      <c r="K73" s="17">
        <v>0.478605</v>
      </c>
      <c r="L73" s="17">
        <v>0.47937099999999999</v>
      </c>
      <c r="M73" s="17">
        <v>0.48023900000000003</v>
      </c>
      <c r="N73" s="17">
        <v>0.48210500000000001</v>
      </c>
      <c r="O73" s="17">
        <v>0.48331299999999999</v>
      </c>
      <c r="P73" s="17">
        <v>0.48476900000000001</v>
      </c>
      <c r="Q73" s="17">
        <v>0.48663200000000001</v>
      </c>
      <c r="R73" s="17">
        <v>0.48895699999999997</v>
      </c>
      <c r="S73" s="17">
        <v>0.49220199999999997</v>
      </c>
      <c r="T73" s="17">
        <v>0.49682100000000001</v>
      </c>
      <c r="U73" s="17">
        <v>0.50174399999999997</v>
      </c>
      <c r="V73" s="17">
        <v>0.50734599999999996</v>
      </c>
      <c r="W73" s="17">
        <v>0.513656</v>
      </c>
      <c r="X73" s="17">
        <v>0.52018699999999995</v>
      </c>
      <c r="Y73" s="17">
        <v>0.52609600000000001</v>
      </c>
      <c r="Z73" s="17">
        <v>0.53204899999999999</v>
      </c>
      <c r="AA73" s="17">
        <v>0.537721</v>
      </c>
      <c r="AB73" s="17">
        <v>0.54346099999999997</v>
      </c>
      <c r="AC73" s="17">
        <v>0.54929799999999995</v>
      </c>
      <c r="AD73" s="17">
        <v>0.55602099999999999</v>
      </c>
      <c r="AE73" s="17">
        <v>0.56367699999999998</v>
      </c>
      <c r="AF73" s="17">
        <v>0.57010700000000003</v>
      </c>
      <c r="AG73" s="17">
        <v>0.57577999999999996</v>
      </c>
      <c r="AH73" s="17">
        <v>0.58205200000000001</v>
      </c>
      <c r="AI73" s="17">
        <v>0.59025700000000003</v>
      </c>
      <c r="AJ73" s="17">
        <v>0.59835700000000003</v>
      </c>
      <c r="AK73" s="5">
        <v>7.5839999999999996E-3</v>
      </c>
    </row>
    <row r="74" spans="1:37" ht="15" customHeight="1">
      <c r="A74" s="34" t="s">
        <v>686</v>
      </c>
      <c r="B74" s="7" t="s">
        <v>687</v>
      </c>
      <c r="C74" s="17">
        <v>0.114317</v>
      </c>
      <c r="D74" s="17">
        <v>0.11476</v>
      </c>
      <c r="E74" s="17">
        <v>0.11513900000000001</v>
      </c>
      <c r="F74" s="17">
        <v>0.11552900000000001</v>
      </c>
      <c r="G74" s="17">
        <v>0.11588900000000001</v>
      </c>
      <c r="H74" s="17">
        <v>0.116242</v>
      </c>
      <c r="I74" s="17">
        <v>0.11659799999999999</v>
      </c>
      <c r="J74" s="17">
        <v>0.11692</v>
      </c>
      <c r="K74" s="17">
        <v>0.117326</v>
      </c>
      <c r="L74" s="17">
        <v>0.11769300000000001</v>
      </c>
      <c r="M74" s="17">
        <v>0.118046</v>
      </c>
      <c r="N74" s="17">
        <v>0.118423</v>
      </c>
      <c r="O74" s="17">
        <v>0.118812</v>
      </c>
      <c r="P74" s="17">
        <v>0.119135</v>
      </c>
      <c r="Q74" s="17">
        <v>0.119446</v>
      </c>
      <c r="R74" s="17">
        <v>0.119745</v>
      </c>
      <c r="S74" s="17">
        <v>0.119972</v>
      </c>
      <c r="T74" s="17">
        <v>0.120209</v>
      </c>
      <c r="U74" s="17">
        <v>0.120407</v>
      </c>
      <c r="V74" s="17">
        <v>0.120587</v>
      </c>
      <c r="W74" s="17">
        <v>0.120737</v>
      </c>
      <c r="X74" s="17">
        <v>0.12087100000000001</v>
      </c>
      <c r="Y74" s="17">
        <v>0.12098299999999999</v>
      </c>
      <c r="Z74" s="17">
        <v>0.121072</v>
      </c>
      <c r="AA74" s="17">
        <v>0.12113500000000001</v>
      </c>
      <c r="AB74" s="17">
        <v>0.12118</v>
      </c>
      <c r="AC74" s="17">
        <v>0.121198</v>
      </c>
      <c r="AD74" s="17">
        <v>0.121207</v>
      </c>
      <c r="AE74" s="17">
        <v>0.121198</v>
      </c>
      <c r="AF74" s="17">
        <v>0.12119000000000001</v>
      </c>
      <c r="AG74" s="17">
        <v>0.12119099999999999</v>
      </c>
      <c r="AH74" s="17">
        <v>0.121209</v>
      </c>
      <c r="AI74" s="17">
        <v>0.121258</v>
      </c>
      <c r="AJ74" s="17">
        <v>0.121337</v>
      </c>
      <c r="AK74" s="5">
        <v>1.743E-3</v>
      </c>
    </row>
    <row r="75" spans="1:37" ht="15" customHeight="1">
      <c r="A75" s="34" t="s">
        <v>684</v>
      </c>
      <c r="B75" s="7" t="s">
        <v>685</v>
      </c>
      <c r="C75" s="17">
        <v>2.7160069999999998</v>
      </c>
      <c r="D75" s="17">
        <v>2.7514889999999999</v>
      </c>
      <c r="E75" s="17">
        <v>2.7956270000000001</v>
      </c>
      <c r="F75" s="17">
        <v>2.801202</v>
      </c>
      <c r="G75" s="17">
        <v>2.7933409999999999</v>
      </c>
      <c r="H75" s="17">
        <v>2.7925719999999998</v>
      </c>
      <c r="I75" s="17">
        <v>2.7923279999999999</v>
      </c>
      <c r="J75" s="17">
        <v>2.7865319999999998</v>
      </c>
      <c r="K75" s="17">
        <v>2.7798769999999999</v>
      </c>
      <c r="L75" s="17">
        <v>2.771582</v>
      </c>
      <c r="M75" s="17">
        <v>2.7526609999999998</v>
      </c>
      <c r="N75" s="17">
        <v>2.7370450000000002</v>
      </c>
      <c r="O75" s="17">
        <v>2.716828</v>
      </c>
      <c r="P75" s="17">
        <v>2.6957179999999998</v>
      </c>
      <c r="Q75" s="17">
        <v>2.6808909999999999</v>
      </c>
      <c r="R75" s="17">
        <v>2.665842</v>
      </c>
      <c r="S75" s="17">
        <v>2.6529590000000001</v>
      </c>
      <c r="T75" s="17">
        <v>2.648333</v>
      </c>
      <c r="U75" s="17">
        <v>2.6520820000000001</v>
      </c>
      <c r="V75" s="17">
        <v>2.6581860000000002</v>
      </c>
      <c r="W75" s="17">
        <v>2.66927</v>
      </c>
      <c r="X75" s="17">
        <v>2.6827860000000001</v>
      </c>
      <c r="Y75" s="17">
        <v>2.6957460000000002</v>
      </c>
      <c r="Z75" s="17">
        <v>2.7061679999999999</v>
      </c>
      <c r="AA75" s="17">
        <v>2.7223459999999999</v>
      </c>
      <c r="AB75" s="17">
        <v>2.7397399999999998</v>
      </c>
      <c r="AC75" s="17">
        <v>2.7604329999999999</v>
      </c>
      <c r="AD75" s="17">
        <v>2.7856770000000002</v>
      </c>
      <c r="AE75" s="17">
        <v>2.8128760000000002</v>
      </c>
      <c r="AF75" s="17">
        <v>2.842768</v>
      </c>
      <c r="AG75" s="17">
        <v>2.8770090000000001</v>
      </c>
      <c r="AH75" s="17">
        <v>2.911673</v>
      </c>
      <c r="AI75" s="17">
        <v>2.9400979999999999</v>
      </c>
      <c r="AJ75" s="17">
        <v>2.971311</v>
      </c>
      <c r="AK75" s="5">
        <v>2.405E-3</v>
      </c>
    </row>
    <row r="76" spans="1:37" ht="15" customHeight="1">
      <c r="A76" s="34" t="s">
        <v>682</v>
      </c>
      <c r="B76" s="7" t="s">
        <v>683</v>
      </c>
      <c r="C76" s="17">
        <v>2.2033000000000001E-2</v>
      </c>
      <c r="D76" s="17">
        <v>2.2152999999999999E-2</v>
      </c>
      <c r="E76" s="17">
        <v>2.2502000000000001E-2</v>
      </c>
      <c r="F76" s="17">
        <v>2.2779000000000001E-2</v>
      </c>
      <c r="G76" s="17">
        <v>2.3067000000000001E-2</v>
      </c>
      <c r="H76" s="17">
        <v>2.3337E-2</v>
      </c>
      <c r="I76" s="17">
        <v>2.3605000000000001E-2</v>
      </c>
      <c r="J76" s="17">
        <v>2.3871E-2</v>
      </c>
      <c r="K76" s="17">
        <v>2.4159E-2</v>
      </c>
      <c r="L76" s="17">
        <v>2.4451000000000001E-2</v>
      </c>
      <c r="M76" s="17">
        <v>2.4708999999999998E-2</v>
      </c>
      <c r="N76" s="17">
        <v>2.503E-2</v>
      </c>
      <c r="O76" s="17">
        <v>2.5260000000000001E-2</v>
      </c>
      <c r="P76" s="17">
        <v>2.5547E-2</v>
      </c>
      <c r="Q76" s="17">
        <v>2.5814E-2</v>
      </c>
      <c r="R76" s="17">
        <v>2.6085000000000001E-2</v>
      </c>
      <c r="S76" s="17">
        <v>2.6365E-2</v>
      </c>
      <c r="T76" s="17">
        <v>2.6641000000000001E-2</v>
      </c>
      <c r="U76" s="17">
        <v>2.6911000000000001E-2</v>
      </c>
      <c r="V76" s="17">
        <v>2.7168000000000001E-2</v>
      </c>
      <c r="W76" s="17">
        <v>2.7444E-2</v>
      </c>
      <c r="X76" s="17">
        <v>2.7706000000000001E-2</v>
      </c>
      <c r="Y76" s="17">
        <v>2.7962000000000001E-2</v>
      </c>
      <c r="Z76" s="17">
        <v>2.8215E-2</v>
      </c>
      <c r="AA76" s="17">
        <v>2.8472999999999998E-2</v>
      </c>
      <c r="AB76" s="17">
        <v>2.8719999999999999E-2</v>
      </c>
      <c r="AC76" s="17">
        <v>2.8978E-2</v>
      </c>
      <c r="AD76" s="17">
        <v>2.9238E-2</v>
      </c>
      <c r="AE76" s="17">
        <v>2.9489999999999999E-2</v>
      </c>
      <c r="AF76" s="17">
        <v>2.9739999999999999E-2</v>
      </c>
      <c r="AG76" s="17">
        <v>2.9998E-2</v>
      </c>
      <c r="AH76" s="17">
        <v>3.0242999999999999E-2</v>
      </c>
      <c r="AI76" s="17">
        <v>3.0491000000000001E-2</v>
      </c>
      <c r="AJ76" s="17">
        <v>3.0724999999999999E-2</v>
      </c>
      <c r="AK76" s="5">
        <v>1.0272999999999999E-2</v>
      </c>
    </row>
    <row r="77" spans="1:37" ht="15" customHeight="1">
      <c r="A77" s="34" t="s">
        <v>680</v>
      </c>
      <c r="B77" s="7" t="s">
        <v>681</v>
      </c>
      <c r="C77" s="17">
        <v>0.247806</v>
      </c>
      <c r="D77" s="17">
        <v>0.24640999999999999</v>
      </c>
      <c r="E77" s="17">
        <v>0.248031</v>
      </c>
      <c r="F77" s="17">
        <v>0.241643</v>
      </c>
      <c r="G77" s="17">
        <v>0.239089</v>
      </c>
      <c r="H77" s="17">
        <v>0.23643800000000001</v>
      </c>
      <c r="I77" s="17">
        <v>0.234871</v>
      </c>
      <c r="J77" s="17">
        <v>0.235787</v>
      </c>
      <c r="K77" s="17">
        <v>0.236205</v>
      </c>
      <c r="L77" s="17">
        <v>0.23671300000000001</v>
      </c>
      <c r="M77" s="17">
        <v>0.23600699999999999</v>
      </c>
      <c r="N77" s="17">
        <v>0.23603099999999999</v>
      </c>
      <c r="O77" s="17">
        <v>0.239233</v>
      </c>
      <c r="P77" s="17">
        <v>0.241282</v>
      </c>
      <c r="Q77" s="17">
        <v>0.24030399999999999</v>
      </c>
      <c r="R77" s="17">
        <v>0.23915700000000001</v>
      </c>
      <c r="S77" s="17">
        <v>0.23916699999999999</v>
      </c>
      <c r="T77" s="17">
        <v>0.23778099999999999</v>
      </c>
      <c r="U77" s="17">
        <v>0.237928</v>
      </c>
      <c r="V77" s="17">
        <v>0.23838699999999999</v>
      </c>
      <c r="W77" s="17">
        <v>0.23827699999999999</v>
      </c>
      <c r="X77" s="17">
        <v>0.23864199999999999</v>
      </c>
      <c r="Y77" s="17">
        <v>0.23896600000000001</v>
      </c>
      <c r="Z77" s="17">
        <v>0.23909900000000001</v>
      </c>
      <c r="AA77" s="17">
        <v>0.23912800000000001</v>
      </c>
      <c r="AB77" s="17">
        <v>0.238871</v>
      </c>
      <c r="AC77" s="17">
        <v>0.23844499999999999</v>
      </c>
      <c r="AD77" s="17">
        <v>0.238648</v>
      </c>
      <c r="AE77" s="17">
        <v>0.239036</v>
      </c>
      <c r="AF77" s="17">
        <v>0.23886399999999999</v>
      </c>
      <c r="AG77" s="17">
        <v>0.239014</v>
      </c>
      <c r="AH77" s="17">
        <v>0.239428</v>
      </c>
      <c r="AI77" s="17">
        <v>0.23977000000000001</v>
      </c>
      <c r="AJ77" s="17">
        <v>0.24032000000000001</v>
      </c>
      <c r="AK77" s="5">
        <v>-7.8200000000000003E-4</v>
      </c>
    </row>
    <row r="78" spans="1:37" ht="15" customHeight="1">
      <c r="A78" s="34" t="s">
        <v>678</v>
      </c>
      <c r="B78" s="7" t="s">
        <v>679</v>
      </c>
      <c r="C78" s="17">
        <v>4.4738E-2</v>
      </c>
      <c r="D78" s="17">
        <v>4.4123999999999997E-2</v>
      </c>
      <c r="E78" s="17">
        <v>4.3216999999999998E-2</v>
      </c>
      <c r="F78" s="17">
        <v>4.1954999999999999E-2</v>
      </c>
      <c r="G78" s="17">
        <v>4.0583000000000001E-2</v>
      </c>
      <c r="H78" s="17">
        <v>3.95E-2</v>
      </c>
      <c r="I78" s="17">
        <v>3.8374999999999999E-2</v>
      </c>
      <c r="J78" s="17">
        <v>3.7148E-2</v>
      </c>
      <c r="K78" s="17">
        <v>3.5996E-2</v>
      </c>
      <c r="L78" s="17">
        <v>3.4914000000000001E-2</v>
      </c>
      <c r="M78" s="17">
        <v>3.3826000000000002E-2</v>
      </c>
      <c r="N78" s="17">
        <v>3.2674000000000002E-2</v>
      </c>
      <c r="O78" s="17">
        <v>3.1536000000000002E-2</v>
      </c>
      <c r="P78" s="17">
        <v>3.0388999999999999E-2</v>
      </c>
      <c r="Q78" s="17">
        <v>2.9779E-2</v>
      </c>
      <c r="R78" s="17">
        <v>2.9134E-2</v>
      </c>
      <c r="S78" s="17">
        <v>2.8524000000000001E-2</v>
      </c>
      <c r="T78" s="17">
        <v>2.7947E-2</v>
      </c>
      <c r="U78" s="17">
        <v>2.7394000000000002E-2</v>
      </c>
      <c r="V78" s="17">
        <v>2.6823E-2</v>
      </c>
      <c r="W78" s="17">
        <v>2.6329000000000002E-2</v>
      </c>
      <c r="X78" s="17">
        <v>2.5818000000000001E-2</v>
      </c>
      <c r="Y78" s="17">
        <v>2.5295000000000002E-2</v>
      </c>
      <c r="Z78" s="17">
        <v>2.4756E-2</v>
      </c>
      <c r="AA78" s="17">
        <v>2.4487999999999999E-2</v>
      </c>
      <c r="AB78" s="17">
        <v>2.4220999999999999E-2</v>
      </c>
      <c r="AC78" s="17">
        <v>2.3917999999999998E-2</v>
      </c>
      <c r="AD78" s="17">
        <v>2.3654999999999999E-2</v>
      </c>
      <c r="AE78" s="17">
        <v>2.3396E-2</v>
      </c>
      <c r="AF78" s="17">
        <v>2.3165999999999999E-2</v>
      </c>
      <c r="AG78" s="17">
        <v>2.2922000000000001E-2</v>
      </c>
      <c r="AH78" s="17">
        <v>2.2710999999999999E-2</v>
      </c>
      <c r="AI78" s="17">
        <v>2.2445E-2</v>
      </c>
      <c r="AJ78" s="17">
        <v>2.2214000000000001E-2</v>
      </c>
      <c r="AK78" s="5">
        <v>-2.1218000000000001E-2</v>
      </c>
    </row>
    <row r="79" spans="1:37" ht="15" customHeight="1">
      <c r="A79" s="34" t="s">
        <v>676</v>
      </c>
      <c r="B79" s="7" t="s">
        <v>677</v>
      </c>
      <c r="C79" s="17">
        <v>0.42943900000000002</v>
      </c>
      <c r="D79" s="17">
        <v>0.41117599999999999</v>
      </c>
      <c r="E79" s="17">
        <v>0.46818199999999999</v>
      </c>
      <c r="F79" s="17">
        <v>0.39518500000000001</v>
      </c>
      <c r="G79" s="17">
        <v>0.39383200000000002</v>
      </c>
      <c r="H79" s="17">
        <v>0.415271</v>
      </c>
      <c r="I79" s="17">
        <v>0.41963800000000001</v>
      </c>
      <c r="J79" s="17">
        <v>0.42189599999999999</v>
      </c>
      <c r="K79" s="17">
        <v>0.42400599999999999</v>
      </c>
      <c r="L79" s="17">
        <v>0.42254700000000001</v>
      </c>
      <c r="M79" s="17">
        <v>0.421323</v>
      </c>
      <c r="N79" s="17">
        <v>0.42074600000000001</v>
      </c>
      <c r="O79" s="17">
        <v>0.42152099999999998</v>
      </c>
      <c r="P79" s="17">
        <v>0.418769</v>
      </c>
      <c r="Q79" s="17">
        <v>0.41855799999999999</v>
      </c>
      <c r="R79" s="17">
        <v>0.41854599999999997</v>
      </c>
      <c r="S79" s="17">
        <v>0.41857899999999998</v>
      </c>
      <c r="T79" s="17">
        <v>0.41833900000000002</v>
      </c>
      <c r="U79" s="17">
        <v>0.413132</v>
      </c>
      <c r="V79" s="17">
        <v>0.41299400000000003</v>
      </c>
      <c r="W79" s="17">
        <v>0.41191800000000001</v>
      </c>
      <c r="X79" s="17">
        <v>0.41175400000000001</v>
      </c>
      <c r="Y79" s="17">
        <v>0.41162500000000002</v>
      </c>
      <c r="Z79" s="17">
        <v>0.41157500000000002</v>
      </c>
      <c r="AA79" s="17">
        <v>0.41139300000000001</v>
      </c>
      <c r="AB79" s="17">
        <v>0.41084100000000001</v>
      </c>
      <c r="AC79" s="17">
        <v>0.41347400000000001</v>
      </c>
      <c r="AD79" s="17">
        <v>0.41115600000000002</v>
      </c>
      <c r="AE79" s="17">
        <v>0.411408</v>
      </c>
      <c r="AF79" s="17">
        <v>0.41030800000000001</v>
      </c>
      <c r="AG79" s="17">
        <v>0.410416</v>
      </c>
      <c r="AH79" s="17">
        <v>0.41064800000000001</v>
      </c>
      <c r="AI79" s="17">
        <v>0.41114299999999998</v>
      </c>
      <c r="AJ79" s="17">
        <v>0.41126200000000002</v>
      </c>
      <c r="AK79" s="5">
        <v>6.9999999999999999E-6</v>
      </c>
    </row>
    <row r="80" spans="1:37" ht="15" customHeight="1">
      <c r="A80" s="34" t="s">
        <v>674</v>
      </c>
      <c r="B80" s="7" t="s">
        <v>675</v>
      </c>
      <c r="C80" s="17">
        <v>0.13158600000000001</v>
      </c>
      <c r="D80" s="17">
        <v>0.13158600000000001</v>
      </c>
      <c r="E80" s="17">
        <v>0.13194800000000001</v>
      </c>
      <c r="F80" s="17">
        <v>0.132101</v>
      </c>
      <c r="G80" s="17">
        <v>0.13231999999999999</v>
      </c>
      <c r="H80" s="17">
        <v>0.13250200000000001</v>
      </c>
      <c r="I80" s="17">
        <v>0.13266600000000001</v>
      </c>
      <c r="J80" s="17">
        <v>0.132766</v>
      </c>
      <c r="K80" s="17">
        <v>0.13287499999999999</v>
      </c>
      <c r="L80" s="17">
        <v>0.132989</v>
      </c>
      <c r="M80" s="17">
        <v>0.13302</v>
      </c>
      <c r="N80" s="17">
        <v>0.13315299999999999</v>
      </c>
      <c r="O80" s="17">
        <v>0.13314500000000001</v>
      </c>
      <c r="P80" s="17">
        <v>0.133131</v>
      </c>
      <c r="Q80" s="17">
        <v>0.13311100000000001</v>
      </c>
      <c r="R80" s="17">
        <v>0.133046</v>
      </c>
      <c r="S80" s="17">
        <v>0.13295199999999999</v>
      </c>
      <c r="T80" s="17">
        <v>0.132859</v>
      </c>
      <c r="U80" s="17">
        <v>0.13272400000000001</v>
      </c>
      <c r="V80" s="17">
        <v>0.132549</v>
      </c>
      <c r="W80" s="17">
        <v>0.132382</v>
      </c>
      <c r="X80" s="17">
        <v>0.13217799999999999</v>
      </c>
      <c r="Y80" s="17">
        <v>0.13195399999999999</v>
      </c>
      <c r="Z80" s="17">
        <v>0.131713</v>
      </c>
      <c r="AA80" s="17">
        <v>0.13145899999999999</v>
      </c>
      <c r="AB80" s="17">
        <v>0.13117799999999999</v>
      </c>
      <c r="AC80" s="17">
        <v>0.13090399999999999</v>
      </c>
      <c r="AD80" s="17">
        <v>0.13062399999999999</v>
      </c>
      <c r="AE80" s="17">
        <v>0.130325</v>
      </c>
      <c r="AF80" s="17">
        <v>0.13003500000000001</v>
      </c>
      <c r="AG80" s="17">
        <v>0.12975100000000001</v>
      </c>
      <c r="AH80" s="17">
        <v>0.12944</v>
      </c>
      <c r="AI80" s="17">
        <v>0.12912299999999999</v>
      </c>
      <c r="AJ80" s="17">
        <v>0.12870000000000001</v>
      </c>
      <c r="AK80" s="5">
        <v>-6.9300000000000004E-4</v>
      </c>
    </row>
    <row r="81" spans="1:37" ht="15" customHeight="1">
      <c r="A81" s="34" t="s">
        <v>672</v>
      </c>
      <c r="B81" s="7" t="s">
        <v>673</v>
      </c>
      <c r="C81" s="17">
        <v>1.220852</v>
      </c>
      <c r="D81" s="17">
        <v>1.230324</v>
      </c>
      <c r="E81" s="17">
        <v>1.2486600000000001</v>
      </c>
      <c r="F81" s="17">
        <v>1.26464</v>
      </c>
      <c r="G81" s="17">
        <v>1.276783</v>
      </c>
      <c r="H81" s="17">
        <v>1.288014</v>
      </c>
      <c r="I81" s="17">
        <v>1.3005599999999999</v>
      </c>
      <c r="J81" s="17">
        <v>1.313879</v>
      </c>
      <c r="K81" s="17">
        <v>1.329037</v>
      </c>
      <c r="L81" s="17">
        <v>1.344096</v>
      </c>
      <c r="M81" s="17">
        <v>1.357828</v>
      </c>
      <c r="N81" s="17">
        <v>1.3760699999999999</v>
      </c>
      <c r="O81" s="17">
        <v>1.3905700000000001</v>
      </c>
      <c r="P81" s="17">
        <v>1.405368</v>
      </c>
      <c r="Q81" s="17">
        <v>1.4208229999999999</v>
      </c>
      <c r="R81" s="17">
        <v>1.435932</v>
      </c>
      <c r="S81" s="17">
        <v>1.451093</v>
      </c>
      <c r="T81" s="17">
        <v>1.466952</v>
      </c>
      <c r="U81" s="17">
        <v>1.48237</v>
      </c>
      <c r="V81" s="17">
        <v>1.4973890000000001</v>
      </c>
      <c r="W81" s="17">
        <v>1.5126189999999999</v>
      </c>
      <c r="X81" s="17">
        <v>1.5282009999999999</v>
      </c>
      <c r="Y81" s="17">
        <v>1.543366</v>
      </c>
      <c r="Z81" s="17">
        <v>1.5587120000000001</v>
      </c>
      <c r="AA81" s="17">
        <v>1.57402</v>
      </c>
      <c r="AB81" s="17">
        <v>1.58948</v>
      </c>
      <c r="AC81" s="17">
        <v>1.6062829999999999</v>
      </c>
      <c r="AD81" s="17">
        <v>1.6232819999999999</v>
      </c>
      <c r="AE81" s="17">
        <v>1.6414299999999999</v>
      </c>
      <c r="AF81" s="17">
        <v>1.659537</v>
      </c>
      <c r="AG81" s="17">
        <v>1.678453</v>
      </c>
      <c r="AH81" s="17">
        <v>1.6972750000000001</v>
      </c>
      <c r="AI81" s="17">
        <v>1.7159770000000001</v>
      </c>
      <c r="AJ81" s="17">
        <v>1.7342789999999999</v>
      </c>
      <c r="AK81" s="5">
        <v>1.0786E-2</v>
      </c>
    </row>
    <row r="82" spans="1:37" ht="15" customHeight="1">
      <c r="A82" s="34" t="s">
        <v>670</v>
      </c>
      <c r="B82" s="7" t="s">
        <v>671</v>
      </c>
      <c r="C82" s="17">
        <v>0.257023</v>
      </c>
      <c r="D82" s="17">
        <v>0.267681</v>
      </c>
      <c r="E82" s="17">
        <v>0.28170699999999999</v>
      </c>
      <c r="F82" s="17">
        <v>0.28296199999999999</v>
      </c>
      <c r="G82" s="17">
        <v>0.27919899999999997</v>
      </c>
      <c r="H82" s="17">
        <v>0.27635799999999999</v>
      </c>
      <c r="I82" s="17">
        <v>0.26822800000000002</v>
      </c>
      <c r="J82" s="17">
        <v>0.26296999999999998</v>
      </c>
      <c r="K82" s="17">
        <v>0.26240599999999997</v>
      </c>
      <c r="L82" s="17">
        <v>0.26197100000000001</v>
      </c>
      <c r="M82" s="17">
        <v>0.26218000000000002</v>
      </c>
      <c r="N82" s="17">
        <v>0.263992</v>
      </c>
      <c r="O82" s="17">
        <v>0.26448300000000002</v>
      </c>
      <c r="P82" s="17">
        <v>0.26477400000000001</v>
      </c>
      <c r="Q82" s="17">
        <v>0.26505099999999998</v>
      </c>
      <c r="R82" s="17">
        <v>0.265316</v>
      </c>
      <c r="S82" s="17">
        <v>0.26555899999999999</v>
      </c>
      <c r="T82" s="17">
        <v>0.26580999999999999</v>
      </c>
      <c r="U82" s="17">
        <v>0.26604100000000003</v>
      </c>
      <c r="V82" s="17">
        <v>0.26626899999999998</v>
      </c>
      <c r="W82" s="17">
        <v>0.266486</v>
      </c>
      <c r="X82" s="17">
        <v>0.26670100000000002</v>
      </c>
      <c r="Y82" s="17">
        <v>0.26690999999999998</v>
      </c>
      <c r="Z82" s="17">
        <v>0.26711200000000002</v>
      </c>
      <c r="AA82" s="17">
        <v>0.26730700000000002</v>
      </c>
      <c r="AB82" s="17">
        <v>0.26749800000000001</v>
      </c>
      <c r="AC82" s="17">
        <v>0.26767999999999997</v>
      </c>
      <c r="AD82" s="17">
        <v>0.26785700000000001</v>
      </c>
      <c r="AE82" s="17">
        <v>0.26802599999999999</v>
      </c>
      <c r="AF82" s="17">
        <v>0.26818799999999998</v>
      </c>
      <c r="AG82" s="17">
        <v>0.26834400000000003</v>
      </c>
      <c r="AH82" s="17">
        <v>0.26849099999999998</v>
      </c>
      <c r="AI82" s="17">
        <v>0.26835799999999999</v>
      </c>
      <c r="AJ82" s="17">
        <v>0.26824700000000001</v>
      </c>
      <c r="AK82" s="5">
        <v>6.6000000000000005E-5</v>
      </c>
    </row>
    <row r="83" spans="1:37" ht="15" customHeight="1">
      <c r="A83" s="34" t="s">
        <v>668</v>
      </c>
      <c r="B83" s="7" t="s">
        <v>669</v>
      </c>
      <c r="C83" s="17">
        <v>6.3920000000000005E-2</v>
      </c>
      <c r="D83" s="17">
        <v>6.3428999999999999E-2</v>
      </c>
      <c r="E83" s="17">
        <v>6.3116000000000005E-2</v>
      </c>
      <c r="F83" s="17">
        <v>6.2876000000000001E-2</v>
      </c>
      <c r="G83" s="17">
        <v>6.2650999999999998E-2</v>
      </c>
      <c r="H83" s="17">
        <v>6.2341000000000001E-2</v>
      </c>
      <c r="I83" s="17">
        <v>6.207E-2</v>
      </c>
      <c r="J83" s="17">
        <v>6.1821000000000001E-2</v>
      </c>
      <c r="K83" s="17">
        <v>6.1561999999999999E-2</v>
      </c>
      <c r="L83" s="17">
        <v>6.1322000000000002E-2</v>
      </c>
      <c r="M83" s="17">
        <v>6.1094000000000002E-2</v>
      </c>
      <c r="N83" s="17">
        <v>6.0897E-2</v>
      </c>
      <c r="O83" s="17">
        <v>6.0721999999999998E-2</v>
      </c>
      <c r="P83" s="17">
        <v>6.0592E-2</v>
      </c>
      <c r="Q83" s="17">
        <v>6.0527999999999998E-2</v>
      </c>
      <c r="R83" s="17">
        <v>6.0457999999999998E-2</v>
      </c>
      <c r="S83" s="17">
        <v>6.0409999999999998E-2</v>
      </c>
      <c r="T83" s="17">
        <v>6.0416999999999998E-2</v>
      </c>
      <c r="U83" s="17">
        <v>6.0419E-2</v>
      </c>
      <c r="V83" s="17">
        <v>6.0415000000000003E-2</v>
      </c>
      <c r="W83" s="17">
        <v>6.0426000000000001E-2</v>
      </c>
      <c r="X83" s="17">
        <v>6.0444999999999999E-2</v>
      </c>
      <c r="Y83" s="17">
        <v>6.0455000000000002E-2</v>
      </c>
      <c r="Z83" s="17">
        <v>6.0470999999999997E-2</v>
      </c>
      <c r="AA83" s="17">
        <v>6.0488E-2</v>
      </c>
      <c r="AB83" s="17">
        <v>6.0523E-2</v>
      </c>
      <c r="AC83" s="17">
        <v>6.0557E-2</v>
      </c>
      <c r="AD83" s="17">
        <v>6.0609999999999997E-2</v>
      </c>
      <c r="AE83" s="17">
        <v>6.0666999999999999E-2</v>
      </c>
      <c r="AF83" s="17">
        <v>6.0717E-2</v>
      </c>
      <c r="AG83" s="17">
        <v>6.0749999999999998E-2</v>
      </c>
      <c r="AH83" s="17">
        <v>6.0762999999999998E-2</v>
      </c>
      <c r="AI83" s="17">
        <v>6.0782999999999997E-2</v>
      </c>
      <c r="AJ83" s="17">
        <v>6.0798999999999999E-2</v>
      </c>
      <c r="AK83" s="5">
        <v>-1.323E-3</v>
      </c>
    </row>
    <row r="84" spans="1:37" ht="15" customHeight="1">
      <c r="A84" s="34" t="s">
        <v>667</v>
      </c>
      <c r="B84" s="7" t="s">
        <v>989</v>
      </c>
      <c r="C84" s="17">
        <v>0.32080900000000001</v>
      </c>
      <c r="D84" s="17">
        <v>0.33267099999999999</v>
      </c>
      <c r="E84" s="17">
        <v>0.32626699999999997</v>
      </c>
      <c r="F84" s="17">
        <v>0.31799300000000003</v>
      </c>
      <c r="G84" s="17">
        <v>0.31176799999999999</v>
      </c>
      <c r="H84" s="17">
        <v>0.30602400000000002</v>
      </c>
      <c r="I84" s="17">
        <v>0.30252499999999999</v>
      </c>
      <c r="J84" s="17">
        <v>0.30300700000000003</v>
      </c>
      <c r="K84" s="17">
        <v>0.30859500000000001</v>
      </c>
      <c r="L84" s="17">
        <v>0.310502</v>
      </c>
      <c r="M84" s="17">
        <v>0.31395699999999999</v>
      </c>
      <c r="N84" s="17">
        <v>0.31819500000000001</v>
      </c>
      <c r="O84" s="17">
        <v>0.32161600000000001</v>
      </c>
      <c r="P84" s="17">
        <v>0.32261000000000001</v>
      </c>
      <c r="Q84" s="17">
        <v>0.323743</v>
      </c>
      <c r="R84" s="17">
        <v>0.32711200000000001</v>
      </c>
      <c r="S84" s="17">
        <v>0.327403</v>
      </c>
      <c r="T84" s="17">
        <v>0.328934</v>
      </c>
      <c r="U84" s="17">
        <v>0.32957799999999998</v>
      </c>
      <c r="V84" s="17">
        <v>0.33072099999999999</v>
      </c>
      <c r="W84" s="17">
        <v>0.33083499999999999</v>
      </c>
      <c r="X84" s="17">
        <v>0.332208</v>
      </c>
      <c r="Y84" s="17">
        <v>0.33368999999999999</v>
      </c>
      <c r="Z84" s="17">
        <v>0.33590500000000001</v>
      </c>
      <c r="AA84" s="17">
        <v>0.33801500000000001</v>
      </c>
      <c r="AB84" s="17">
        <v>0.34078999999999998</v>
      </c>
      <c r="AC84" s="17">
        <v>0.342611</v>
      </c>
      <c r="AD84" s="17">
        <v>0.34544599999999998</v>
      </c>
      <c r="AE84" s="17">
        <v>0.34789900000000001</v>
      </c>
      <c r="AF84" s="17">
        <v>0.34971799999999997</v>
      </c>
      <c r="AG84" s="17">
        <v>0.35206799999999999</v>
      </c>
      <c r="AH84" s="17">
        <v>0.35487999999999997</v>
      </c>
      <c r="AI84" s="17">
        <v>0.35802099999999998</v>
      </c>
      <c r="AJ84" s="17">
        <v>0.36103800000000003</v>
      </c>
      <c r="AK84" s="5">
        <v>2.5600000000000002E-3</v>
      </c>
    </row>
    <row r="85" spans="1:37" ht="15" customHeight="1">
      <c r="B85" s="4" t="s">
        <v>666</v>
      </c>
      <c r="C85" s="16">
        <v>14.387494</v>
      </c>
      <c r="D85" s="16">
        <v>14.439582</v>
      </c>
      <c r="E85" s="16">
        <v>14.528051</v>
      </c>
      <c r="F85" s="16">
        <v>14.375638</v>
      </c>
      <c r="G85" s="16">
        <v>14.236257999999999</v>
      </c>
      <c r="H85" s="16">
        <v>14.102266</v>
      </c>
      <c r="I85" s="16">
        <v>13.925094</v>
      </c>
      <c r="J85" s="16">
        <v>13.742229</v>
      </c>
      <c r="K85" s="16">
        <v>13.56677</v>
      </c>
      <c r="L85" s="16">
        <v>13.416969999999999</v>
      </c>
      <c r="M85" s="16">
        <v>13.277055000000001</v>
      </c>
      <c r="N85" s="16">
        <v>13.161163999999999</v>
      </c>
      <c r="O85" s="16">
        <v>13.038962</v>
      </c>
      <c r="P85" s="16">
        <v>12.91987</v>
      </c>
      <c r="Q85" s="16">
        <v>12.813753</v>
      </c>
      <c r="R85" s="16">
        <v>12.716784000000001</v>
      </c>
      <c r="S85" s="16">
        <v>12.629751000000001</v>
      </c>
      <c r="T85" s="16">
        <v>12.562429</v>
      </c>
      <c r="U85" s="16">
        <v>12.503926</v>
      </c>
      <c r="V85" s="16">
        <v>12.474881</v>
      </c>
      <c r="W85" s="16">
        <v>12.461569000000001</v>
      </c>
      <c r="X85" s="16">
        <v>12.463853</v>
      </c>
      <c r="Y85" s="16">
        <v>12.472775</v>
      </c>
      <c r="Z85" s="16">
        <v>12.487916999999999</v>
      </c>
      <c r="AA85" s="16">
        <v>12.513312000000001</v>
      </c>
      <c r="AB85" s="16">
        <v>12.546438999999999</v>
      </c>
      <c r="AC85" s="16">
        <v>12.591713</v>
      </c>
      <c r="AD85" s="16">
        <v>12.645458</v>
      </c>
      <c r="AE85" s="16">
        <v>12.708558999999999</v>
      </c>
      <c r="AF85" s="16">
        <v>12.771045000000001</v>
      </c>
      <c r="AG85" s="16">
        <v>12.840629</v>
      </c>
      <c r="AH85" s="16">
        <v>12.914635000000001</v>
      </c>
      <c r="AI85" s="16">
        <v>12.990807</v>
      </c>
      <c r="AJ85" s="16">
        <v>13.065372</v>
      </c>
      <c r="AK85" s="2">
        <v>-3.1199999999999999E-3</v>
      </c>
    </row>
    <row r="86" spans="1:37" ht="15" customHeight="1" thickBot="1"/>
    <row r="87" spans="1:37" ht="15" customHeight="1">
      <c r="B87" s="80" t="s">
        <v>665</v>
      </c>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row>
    <row r="88" spans="1:37" ht="15" customHeight="1">
      <c r="B88" s="39" t="s">
        <v>664</v>
      </c>
    </row>
    <row r="89" spans="1:37" ht="15" customHeight="1">
      <c r="B89" s="39" t="s">
        <v>663</v>
      </c>
    </row>
    <row r="90" spans="1:37" ht="15" customHeight="1">
      <c r="B90" s="39" t="s">
        <v>990</v>
      </c>
    </row>
    <row r="91" spans="1:37" ht="15" customHeight="1">
      <c r="B91" s="39" t="s">
        <v>662</v>
      </c>
    </row>
    <row r="92" spans="1:37" ht="15" customHeight="1">
      <c r="B92" s="39" t="s">
        <v>661</v>
      </c>
    </row>
    <row r="93" spans="1:37" ht="15" customHeight="1">
      <c r="B93" s="39" t="s">
        <v>660</v>
      </c>
    </row>
    <row r="94" spans="1:37" ht="15" customHeight="1">
      <c r="B94" s="39" t="s">
        <v>225</v>
      </c>
    </row>
    <row r="95" spans="1:37" ht="15" customHeight="1">
      <c r="B95" s="39" t="s">
        <v>991</v>
      </c>
    </row>
    <row r="96" spans="1:37" ht="15" customHeight="1">
      <c r="B96" s="39" t="s">
        <v>659</v>
      </c>
    </row>
    <row r="97" spans="2:2" ht="15" customHeight="1">
      <c r="B97" s="39" t="s">
        <v>992</v>
      </c>
    </row>
    <row r="98" spans="2:2" ht="15" customHeight="1">
      <c r="B98" s="39" t="s">
        <v>993</v>
      </c>
    </row>
    <row r="99" spans="2:2" ht="15" customHeight="1">
      <c r="B99" s="39" t="s">
        <v>994</v>
      </c>
    </row>
    <row r="100" spans="2:2" ht="15" customHeight="1">
      <c r="B100" s="39" t="s">
        <v>963</v>
      </c>
    </row>
    <row r="101" spans="2:2" ht="15" customHeight="1">
      <c r="B101" s="39" t="s">
        <v>658</v>
      </c>
    </row>
    <row r="102" spans="2:2" ht="15" customHeight="1">
      <c r="B102" s="39" t="s">
        <v>964</v>
      </c>
    </row>
    <row r="103" spans="2:2" ht="15" customHeight="1">
      <c r="B103" t="s">
        <v>995</v>
      </c>
    </row>
    <row r="104" spans="2:2" ht="15" customHeight="1">
      <c r="B104" s="39" t="s">
        <v>657</v>
      </c>
    </row>
    <row r="105" spans="2:2" ht="15" customHeight="1">
      <c r="B105" s="39" t="s">
        <v>965</v>
      </c>
    </row>
    <row r="106" spans="2:2" ht="15" customHeight="1">
      <c r="B106" s="39" t="s">
        <v>996</v>
      </c>
    </row>
    <row r="107" spans="2:2" ht="15" customHeight="1">
      <c r="B107" s="39" t="s">
        <v>997</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9" t="s">
        <v>983</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984</v>
      </c>
      <c r="E4" s="37"/>
      <c r="F4" s="37"/>
      <c r="G4" s="37" t="s">
        <v>216</v>
      </c>
    </row>
    <row r="5" spans="1:37" ht="15" customHeight="1">
      <c r="C5" s="37" t="s">
        <v>215</v>
      </c>
      <c r="D5" s="37" t="s">
        <v>985</v>
      </c>
      <c r="E5" s="37"/>
      <c r="F5" s="37"/>
      <c r="G5" s="37"/>
    </row>
    <row r="6" spans="1:37" ht="15" customHeight="1">
      <c r="C6" s="37" t="s">
        <v>214</v>
      </c>
      <c r="D6" s="37"/>
      <c r="E6" s="37" t="s">
        <v>986</v>
      </c>
      <c r="F6" s="37"/>
      <c r="G6" s="37"/>
    </row>
    <row r="10" spans="1:37" ht="15" customHeight="1">
      <c r="A10" s="34" t="s">
        <v>906</v>
      </c>
      <c r="B10" s="10" t="s">
        <v>905</v>
      </c>
    </row>
    <row r="11" spans="1:37" ht="15" customHeight="1">
      <c r="B11" s="9" t="s">
        <v>904</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987</v>
      </c>
    </row>
    <row r="13" spans="1:37" ht="15" customHeight="1" thickBot="1">
      <c r="B13" s="8" t="s">
        <v>903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34" t="s">
        <v>902</v>
      </c>
      <c r="B15" s="4" t="s">
        <v>901</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34" t="s">
        <v>900</v>
      </c>
      <c r="B16" s="7" t="s">
        <v>890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34" t="s">
        <v>899</v>
      </c>
      <c r="B17" s="7" t="s">
        <v>888</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34" t="s">
        <v>898</v>
      </c>
      <c r="B18" s="7" t="s">
        <v>784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34" t="s">
        <v>897</v>
      </c>
      <c r="B19" s="7" t="s">
        <v>876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34" t="s">
        <v>896</v>
      </c>
      <c r="B20" s="7" t="s">
        <v>874</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34" t="s">
        <v>895</v>
      </c>
      <c r="B21" s="7" t="s">
        <v>870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34" t="s">
        <v>894</v>
      </c>
      <c r="B22" s="7" t="s">
        <v>868</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34" t="s">
        <v>893</v>
      </c>
      <c r="B24" s="4" t="s">
        <v>892</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34" t="s">
        <v>891</v>
      </c>
      <c r="B25" s="7" t="s">
        <v>890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34" t="s">
        <v>889</v>
      </c>
      <c r="B26" s="7" t="s">
        <v>888</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34" t="s">
        <v>887</v>
      </c>
      <c r="B27" s="7" t="s">
        <v>784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34" t="s">
        <v>886</v>
      </c>
      <c r="B28" s="7" t="s">
        <v>874</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34" t="s">
        <v>885</v>
      </c>
      <c r="B29" s="7" t="s">
        <v>876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34" t="s">
        <v>884</v>
      </c>
      <c r="B30" s="7" t="s">
        <v>870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45</v>
      </c>
    </row>
    <row r="31" spans="1:37" ht="15" customHeight="1">
      <c r="A31" s="34" t="s">
        <v>883</v>
      </c>
      <c r="B31" s="7" t="s">
        <v>868</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45</v>
      </c>
    </row>
    <row r="33" spans="1:37" ht="15" customHeight="1">
      <c r="A33" s="34" t="s">
        <v>882</v>
      </c>
      <c r="B33" s="4" t="s">
        <v>881</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34" t="s">
        <v>880</v>
      </c>
      <c r="B34" s="7" t="s">
        <v>879</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34" t="s">
        <v>878</v>
      </c>
      <c r="B35" s="7" t="s">
        <v>784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34" t="s">
        <v>877</v>
      </c>
      <c r="B36" s="7" t="s">
        <v>876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34" t="s">
        <v>875</v>
      </c>
      <c r="B37" s="7" t="s">
        <v>874</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34" t="s">
        <v>873</v>
      </c>
      <c r="B38" s="7" t="s">
        <v>872</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34" t="s">
        <v>871</v>
      </c>
      <c r="B39" s="7" t="s">
        <v>870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34" t="s">
        <v>869</v>
      </c>
      <c r="B40" s="7" t="s">
        <v>868</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34" t="s">
        <v>867</v>
      </c>
      <c r="B43" s="4" t="s">
        <v>866</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34" t="s">
        <v>865</v>
      </c>
      <c r="B44" s="7" t="s">
        <v>784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34" t="s">
        <v>864</v>
      </c>
      <c r="B45" s="7" t="s">
        <v>837</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45</v>
      </c>
    </row>
    <row r="46" spans="1:37" ht="15" customHeight="1">
      <c r="A46" s="34" t="s">
        <v>863</v>
      </c>
      <c r="B46" s="7" t="s">
        <v>851</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45</v>
      </c>
    </row>
    <row r="47" spans="1:37" ht="15" customHeight="1">
      <c r="A47" s="34" t="s">
        <v>862</v>
      </c>
      <c r="B47" s="7" t="s">
        <v>849</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45</v>
      </c>
    </row>
    <row r="49" spans="1:37" ht="15" customHeight="1">
      <c r="A49" s="34" t="s">
        <v>861</v>
      </c>
      <c r="B49" s="4" t="s">
        <v>251</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34" t="s">
        <v>860</v>
      </c>
      <c r="B50" s="7" t="s">
        <v>784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34" t="s">
        <v>859</v>
      </c>
      <c r="B51" s="7" t="s">
        <v>853</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34" t="s">
        <v>858</v>
      </c>
      <c r="B52" s="7" t="s">
        <v>851</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45</v>
      </c>
    </row>
    <row r="53" spans="1:37" ht="15" customHeight="1">
      <c r="A53" s="34" t="s">
        <v>857</v>
      </c>
      <c r="B53" s="7" t="s">
        <v>849</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34" t="s">
        <v>856</v>
      </c>
      <c r="B55" s="4" t="s">
        <v>242</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34" t="s">
        <v>855</v>
      </c>
      <c r="B56" s="7" t="s">
        <v>784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34" t="s">
        <v>854</v>
      </c>
      <c r="B57" s="7" t="s">
        <v>853</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34" t="s">
        <v>852</v>
      </c>
      <c r="B58" s="7" t="s">
        <v>851</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45</v>
      </c>
    </row>
    <row r="59" spans="1:37" ht="15" customHeight="1">
      <c r="A59" s="34" t="s">
        <v>850</v>
      </c>
      <c r="B59" s="7" t="s">
        <v>849</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34" t="s">
        <v>848</v>
      </c>
      <c r="B61" s="4" t="s">
        <v>847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34" t="s">
        <v>846</v>
      </c>
      <c r="B62" s="7" t="s">
        <v>845</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34" t="s">
        <v>844</v>
      </c>
      <c r="B63" s="7" t="s">
        <v>843</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34" t="s">
        <v>842</v>
      </c>
      <c r="B65" s="4" t="s">
        <v>841</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34" t="s">
        <v>840</v>
      </c>
      <c r="B66" s="7" t="s">
        <v>839</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34" t="s">
        <v>838</v>
      </c>
      <c r="B67" s="7" t="s">
        <v>837</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34" t="s">
        <v>836</v>
      </c>
      <c r="B68" s="7" t="s">
        <v>835</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34" t="s">
        <v>834</v>
      </c>
      <c r="B70" s="4" t="s">
        <v>833</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34" t="s">
        <v>832</v>
      </c>
      <c r="B71" s="7" t="s">
        <v>831</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34" t="s">
        <v>830</v>
      </c>
      <c r="B72" s="7" t="s">
        <v>817</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34" t="s">
        <v>966</v>
      </c>
      <c r="B73" s="7" t="s">
        <v>967</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34" t="s">
        <v>829</v>
      </c>
      <c r="B74" s="7" t="s">
        <v>815</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34" t="s">
        <v>828</v>
      </c>
      <c r="B75" s="7" t="s">
        <v>813</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34" t="s">
        <v>827</v>
      </c>
      <c r="B76" s="7" t="s">
        <v>811</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34" t="s">
        <v>968</v>
      </c>
      <c r="B77" s="7" t="s">
        <v>796</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34" t="s">
        <v>969</v>
      </c>
      <c r="B78" s="7" t="s">
        <v>970</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34" t="s">
        <v>826</v>
      </c>
      <c r="B79" s="7" t="s">
        <v>825</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34" t="s">
        <v>824</v>
      </c>
      <c r="B80" s="7" t="s">
        <v>817</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45</v>
      </c>
    </row>
    <row r="81" spans="1:37" ht="15" customHeight="1">
      <c r="A81" s="34" t="s">
        <v>971</v>
      </c>
      <c r="B81" s="7" t="s">
        <v>967</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45</v>
      </c>
    </row>
    <row r="82" spans="1:37" ht="15" customHeight="1">
      <c r="A82" s="34" t="s">
        <v>823</v>
      </c>
      <c r="B82" s="7" t="s">
        <v>815</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34" t="s">
        <v>822</v>
      </c>
      <c r="B83" s="7" t="s">
        <v>813</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45</v>
      </c>
    </row>
    <row r="84" spans="1:37" ht="15" customHeight="1">
      <c r="A84" s="34" t="s">
        <v>821</v>
      </c>
      <c r="B84" s="7" t="s">
        <v>811</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45</v>
      </c>
    </row>
    <row r="85" spans="1:37" ht="15" customHeight="1">
      <c r="A85" s="34" t="s">
        <v>972</v>
      </c>
      <c r="B85" s="7" t="s">
        <v>796</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45</v>
      </c>
    </row>
    <row r="86" spans="1:37" ht="15" customHeight="1">
      <c r="A86" s="34" t="s">
        <v>973</v>
      </c>
      <c r="B86" s="7" t="s">
        <v>970</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45</v>
      </c>
    </row>
    <row r="87" spans="1:37" ht="15" customHeight="1">
      <c r="A87" s="34" t="s">
        <v>820</v>
      </c>
      <c r="B87" s="7" t="s">
        <v>819</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34" t="s">
        <v>818</v>
      </c>
      <c r="B88" s="7" t="s">
        <v>817</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34" t="s">
        <v>974</v>
      </c>
      <c r="B89" s="7" t="s">
        <v>967</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45</v>
      </c>
    </row>
    <row r="90" spans="1:37" ht="15" customHeight="1">
      <c r="A90" s="34" t="s">
        <v>816</v>
      </c>
      <c r="B90" s="7" t="s">
        <v>815</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34" t="s">
        <v>814</v>
      </c>
      <c r="B91" s="7" t="s">
        <v>813</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34" t="s">
        <v>812</v>
      </c>
      <c r="B92" s="7" t="s">
        <v>811</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34" t="s">
        <v>975</v>
      </c>
      <c r="B93" s="7" t="s">
        <v>796</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45</v>
      </c>
    </row>
    <row r="94" spans="1:37" ht="15" customHeight="1">
      <c r="A94" s="34" t="s">
        <v>976</v>
      </c>
      <c r="B94" s="7" t="s">
        <v>970</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45</v>
      </c>
    </row>
    <row r="95" spans="1:37" ht="15" customHeight="1">
      <c r="A95" s="34" t="s">
        <v>810</v>
      </c>
      <c r="B95" s="4" t="s">
        <v>809</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34" t="s">
        <v>808</v>
      </c>
      <c r="B96" s="7" t="s">
        <v>807</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34" t="s">
        <v>806</v>
      </c>
      <c r="B97" s="7" t="s">
        <v>796</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34" t="s">
        <v>805</v>
      </c>
      <c r="B98" s="7" t="s">
        <v>794</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34" t="s">
        <v>804</v>
      </c>
      <c r="B99" s="7" t="s">
        <v>792</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45</v>
      </c>
    </row>
    <row r="100" spans="1:37" ht="15" customHeight="1">
      <c r="A100" s="34" t="s">
        <v>803</v>
      </c>
      <c r="B100" s="7" t="s">
        <v>790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45</v>
      </c>
    </row>
    <row r="101" spans="1:37" ht="15" customHeight="1">
      <c r="A101" s="34" t="s">
        <v>802</v>
      </c>
      <c r="B101" s="7" t="s">
        <v>801</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34" t="s">
        <v>800</v>
      </c>
      <c r="B102" s="7" t="s">
        <v>796</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34" t="s">
        <v>799</v>
      </c>
      <c r="B103" s="7" t="s">
        <v>798</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34" t="s">
        <v>797</v>
      </c>
      <c r="B104" s="7" t="s">
        <v>796</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34" t="s">
        <v>795</v>
      </c>
      <c r="B105" s="7" t="s">
        <v>794</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34" t="s">
        <v>793</v>
      </c>
      <c r="B106" s="7" t="s">
        <v>792</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45</v>
      </c>
    </row>
    <row r="107" spans="1:37" ht="15" customHeight="1">
      <c r="A107" s="34" t="s">
        <v>791</v>
      </c>
      <c r="B107" s="7" t="s">
        <v>790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45</v>
      </c>
    </row>
    <row r="109" spans="1:37" ht="15" customHeight="1">
      <c r="A109" s="34" t="s">
        <v>789</v>
      </c>
      <c r="B109" s="4" t="s">
        <v>788</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34" t="s">
        <v>787</v>
      </c>
      <c r="B110" s="7" t="s">
        <v>786</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34" t="s">
        <v>785</v>
      </c>
      <c r="B111" s="7" t="s">
        <v>784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34" t="s">
        <v>783</v>
      </c>
      <c r="B113" s="7" t="s">
        <v>782</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34" t="s">
        <v>781</v>
      </c>
      <c r="B114" s="7" t="s">
        <v>780</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34" t="s">
        <v>779</v>
      </c>
      <c r="B116" s="4" t="s">
        <v>778</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80" t="s">
        <v>777</v>
      </c>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c r="AB118" s="80"/>
      <c r="AC118" s="80"/>
      <c r="AD118" s="80"/>
      <c r="AE118" s="80"/>
      <c r="AF118" s="80"/>
      <c r="AG118" s="80"/>
      <c r="AH118" s="80"/>
      <c r="AI118" s="80"/>
      <c r="AJ118" s="80"/>
      <c r="AK118" s="80"/>
    </row>
    <row r="119" spans="1:37" ht="15" customHeight="1">
      <c r="B119" s="39" t="s">
        <v>776</v>
      </c>
    </row>
    <row r="120" spans="1:37" ht="15" customHeight="1">
      <c r="B120" s="39" t="s">
        <v>775</v>
      </c>
    </row>
    <row r="121" spans="1:37" ht="15" customHeight="1">
      <c r="B121" s="39" t="s">
        <v>774</v>
      </c>
    </row>
    <row r="122" spans="1:37" ht="15" customHeight="1">
      <c r="B122" s="39" t="s">
        <v>773</v>
      </c>
    </row>
    <row r="123" spans="1:37" ht="15" customHeight="1">
      <c r="B123" s="39" t="s">
        <v>225</v>
      </c>
    </row>
    <row r="124" spans="1:37" ht="15" customHeight="1">
      <c r="B124" s="39" t="s">
        <v>224</v>
      </c>
    </row>
    <row r="125" spans="1:37" ht="15" customHeight="1">
      <c r="B125" s="39" t="s">
        <v>223</v>
      </c>
    </row>
    <row r="126" spans="1:37" ht="15" customHeight="1">
      <c r="B126" s="39" t="s">
        <v>998</v>
      </c>
    </row>
    <row r="127" spans="1:37" ht="15" customHeight="1">
      <c r="B127" s="39" t="s">
        <v>999</v>
      </c>
    </row>
    <row r="128" spans="1:37" ht="15" customHeight="1">
      <c r="B128" s="39" t="s">
        <v>1000</v>
      </c>
    </row>
    <row r="129" spans="2:2" ht="15" customHeight="1">
      <c r="B129" s="39" t="s">
        <v>1001</v>
      </c>
    </row>
    <row r="130" spans="2:2" ht="15" customHeight="1">
      <c r="B130" s="39" t="s">
        <v>977</v>
      </c>
    </row>
    <row r="131" spans="2:2" ht="15" customHeight="1">
      <c r="B131" s="39" t="s">
        <v>1002</v>
      </c>
    </row>
    <row r="132" spans="2:2" ht="15" customHeight="1">
      <c r="B132" s="39" t="s">
        <v>1003</v>
      </c>
    </row>
  </sheetData>
  <mergeCells count="1">
    <mergeCell ref="B118:AK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9" t="s">
        <v>983</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984</v>
      </c>
      <c r="E4" s="37"/>
      <c r="F4" s="37"/>
      <c r="G4" s="37" t="s">
        <v>216</v>
      </c>
    </row>
    <row r="5" spans="1:37" ht="15" customHeight="1">
      <c r="C5" s="37" t="s">
        <v>215</v>
      </c>
      <c r="D5" s="37" t="s">
        <v>985</v>
      </c>
      <c r="E5" s="37"/>
      <c r="F5" s="37"/>
      <c r="G5" s="37"/>
    </row>
    <row r="6" spans="1:37" ht="15" customHeight="1">
      <c r="C6" s="37" t="s">
        <v>214</v>
      </c>
      <c r="D6" s="37"/>
      <c r="E6" s="37" t="s">
        <v>986</v>
      </c>
      <c r="F6" s="37"/>
      <c r="G6" s="37"/>
    </row>
    <row r="10" spans="1:37" ht="15" customHeight="1">
      <c r="A10" s="34" t="s">
        <v>656</v>
      </c>
      <c r="B10" s="10" t="s">
        <v>655</v>
      </c>
    </row>
    <row r="11" spans="1:37" ht="15" customHeight="1">
      <c r="B11" s="9" t="s">
        <v>654</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987</v>
      </c>
    </row>
    <row r="13" spans="1:37" ht="15" customHeight="1" thickBot="1">
      <c r="B13" s="8" t="s">
        <v>653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652</v>
      </c>
    </row>
    <row r="16" spans="1:37" ht="15" customHeight="1">
      <c r="B16" s="4" t="s">
        <v>651</v>
      </c>
    </row>
    <row r="17" spans="1:37" ht="15" customHeight="1">
      <c r="A17" s="34" t="s">
        <v>650</v>
      </c>
      <c r="B17" s="7" t="s">
        <v>624</v>
      </c>
      <c r="C17" s="17">
        <v>122.711388</v>
      </c>
      <c r="D17" s="17">
        <v>123.13561199999999</v>
      </c>
      <c r="E17" s="17">
        <v>123.253426</v>
      </c>
      <c r="F17" s="17">
        <v>123.222893</v>
      </c>
      <c r="G17" s="17">
        <v>123.055527</v>
      </c>
      <c r="H17" s="17">
        <v>122.718056</v>
      </c>
      <c r="I17" s="17">
        <v>122.458916</v>
      </c>
      <c r="J17" s="17">
        <v>122.266251</v>
      </c>
      <c r="K17" s="17">
        <v>122.137253</v>
      </c>
      <c r="L17" s="17">
        <v>122.025963</v>
      </c>
      <c r="M17" s="17">
        <v>121.91326100000001</v>
      </c>
      <c r="N17" s="17">
        <v>121.73737300000001</v>
      </c>
      <c r="O17" s="17">
        <v>121.48992200000001</v>
      </c>
      <c r="P17" s="17">
        <v>121.22287799999999</v>
      </c>
      <c r="Q17" s="17">
        <v>121.018806</v>
      </c>
      <c r="R17" s="17">
        <v>120.824837</v>
      </c>
      <c r="S17" s="17">
        <v>120.67057800000001</v>
      </c>
      <c r="T17" s="17">
        <v>120.57617999999999</v>
      </c>
      <c r="U17" s="17">
        <v>120.540047</v>
      </c>
      <c r="V17" s="17">
        <v>120.566536</v>
      </c>
      <c r="W17" s="17">
        <v>120.675819</v>
      </c>
      <c r="X17" s="17">
        <v>120.892532</v>
      </c>
      <c r="Y17" s="17">
        <v>121.176064</v>
      </c>
      <c r="Z17" s="17">
        <v>121.52526899999999</v>
      </c>
      <c r="AA17" s="17">
        <v>121.93285400000001</v>
      </c>
      <c r="AB17" s="17">
        <v>122.37874600000001</v>
      </c>
      <c r="AC17" s="17">
        <v>122.83847799999999</v>
      </c>
      <c r="AD17" s="17">
        <v>123.325874</v>
      </c>
      <c r="AE17" s="17">
        <v>123.819046</v>
      </c>
      <c r="AF17" s="17">
        <v>124.296104</v>
      </c>
      <c r="AG17" s="17">
        <v>124.714691</v>
      </c>
      <c r="AH17" s="17">
        <v>125.055206</v>
      </c>
      <c r="AI17" s="17">
        <v>125.339851</v>
      </c>
      <c r="AJ17" s="17">
        <v>125.55564099999999</v>
      </c>
      <c r="AK17" s="5">
        <v>6.0800000000000003E-4</v>
      </c>
    </row>
    <row r="18" spans="1:37" ht="15" customHeight="1">
      <c r="A18" s="34" t="s">
        <v>649</v>
      </c>
      <c r="B18" s="7" t="s">
        <v>622</v>
      </c>
      <c r="C18" s="17">
        <v>0.80363300000000004</v>
      </c>
      <c r="D18" s="17">
        <v>0.77767799999999998</v>
      </c>
      <c r="E18" s="17">
        <v>0.76626399999999995</v>
      </c>
      <c r="F18" s="17">
        <v>0.77007899999999996</v>
      </c>
      <c r="G18" s="17">
        <v>0.77811399999999997</v>
      </c>
      <c r="H18" s="17">
        <v>0.79295099999999996</v>
      </c>
      <c r="I18" s="17">
        <v>0.81676300000000002</v>
      </c>
      <c r="J18" s="17">
        <v>0.849333</v>
      </c>
      <c r="K18" s="17">
        <v>0.89379699999999995</v>
      </c>
      <c r="L18" s="17">
        <v>0.95229900000000001</v>
      </c>
      <c r="M18" s="17">
        <v>1.026648</v>
      </c>
      <c r="N18" s="17">
        <v>1.123837</v>
      </c>
      <c r="O18" s="17">
        <v>1.2353099999999999</v>
      </c>
      <c r="P18" s="17">
        <v>1.3639650000000001</v>
      </c>
      <c r="Q18" s="17">
        <v>1.498988</v>
      </c>
      <c r="R18" s="17">
        <v>1.636628</v>
      </c>
      <c r="S18" s="17">
        <v>1.7710429999999999</v>
      </c>
      <c r="T18" s="17">
        <v>1.910757</v>
      </c>
      <c r="U18" s="17">
        <v>2.043822</v>
      </c>
      <c r="V18" s="17">
        <v>2.1684929999999998</v>
      </c>
      <c r="W18" s="17">
        <v>2.287811</v>
      </c>
      <c r="X18" s="17">
        <v>2.3990659999999999</v>
      </c>
      <c r="Y18" s="17">
        <v>2.5013429999999999</v>
      </c>
      <c r="Z18" s="17">
        <v>2.594395</v>
      </c>
      <c r="AA18" s="17">
        <v>2.6775060000000002</v>
      </c>
      <c r="AB18" s="17">
        <v>2.7483840000000002</v>
      </c>
      <c r="AC18" s="17">
        <v>2.8071419999999998</v>
      </c>
      <c r="AD18" s="17">
        <v>2.8553700000000002</v>
      </c>
      <c r="AE18" s="17">
        <v>2.8919410000000001</v>
      </c>
      <c r="AF18" s="17">
        <v>2.9201109999999999</v>
      </c>
      <c r="AG18" s="17">
        <v>2.939851</v>
      </c>
      <c r="AH18" s="17">
        <v>2.9504570000000001</v>
      </c>
      <c r="AI18" s="17">
        <v>2.9536880000000001</v>
      </c>
      <c r="AJ18" s="17">
        <v>2.949322</v>
      </c>
      <c r="AK18" s="5">
        <v>4.2536999999999998E-2</v>
      </c>
    </row>
    <row r="19" spans="1:37" ht="15" customHeight="1">
      <c r="A19" s="34" t="s">
        <v>648</v>
      </c>
      <c r="B19" s="7" t="s">
        <v>647</v>
      </c>
      <c r="C19" s="17">
        <v>123.515022</v>
      </c>
      <c r="D19" s="17">
        <v>123.913292</v>
      </c>
      <c r="E19" s="17">
        <v>124.01969099999999</v>
      </c>
      <c r="F19" s="17">
        <v>123.99297300000001</v>
      </c>
      <c r="G19" s="17">
        <v>123.833641</v>
      </c>
      <c r="H19" s="17">
        <v>123.511009</v>
      </c>
      <c r="I19" s="17">
        <v>123.27568100000001</v>
      </c>
      <c r="J19" s="17">
        <v>123.115585</v>
      </c>
      <c r="K19" s="17">
        <v>123.031052</v>
      </c>
      <c r="L19" s="17">
        <v>122.978264</v>
      </c>
      <c r="M19" s="17">
        <v>122.939911</v>
      </c>
      <c r="N19" s="17">
        <v>122.861214</v>
      </c>
      <c r="O19" s="17">
        <v>122.725235</v>
      </c>
      <c r="P19" s="17">
        <v>122.586845</v>
      </c>
      <c r="Q19" s="17">
        <v>122.517792</v>
      </c>
      <c r="R19" s="17">
        <v>122.46146400000001</v>
      </c>
      <c r="S19" s="17">
        <v>122.44162</v>
      </c>
      <c r="T19" s="17">
        <v>122.48693799999999</v>
      </c>
      <c r="U19" s="17">
        <v>122.58387</v>
      </c>
      <c r="V19" s="17">
        <v>122.73503100000001</v>
      </c>
      <c r="W19" s="17">
        <v>122.96363100000001</v>
      </c>
      <c r="X19" s="17">
        <v>123.291595</v>
      </c>
      <c r="Y19" s="17">
        <v>123.677406</v>
      </c>
      <c r="Z19" s="17">
        <v>124.11966700000001</v>
      </c>
      <c r="AA19" s="17">
        <v>124.610359</v>
      </c>
      <c r="AB19" s="17">
        <v>125.127129</v>
      </c>
      <c r="AC19" s="17">
        <v>125.645622</v>
      </c>
      <c r="AD19" s="17">
        <v>126.18124400000001</v>
      </c>
      <c r="AE19" s="17">
        <v>126.710983</v>
      </c>
      <c r="AF19" s="17">
        <v>127.216217</v>
      </c>
      <c r="AG19" s="17">
        <v>127.65454099999999</v>
      </c>
      <c r="AH19" s="17">
        <v>128.005661</v>
      </c>
      <c r="AI19" s="17">
        <v>128.293533</v>
      </c>
      <c r="AJ19" s="17">
        <v>128.50495900000001</v>
      </c>
      <c r="AK19" s="5">
        <v>1.1379999999999999E-3</v>
      </c>
    </row>
    <row r="21" spans="1:37" ht="15" customHeight="1">
      <c r="B21" s="4" t="s">
        <v>646</v>
      </c>
    </row>
    <row r="22" spans="1:37" ht="15" customHeight="1">
      <c r="A22" s="34" t="s">
        <v>645</v>
      </c>
      <c r="B22" s="7" t="s">
        <v>617</v>
      </c>
      <c r="C22" s="17">
        <v>4.813383</v>
      </c>
      <c r="D22" s="17">
        <v>4.9274870000000002</v>
      </c>
      <c r="E22" s="17">
        <v>5.0174000000000003</v>
      </c>
      <c r="F22" s="17">
        <v>5.0864140000000004</v>
      </c>
      <c r="G22" s="17">
        <v>5.1302940000000001</v>
      </c>
      <c r="H22" s="17">
        <v>5.1469769999999997</v>
      </c>
      <c r="I22" s="17">
        <v>5.1391349999999996</v>
      </c>
      <c r="J22" s="17">
        <v>5.1092199999999997</v>
      </c>
      <c r="K22" s="17">
        <v>5.0563950000000002</v>
      </c>
      <c r="L22" s="17">
        <v>4.9806549999999996</v>
      </c>
      <c r="M22" s="17">
        <v>4.8872010000000001</v>
      </c>
      <c r="N22" s="17">
        <v>4.7889109999999997</v>
      </c>
      <c r="O22" s="17">
        <v>4.689025</v>
      </c>
      <c r="P22" s="17">
        <v>4.6049100000000003</v>
      </c>
      <c r="Q22" s="17">
        <v>4.539237</v>
      </c>
      <c r="R22" s="17">
        <v>4.4896120000000002</v>
      </c>
      <c r="S22" s="17">
        <v>4.4580489999999999</v>
      </c>
      <c r="T22" s="17">
        <v>4.454955</v>
      </c>
      <c r="U22" s="17">
        <v>4.4690200000000004</v>
      </c>
      <c r="V22" s="17">
        <v>4.4983430000000002</v>
      </c>
      <c r="W22" s="17">
        <v>4.5483359999999999</v>
      </c>
      <c r="X22" s="17">
        <v>4.6099009999999998</v>
      </c>
      <c r="Y22" s="17">
        <v>4.6743249999999996</v>
      </c>
      <c r="Z22" s="17">
        <v>4.7395889999999996</v>
      </c>
      <c r="AA22" s="17">
        <v>4.7978860000000001</v>
      </c>
      <c r="AB22" s="17">
        <v>4.8464650000000002</v>
      </c>
      <c r="AC22" s="17">
        <v>4.8809430000000003</v>
      </c>
      <c r="AD22" s="17">
        <v>4.9052309999999997</v>
      </c>
      <c r="AE22" s="17">
        <v>4.9192679999999998</v>
      </c>
      <c r="AF22" s="17">
        <v>4.911937</v>
      </c>
      <c r="AG22" s="17">
        <v>4.890924</v>
      </c>
      <c r="AH22" s="17">
        <v>4.8608859999999998</v>
      </c>
      <c r="AI22" s="17">
        <v>4.8253360000000001</v>
      </c>
      <c r="AJ22" s="17">
        <v>4.7844499999999996</v>
      </c>
      <c r="AK22" s="5">
        <v>-9.2000000000000003E-4</v>
      </c>
    </row>
    <row r="23" spans="1:37" ht="15" customHeight="1">
      <c r="A23" s="34" t="s">
        <v>644</v>
      </c>
      <c r="B23" s="7" t="s">
        <v>615</v>
      </c>
      <c r="C23" s="17">
        <v>0.195882</v>
      </c>
      <c r="D23" s="17">
        <v>0.20896100000000001</v>
      </c>
      <c r="E23" s="17">
        <v>0.26003399999999999</v>
      </c>
      <c r="F23" s="17">
        <v>0.31379299999999999</v>
      </c>
      <c r="G23" s="17">
        <v>0.37232500000000002</v>
      </c>
      <c r="H23" s="17">
        <v>0.440716</v>
      </c>
      <c r="I23" s="17">
        <v>0.51358800000000004</v>
      </c>
      <c r="J23" s="17">
        <v>0.595387</v>
      </c>
      <c r="K23" s="17">
        <v>0.680871</v>
      </c>
      <c r="L23" s="17">
        <v>0.76010900000000003</v>
      </c>
      <c r="M23" s="17">
        <v>0.83716800000000002</v>
      </c>
      <c r="N23" s="17">
        <v>0.90648899999999999</v>
      </c>
      <c r="O23" s="17">
        <v>0.97245700000000002</v>
      </c>
      <c r="P23" s="17">
        <v>1.033574</v>
      </c>
      <c r="Q23" s="17">
        <v>1.092179</v>
      </c>
      <c r="R23" s="17">
        <v>1.1431819999999999</v>
      </c>
      <c r="S23" s="17">
        <v>1.1913020000000001</v>
      </c>
      <c r="T23" s="17">
        <v>1.236534</v>
      </c>
      <c r="U23" s="17">
        <v>1.278813</v>
      </c>
      <c r="V23" s="17">
        <v>1.317466</v>
      </c>
      <c r="W23" s="17">
        <v>1.351504</v>
      </c>
      <c r="X23" s="17">
        <v>1.382852</v>
      </c>
      <c r="Y23" s="17">
        <v>1.412077</v>
      </c>
      <c r="Z23" s="17">
        <v>1.4393530000000001</v>
      </c>
      <c r="AA23" s="17">
        <v>1.4636130000000001</v>
      </c>
      <c r="AB23" s="17">
        <v>1.4861219999999999</v>
      </c>
      <c r="AC23" s="17">
        <v>1.5071429999999999</v>
      </c>
      <c r="AD23" s="17">
        <v>1.527547</v>
      </c>
      <c r="AE23" s="17">
        <v>1.5473460000000001</v>
      </c>
      <c r="AF23" s="17">
        <v>1.566476</v>
      </c>
      <c r="AG23" s="17">
        <v>1.585167</v>
      </c>
      <c r="AH23" s="17">
        <v>1.604149</v>
      </c>
      <c r="AI23" s="17">
        <v>1.6231009999999999</v>
      </c>
      <c r="AJ23" s="17">
        <v>1.6421349999999999</v>
      </c>
      <c r="AK23" s="5">
        <v>6.6545999999999994E-2</v>
      </c>
    </row>
    <row r="24" spans="1:37" ht="15" customHeight="1">
      <c r="A24" s="34" t="s">
        <v>643</v>
      </c>
      <c r="B24" s="7" t="s">
        <v>613</v>
      </c>
      <c r="C24" s="17">
        <v>0.134602</v>
      </c>
      <c r="D24" s="17">
        <v>0.1797</v>
      </c>
      <c r="E24" s="17">
        <v>0.34625699999999998</v>
      </c>
      <c r="F24" s="17">
        <v>0.55608199999999997</v>
      </c>
      <c r="G24" s="17">
        <v>0.77667699999999995</v>
      </c>
      <c r="H24" s="17">
        <v>1.003166</v>
      </c>
      <c r="I24" s="17">
        <v>1.2493110000000001</v>
      </c>
      <c r="J24" s="17">
        <v>1.523463</v>
      </c>
      <c r="K24" s="17">
        <v>1.820851</v>
      </c>
      <c r="L24" s="17">
        <v>2.114036</v>
      </c>
      <c r="M24" s="17">
        <v>2.4068559999999999</v>
      </c>
      <c r="N24" s="17">
        <v>2.7007989999999999</v>
      </c>
      <c r="O24" s="17">
        <v>3.0041220000000002</v>
      </c>
      <c r="P24" s="17">
        <v>3.3059180000000001</v>
      </c>
      <c r="Q24" s="17">
        <v>3.6230389999999999</v>
      </c>
      <c r="R24" s="17">
        <v>3.9541189999999999</v>
      </c>
      <c r="S24" s="17">
        <v>4.3014279999999996</v>
      </c>
      <c r="T24" s="17">
        <v>4.6650460000000002</v>
      </c>
      <c r="U24" s="17">
        <v>5.0422789999999997</v>
      </c>
      <c r="V24" s="17">
        <v>5.4321270000000004</v>
      </c>
      <c r="W24" s="17">
        <v>5.8333079999999997</v>
      </c>
      <c r="X24" s="17">
        <v>6.250597</v>
      </c>
      <c r="Y24" s="17">
        <v>6.6845869999999996</v>
      </c>
      <c r="Z24" s="17">
        <v>7.1370630000000004</v>
      </c>
      <c r="AA24" s="17">
        <v>7.5911920000000004</v>
      </c>
      <c r="AB24" s="17">
        <v>8.0453189999999992</v>
      </c>
      <c r="AC24" s="17">
        <v>8.4977610000000006</v>
      </c>
      <c r="AD24" s="17">
        <v>8.9499510000000004</v>
      </c>
      <c r="AE24" s="17">
        <v>9.4008109999999991</v>
      </c>
      <c r="AF24" s="17">
        <v>9.8492630000000005</v>
      </c>
      <c r="AG24" s="17">
        <v>10.290888000000001</v>
      </c>
      <c r="AH24" s="17">
        <v>10.725593999999999</v>
      </c>
      <c r="AI24" s="17">
        <v>11.15103</v>
      </c>
      <c r="AJ24" s="17">
        <v>11.564273</v>
      </c>
      <c r="AK24" s="5">
        <v>0.138985</v>
      </c>
    </row>
    <row r="25" spans="1:37" ht="15" customHeight="1">
      <c r="A25" s="34" t="s">
        <v>634</v>
      </c>
      <c r="B25" s="7" t="s">
        <v>978</v>
      </c>
      <c r="C25" s="17">
        <v>3.0849999999999999E-2</v>
      </c>
      <c r="D25" s="17">
        <v>0.16612099999999999</v>
      </c>
      <c r="E25" s="17">
        <v>0.382303</v>
      </c>
      <c r="F25" s="17">
        <v>0.66412700000000002</v>
      </c>
      <c r="G25" s="17">
        <v>1.020759</v>
      </c>
      <c r="H25" s="17">
        <v>1.3957999999999999</v>
      </c>
      <c r="I25" s="17">
        <v>1.793634</v>
      </c>
      <c r="J25" s="17">
        <v>2.2012960000000001</v>
      </c>
      <c r="K25" s="17">
        <v>2.6139060000000001</v>
      </c>
      <c r="L25" s="17">
        <v>3.02542</v>
      </c>
      <c r="M25" s="17">
        <v>3.4440759999999999</v>
      </c>
      <c r="N25" s="17">
        <v>3.8752620000000002</v>
      </c>
      <c r="O25" s="17">
        <v>4.3217679999999996</v>
      </c>
      <c r="P25" s="17">
        <v>4.798095</v>
      </c>
      <c r="Q25" s="17">
        <v>5.3051310000000003</v>
      </c>
      <c r="R25" s="17">
        <v>5.8360919999999998</v>
      </c>
      <c r="S25" s="17">
        <v>6.3865220000000003</v>
      </c>
      <c r="T25" s="17">
        <v>6.9509720000000002</v>
      </c>
      <c r="U25" s="17">
        <v>7.521293</v>
      </c>
      <c r="V25" s="17">
        <v>8.0904500000000006</v>
      </c>
      <c r="W25" s="17">
        <v>8.6554120000000001</v>
      </c>
      <c r="X25" s="17">
        <v>9.2123369999999998</v>
      </c>
      <c r="Y25" s="17">
        <v>9.7565880000000007</v>
      </c>
      <c r="Z25" s="17">
        <v>10.286201</v>
      </c>
      <c r="AA25" s="17">
        <v>10.805350000000001</v>
      </c>
      <c r="AB25" s="17">
        <v>11.314354</v>
      </c>
      <c r="AC25" s="17">
        <v>11.817442</v>
      </c>
      <c r="AD25" s="17">
        <v>12.315123</v>
      </c>
      <c r="AE25" s="17">
        <v>12.804375</v>
      </c>
      <c r="AF25" s="17">
        <v>13.284402999999999</v>
      </c>
      <c r="AG25" s="17">
        <v>13.750420999999999</v>
      </c>
      <c r="AH25" s="17">
        <v>14.200466</v>
      </c>
      <c r="AI25" s="17">
        <v>14.636414</v>
      </c>
      <c r="AJ25" s="17">
        <v>15.054511</v>
      </c>
      <c r="AK25" s="5">
        <v>0.15123500000000001</v>
      </c>
    </row>
    <row r="26" spans="1:37" ht="15" customHeight="1">
      <c r="A26" s="34" t="s">
        <v>642</v>
      </c>
      <c r="B26" s="7" t="s">
        <v>611</v>
      </c>
      <c r="C26" s="17">
        <v>0.16691600000000001</v>
      </c>
      <c r="D26" s="17">
        <v>0.194989</v>
      </c>
      <c r="E26" s="17">
        <v>0.225908</v>
      </c>
      <c r="F26" s="17">
        <v>0.26109599999999999</v>
      </c>
      <c r="G26" s="17">
        <v>0.31172699999999998</v>
      </c>
      <c r="H26" s="17">
        <v>0.37029200000000001</v>
      </c>
      <c r="I26" s="17">
        <v>0.43260799999999999</v>
      </c>
      <c r="J26" s="17">
        <v>0.49841299999999999</v>
      </c>
      <c r="K26" s="17">
        <v>0.56885699999999995</v>
      </c>
      <c r="L26" s="17">
        <v>0.63854999999999995</v>
      </c>
      <c r="M26" s="17">
        <v>0.707152</v>
      </c>
      <c r="N26" s="17">
        <v>0.77343600000000001</v>
      </c>
      <c r="O26" s="17">
        <v>0.83669300000000002</v>
      </c>
      <c r="P26" s="17">
        <v>0.89693800000000001</v>
      </c>
      <c r="Q26" s="17">
        <v>0.95449200000000001</v>
      </c>
      <c r="R26" s="17">
        <v>1.009833</v>
      </c>
      <c r="S26" s="17">
        <v>1.0626230000000001</v>
      </c>
      <c r="T26" s="17">
        <v>1.1131059999999999</v>
      </c>
      <c r="U26" s="17">
        <v>1.160533</v>
      </c>
      <c r="V26" s="17">
        <v>1.2051320000000001</v>
      </c>
      <c r="W26" s="17">
        <v>1.246999</v>
      </c>
      <c r="X26" s="17">
        <v>1.284144</v>
      </c>
      <c r="Y26" s="17">
        <v>1.318235</v>
      </c>
      <c r="Z26" s="17">
        <v>1.3493790000000001</v>
      </c>
      <c r="AA26" s="17">
        <v>1.377192</v>
      </c>
      <c r="AB26" s="17">
        <v>1.4018889999999999</v>
      </c>
      <c r="AC26" s="17">
        <v>1.423813</v>
      </c>
      <c r="AD26" s="17">
        <v>1.443546</v>
      </c>
      <c r="AE26" s="17">
        <v>1.46105</v>
      </c>
      <c r="AF26" s="17">
        <v>1.476283</v>
      </c>
      <c r="AG26" s="17">
        <v>1.489851</v>
      </c>
      <c r="AH26" s="17">
        <v>1.502311</v>
      </c>
      <c r="AI26" s="17">
        <v>1.513587</v>
      </c>
      <c r="AJ26" s="17">
        <v>1.524038</v>
      </c>
      <c r="AK26" s="5">
        <v>6.6364999999999993E-2</v>
      </c>
    </row>
    <row r="27" spans="1:37" ht="15" customHeight="1">
      <c r="A27" s="34" t="s">
        <v>641</v>
      </c>
      <c r="B27" s="7" t="s">
        <v>609</v>
      </c>
      <c r="C27" s="17">
        <v>0.157999</v>
      </c>
      <c r="D27" s="17">
        <v>0.26472200000000001</v>
      </c>
      <c r="E27" s="17">
        <v>0.37692300000000001</v>
      </c>
      <c r="F27" s="17">
        <v>0.49369499999999999</v>
      </c>
      <c r="G27" s="17">
        <v>0.60185500000000003</v>
      </c>
      <c r="H27" s="17">
        <v>0.69971099999999997</v>
      </c>
      <c r="I27" s="17">
        <v>0.79237599999999997</v>
      </c>
      <c r="J27" s="17">
        <v>0.88319000000000003</v>
      </c>
      <c r="K27" s="17">
        <v>0.96906899999999996</v>
      </c>
      <c r="L27" s="17">
        <v>1.0540259999999999</v>
      </c>
      <c r="M27" s="17">
        <v>1.1402159999999999</v>
      </c>
      <c r="N27" s="17">
        <v>1.227819</v>
      </c>
      <c r="O27" s="17">
        <v>1.322794</v>
      </c>
      <c r="P27" s="17">
        <v>1.4196310000000001</v>
      </c>
      <c r="Q27" s="17">
        <v>1.517574</v>
      </c>
      <c r="R27" s="17">
        <v>1.6157440000000001</v>
      </c>
      <c r="S27" s="17">
        <v>1.7120740000000001</v>
      </c>
      <c r="T27" s="17">
        <v>1.8072490000000001</v>
      </c>
      <c r="U27" s="17">
        <v>1.900304</v>
      </c>
      <c r="V27" s="17">
        <v>1.9930349999999999</v>
      </c>
      <c r="W27" s="17">
        <v>2.0857410000000001</v>
      </c>
      <c r="X27" s="17">
        <v>2.1792760000000002</v>
      </c>
      <c r="Y27" s="17">
        <v>2.2736450000000001</v>
      </c>
      <c r="Z27" s="17">
        <v>2.3693629999999999</v>
      </c>
      <c r="AA27" s="17">
        <v>2.4638450000000001</v>
      </c>
      <c r="AB27" s="17">
        <v>2.5574439999999998</v>
      </c>
      <c r="AC27" s="17">
        <v>2.649464</v>
      </c>
      <c r="AD27" s="17">
        <v>2.7395489999999998</v>
      </c>
      <c r="AE27" s="17">
        <v>2.8268789999999999</v>
      </c>
      <c r="AF27" s="17">
        <v>2.9105050000000001</v>
      </c>
      <c r="AG27" s="17">
        <v>2.9894959999999999</v>
      </c>
      <c r="AH27" s="17">
        <v>3.0641250000000002</v>
      </c>
      <c r="AI27" s="17">
        <v>3.1337060000000001</v>
      </c>
      <c r="AJ27" s="17">
        <v>3.198083</v>
      </c>
      <c r="AK27" s="5">
        <v>8.0975000000000005E-2</v>
      </c>
    </row>
    <row r="28" spans="1:37" ht="15" customHeight="1">
      <c r="A28" s="34" t="s">
        <v>640</v>
      </c>
      <c r="B28" s="7" t="s">
        <v>607</v>
      </c>
      <c r="C28" s="17">
        <v>0</v>
      </c>
      <c r="D28" s="17">
        <v>0</v>
      </c>
      <c r="E28" s="17">
        <v>0</v>
      </c>
      <c r="F28" s="17">
        <v>0</v>
      </c>
      <c r="G28" s="17">
        <v>0</v>
      </c>
      <c r="H28" s="17">
        <v>0</v>
      </c>
      <c r="I28" s="17">
        <v>0</v>
      </c>
      <c r="J28" s="17">
        <v>0</v>
      </c>
      <c r="K28" s="17">
        <v>0</v>
      </c>
      <c r="L28" s="17">
        <v>0</v>
      </c>
      <c r="M28" s="17">
        <v>0</v>
      </c>
      <c r="N28" s="17">
        <v>0</v>
      </c>
      <c r="O28" s="17">
        <v>0</v>
      </c>
      <c r="P28" s="17">
        <v>1.106E-3</v>
      </c>
      <c r="Q28" s="17">
        <v>6.045E-3</v>
      </c>
      <c r="R28" s="17">
        <v>1.4296E-2</v>
      </c>
      <c r="S28" s="17">
        <v>2.4434999999999998E-2</v>
      </c>
      <c r="T28" s="17">
        <v>3.5562999999999997E-2</v>
      </c>
      <c r="U28" s="17">
        <v>4.7097E-2</v>
      </c>
      <c r="V28" s="17">
        <v>5.8715999999999997E-2</v>
      </c>
      <c r="W28" s="17">
        <v>7.0455000000000004E-2</v>
      </c>
      <c r="X28" s="17">
        <v>8.2170000000000007E-2</v>
      </c>
      <c r="Y28" s="17">
        <v>9.3822000000000003E-2</v>
      </c>
      <c r="Z28" s="17">
        <v>0.10548399999999999</v>
      </c>
      <c r="AA28" s="17">
        <v>0.117164</v>
      </c>
      <c r="AB28" s="17">
        <v>0.12867700000000001</v>
      </c>
      <c r="AC28" s="17">
        <v>0.139957</v>
      </c>
      <c r="AD28" s="17">
        <v>0.15096000000000001</v>
      </c>
      <c r="AE28" s="17">
        <v>0.16147400000000001</v>
      </c>
      <c r="AF28" s="17">
        <v>0.171426</v>
      </c>
      <c r="AG28" s="17">
        <v>0.180641</v>
      </c>
      <c r="AH28" s="17">
        <v>0.188912</v>
      </c>
      <c r="AI28" s="17">
        <v>0.19629099999999999</v>
      </c>
      <c r="AJ28" s="17">
        <v>0.20271900000000001</v>
      </c>
      <c r="AK28" s="5" t="s">
        <v>45</v>
      </c>
    </row>
    <row r="29" spans="1:37" ht="15" customHeight="1">
      <c r="A29" s="34" t="s">
        <v>639</v>
      </c>
      <c r="B29" s="7" t="s">
        <v>605</v>
      </c>
      <c r="C29" s="17">
        <v>3.7064629999999998</v>
      </c>
      <c r="D29" s="17">
        <v>4.1356450000000002</v>
      </c>
      <c r="E29" s="17">
        <v>4.5493259999999998</v>
      </c>
      <c r="F29" s="17">
        <v>4.9446120000000002</v>
      </c>
      <c r="G29" s="17">
        <v>5.3175369999999997</v>
      </c>
      <c r="H29" s="17">
        <v>5.6657719999999996</v>
      </c>
      <c r="I29" s="17">
        <v>6.0134660000000002</v>
      </c>
      <c r="J29" s="17">
        <v>6.3649370000000003</v>
      </c>
      <c r="K29" s="17">
        <v>6.7036470000000001</v>
      </c>
      <c r="L29" s="17">
        <v>7.0463329999999997</v>
      </c>
      <c r="M29" s="17">
        <v>7.3953179999999996</v>
      </c>
      <c r="N29" s="17">
        <v>7.7492720000000004</v>
      </c>
      <c r="O29" s="17">
        <v>8.1104719999999997</v>
      </c>
      <c r="P29" s="17">
        <v>8.4798100000000005</v>
      </c>
      <c r="Q29" s="17">
        <v>8.8593720000000005</v>
      </c>
      <c r="R29" s="17">
        <v>9.2361450000000005</v>
      </c>
      <c r="S29" s="17">
        <v>9.6082610000000006</v>
      </c>
      <c r="T29" s="17">
        <v>9.9712049999999994</v>
      </c>
      <c r="U29" s="17">
        <v>10.323838</v>
      </c>
      <c r="V29" s="17">
        <v>10.665428</v>
      </c>
      <c r="W29" s="17">
        <v>10.998904</v>
      </c>
      <c r="X29" s="17">
        <v>11.323565</v>
      </c>
      <c r="Y29" s="17">
        <v>11.633993</v>
      </c>
      <c r="Z29" s="17">
        <v>11.931743000000001</v>
      </c>
      <c r="AA29" s="17">
        <v>12.216390000000001</v>
      </c>
      <c r="AB29" s="17">
        <v>12.484378</v>
      </c>
      <c r="AC29" s="17">
        <v>12.734292</v>
      </c>
      <c r="AD29" s="17">
        <v>12.967893999999999</v>
      </c>
      <c r="AE29" s="17">
        <v>13.183614</v>
      </c>
      <c r="AF29" s="17">
        <v>13.379956999999999</v>
      </c>
      <c r="AG29" s="17">
        <v>13.55348</v>
      </c>
      <c r="AH29" s="17">
        <v>13.704230000000001</v>
      </c>
      <c r="AI29" s="17">
        <v>13.834745</v>
      </c>
      <c r="AJ29" s="17">
        <v>13.944232</v>
      </c>
      <c r="AK29" s="5">
        <v>3.8712999999999997E-2</v>
      </c>
    </row>
    <row r="30" spans="1:37" ht="15" customHeight="1">
      <c r="A30" s="34" t="s">
        <v>638</v>
      </c>
      <c r="B30" s="7" t="s">
        <v>603</v>
      </c>
      <c r="C30" s="17">
        <v>2.9741E-2</v>
      </c>
      <c r="D30" s="17">
        <v>2.4521000000000001E-2</v>
      </c>
      <c r="E30" s="17">
        <v>1.9040999999999999E-2</v>
      </c>
      <c r="F30" s="17">
        <v>1.7267999999999999E-2</v>
      </c>
      <c r="G30" s="17">
        <v>1.6330000000000001E-2</v>
      </c>
      <c r="H30" s="17">
        <v>1.5495999999999999E-2</v>
      </c>
      <c r="I30" s="17">
        <v>1.4768E-2</v>
      </c>
      <c r="J30" s="17">
        <v>1.4121E-2</v>
      </c>
      <c r="K30" s="17">
        <v>1.3533E-2</v>
      </c>
      <c r="L30" s="17">
        <v>1.3041000000000001E-2</v>
      </c>
      <c r="M30" s="17">
        <v>1.2605E-2</v>
      </c>
      <c r="N30" s="17">
        <v>1.2236E-2</v>
      </c>
      <c r="O30" s="17">
        <v>1.1926000000000001E-2</v>
      </c>
      <c r="P30" s="17">
        <v>1.1697000000000001E-2</v>
      </c>
      <c r="Q30" s="17">
        <v>1.1563E-2</v>
      </c>
      <c r="R30" s="17">
        <v>1.1480000000000001E-2</v>
      </c>
      <c r="S30" s="17">
        <v>1.1457E-2</v>
      </c>
      <c r="T30" s="17">
        <v>1.1497E-2</v>
      </c>
      <c r="U30" s="17">
        <v>1.1577E-2</v>
      </c>
      <c r="V30" s="17">
        <v>1.1684999999999999E-2</v>
      </c>
      <c r="W30" s="17">
        <v>1.1779E-2</v>
      </c>
      <c r="X30" s="17">
        <v>1.1887999999999999E-2</v>
      </c>
      <c r="Y30" s="17">
        <v>1.2001E-2</v>
      </c>
      <c r="Z30" s="17">
        <v>1.2114E-2</v>
      </c>
      <c r="AA30" s="17">
        <v>1.227E-2</v>
      </c>
      <c r="AB30" s="17">
        <v>1.2376E-2</v>
      </c>
      <c r="AC30" s="17">
        <v>1.2532E-2</v>
      </c>
      <c r="AD30" s="17">
        <v>1.2681E-2</v>
      </c>
      <c r="AE30" s="17">
        <v>1.2822E-2</v>
      </c>
      <c r="AF30" s="17">
        <v>1.2952E-2</v>
      </c>
      <c r="AG30" s="17">
        <v>1.307E-2</v>
      </c>
      <c r="AH30" s="17">
        <v>1.3174999999999999E-2</v>
      </c>
      <c r="AI30" s="17">
        <v>1.3271E-2</v>
      </c>
      <c r="AJ30" s="17">
        <v>1.3357000000000001E-2</v>
      </c>
      <c r="AK30" s="5">
        <v>-1.8804000000000001E-2</v>
      </c>
    </row>
    <row r="31" spans="1:37" ht="15" customHeight="1">
      <c r="A31" s="34" t="s">
        <v>637</v>
      </c>
      <c r="B31" s="7" t="s">
        <v>601</v>
      </c>
      <c r="C31" s="17">
        <v>4.8749000000000001E-2</v>
      </c>
      <c r="D31" s="17">
        <v>4.7324999999999999E-2</v>
      </c>
      <c r="E31" s="17">
        <v>4.6073999999999997E-2</v>
      </c>
      <c r="F31" s="17">
        <v>4.4930999999999999E-2</v>
      </c>
      <c r="G31" s="17">
        <v>4.3952999999999999E-2</v>
      </c>
      <c r="H31" s="17">
        <v>4.3007999999999998E-2</v>
      </c>
      <c r="I31" s="17">
        <v>4.2172000000000001E-2</v>
      </c>
      <c r="J31" s="17">
        <v>4.1301999999999998E-2</v>
      </c>
      <c r="K31" s="17">
        <v>4.0327000000000002E-2</v>
      </c>
      <c r="L31" s="17">
        <v>3.9335000000000002E-2</v>
      </c>
      <c r="M31" s="17">
        <v>3.8346999999999999E-2</v>
      </c>
      <c r="N31" s="17">
        <v>3.7448000000000002E-2</v>
      </c>
      <c r="O31" s="17">
        <v>3.6693999999999997E-2</v>
      </c>
      <c r="P31" s="17">
        <v>3.6110999999999997E-2</v>
      </c>
      <c r="Q31" s="17">
        <v>3.5749999999999997E-2</v>
      </c>
      <c r="R31" s="17">
        <v>3.5506000000000003E-2</v>
      </c>
      <c r="S31" s="17">
        <v>3.5422000000000002E-2</v>
      </c>
      <c r="T31" s="17">
        <v>3.5499999999999997E-2</v>
      </c>
      <c r="U31" s="17">
        <v>3.5654999999999999E-2</v>
      </c>
      <c r="V31" s="17">
        <v>3.5860000000000003E-2</v>
      </c>
      <c r="W31" s="17">
        <v>3.6055999999999998E-2</v>
      </c>
      <c r="X31" s="17">
        <v>3.6274000000000001E-2</v>
      </c>
      <c r="Y31" s="17">
        <v>3.6511000000000002E-2</v>
      </c>
      <c r="Z31" s="17">
        <v>3.6762000000000003E-2</v>
      </c>
      <c r="AA31" s="17">
        <v>3.7109999999999997E-2</v>
      </c>
      <c r="AB31" s="17">
        <v>3.7472999999999999E-2</v>
      </c>
      <c r="AC31" s="17">
        <v>3.7821E-2</v>
      </c>
      <c r="AD31" s="17">
        <v>3.8169000000000002E-2</v>
      </c>
      <c r="AE31" s="17">
        <v>3.8504999999999998E-2</v>
      </c>
      <c r="AF31" s="17">
        <v>3.8822000000000002E-2</v>
      </c>
      <c r="AG31" s="17">
        <v>3.9100999999999997E-2</v>
      </c>
      <c r="AH31" s="17">
        <v>3.934E-2</v>
      </c>
      <c r="AI31" s="17">
        <v>3.9555E-2</v>
      </c>
      <c r="AJ31" s="17">
        <v>3.9738000000000002E-2</v>
      </c>
      <c r="AK31" s="5">
        <v>-5.4450000000000002E-3</v>
      </c>
    </row>
    <row r="32" spans="1:37" ht="15" customHeight="1">
      <c r="A32" s="34" t="s">
        <v>636</v>
      </c>
      <c r="B32" s="7" t="s">
        <v>599</v>
      </c>
      <c r="C32" s="17">
        <v>4.3940000000000003E-3</v>
      </c>
      <c r="D32" s="17">
        <v>4.45E-3</v>
      </c>
      <c r="E32" s="17">
        <v>4.5329999999999997E-3</v>
      </c>
      <c r="F32" s="17">
        <v>4.6360000000000004E-3</v>
      </c>
      <c r="G32" s="17">
        <v>4.7609999999999996E-3</v>
      </c>
      <c r="H32" s="17">
        <v>4.8669999999999998E-3</v>
      </c>
      <c r="I32" s="17">
        <v>4.9829999999999996E-3</v>
      </c>
      <c r="J32" s="17">
        <v>5.1079999999999997E-3</v>
      </c>
      <c r="K32" s="17">
        <v>5.2329999999999998E-3</v>
      </c>
      <c r="L32" s="17">
        <v>5.365E-3</v>
      </c>
      <c r="M32" s="17">
        <v>5.5040000000000002E-3</v>
      </c>
      <c r="N32" s="17">
        <v>5.646E-3</v>
      </c>
      <c r="O32" s="17">
        <v>5.7920000000000003E-3</v>
      </c>
      <c r="P32" s="17">
        <v>5.9430000000000004E-3</v>
      </c>
      <c r="Q32" s="17">
        <v>6.1009999999999997E-3</v>
      </c>
      <c r="R32" s="17">
        <v>6.2529999999999999E-3</v>
      </c>
      <c r="S32" s="17">
        <v>6.4070000000000004E-3</v>
      </c>
      <c r="T32" s="17">
        <v>6.5620000000000001E-3</v>
      </c>
      <c r="U32" s="17">
        <v>6.711E-3</v>
      </c>
      <c r="V32" s="17">
        <v>6.855E-3</v>
      </c>
      <c r="W32" s="17">
        <v>6.9979999999999999E-3</v>
      </c>
      <c r="X32" s="17">
        <v>7.1370000000000001E-3</v>
      </c>
      <c r="Y32" s="17">
        <v>7.2760000000000003E-3</v>
      </c>
      <c r="Z32" s="17">
        <v>7.4190000000000002E-3</v>
      </c>
      <c r="AA32" s="17">
        <v>7.5290000000000001E-3</v>
      </c>
      <c r="AB32" s="17">
        <v>7.6730000000000001E-3</v>
      </c>
      <c r="AC32" s="17">
        <v>7.8250000000000004E-3</v>
      </c>
      <c r="AD32" s="17">
        <v>7.9819999999999995E-3</v>
      </c>
      <c r="AE32" s="17">
        <v>8.1410000000000007E-3</v>
      </c>
      <c r="AF32" s="17">
        <v>8.3009999999999994E-3</v>
      </c>
      <c r="AG32" s="17">
        <v>8.4600000000000005E-3</v>
      </c>
      <c r="AH32" s="17">
        <v>8.6149999999999994E-3</v>
      </c>
      <c r="AI32" s="17">
        <v>8.7720000000000003E-3</v>
      </c>
      <c r="AJ32" s="17">
        <v>8.9269999999999992E-3</v>
      </c>
      <c r="AK32" s="5">
        <v>2.1996999999999999E-2</v>
      </c>
    </row>
    <row r="33" spans="1:37" ht="15" customHeight="1">
      <c r="A33" s="34" t="s">
        <v>635</v>
      </c>
      <c r="B33" s="7" t="s">
        <v>597</v>
      </c>
      <c r="C33" s="17">
        <v>8.6130000000000009E-3</v>
      </c>
      <c r="D33" s="17">
        <v>8.5850000000000006E-3</v>
      </c>
      <c r="E33" s="17">
        <v>8.5859999999999999E-3</v>
      </c>
      <c r="F33" s="17">
        <v>8.6289999999999995E-3</v>
      </c>
      <c r="G33" s="17">
        <v>8.7180000000000001E-3</v>
      </c>
      <c r="H33" s="17">
        <v>8.7860000000000004E-3</v>
      </c>
      <c r="I33" s="17">
        <v>8.8739999999999999E-3</v>
      </c>
      <c r="J33" s="17">
        <v>8.9720000000000008E-3</v>
      </c>
      <c r="K33" s="17">
        <v>9.0679999999999997E-3</v>
      </c>
      <c r="L33" s="17">
        <v>9.1699999999999993E-3</v>
      </c>
      <c r="M33" s="17">
        <v>9.2770000000000005E-3</v>
      </c>
      <c r="N33" s="17">
        <v>9.3860000000000002E-3</v>
      </c>
      <c r="O33" s="17">
        <v>9.5029999999999993E-3</v>
      </c>
      <c r="P33" s="17">
        <v>9.6240000000000006E-3</v>
      </c>
      <c r="Q33" s="17">
        <v>9.7599999999999996E-3</v>
      </c>
      <c r="R33" s="17">
        <v>9.8919999999999998E-3</v>
      </c>
      <c r="S33" s="17">
        <v>1.0033E-2</v>
      </c>
      <c r="T33" s="17">
        <v>1.0184E-2</v>
      </c>
      <c r="U33" s="17">
        <v>1.0331E-2</v>
      </c>
      <c r="V33" s="17">
        <v>1.0470999999999999E-2</v>
      </c>
      <c r="W33" s="17">
        <v>1.0604000000000001E-2</v>
      </c>
      <c r="X33" s="17">
        <v>1.0730999999999999E-2</v>
      </c>
      <c r="Y33" s="17">
        <v>1.0855E-2</v>
      </c>
      <c r="Z33" s="17">
        <v>1.098E-2</v>
      </c>
      <c r="AA33" s="17">
        <v>1.1036000000000001E-2</v>
      </c>
      <c r="AB33" s="17">
        <v>1.1147000000000001E-2</v>
      </c>
      <c r="AC33" s="17">
        <v>1.1264E-2</v>
      </c>
      <c r="AD33" s="17">
        <v>1.1381E-2</v>
      </c>
      <c r="AE33" s="17">
        <v>1.1495E-2</v>
      </c>
      <c r="AF33" s="17">
        <v>1.1603E-2</v>
      </c>
      <c r="AG33" s="17">
        <v>1.1702000000000001E-2</v>
      </c>
      <c r="AH33" s="17">
        <v>1.1789000000000001E-2</v>
      </c>
      <c r="AI33" s="17">
        <v>1.1868999999999999E-2</v>
      </c>
      <c r="AJ33" s="17">
        <v>1.1939999999999999E-2</v>
      </c>
      <c r="AK33" s="5">
        <v>1.0362E-2</v>
      </c>
    </row>
    <row r="34" spans="1:37" ht="15" customHeight="1">
      <c r="A34" s="34" t="s">
        <v>633</v>
      </c>
      <c r="B34" s="7" t="s">
        <v>594</v>
      </c>
      <c r="C34" s="17">
        <v>0</v>
      </c>
      <c r="D34" s="17">
        <v>0</v>
      </c>
      <c r="E34" s="17">
        <v>0</v>
      </c>
      <c r="F34" s="17">
        <v>0</v>
      </c>
      <c r="G34" s="17">
        <v>0</v>
      </c>
      <c r="H34" s="17">
        <v>0</v>
      </c>
      <c r="I34" s="17">
        <v>0</v>
      </c>
      <c r="J34" s="17">
        <v>0</v>
      </c>
      <c r="K34" s="17">
        <v>0</v>
      </c>
      <c r="L34" s="17">
        <v>0</v>
      </c>
      <c r="M34" s="17">
        <v>0</v>
      </c>
      <c r="N34" s="17">
        <v>0</v>
      </c>
      <c r="O34" s="17">
        <v>0</v>
      </c>
      <c r="P34" s="17">
        <v>0</v>
      </c>
      <c r="Q34" s="17">
        <v>0</v>
      </c>
      <c r="R34" s="17">
        <v>0</v>
      </c>
      <c r="S34" s="17">
        <v>0</v>
      </c>
      <c r="T34" s="17">
        <v>0</v>
      </c>
      <c r="U34" s="17">
        <v>0</v>
      </c>
      <c r="V34" s="17">
        <v>0</v>
      </c>
      <c r="W34" s="17">
        <v>0</v>
      </c>
      <c r="X34" s="17">
        <v>0</v>
      </c>
      <c r="Y34" s="17">
        <v>0</v>
      </c>
      <c r="Z34" s="17">
        <v>0</v>
      </c>
      <c r="AA34" s="17">
        <v>0</v>
      </c>
      <c r="AB34" s="17">
        <v>0</v>
      </c>
      <c r="AC34" s="17">
        <v>0</v>
      </c>
      <c r="AD34" s="17">
        <v>0</v>
      </c>
      <c r="AE34" s="17">
        <v>0</v>
      </c>
      <c r="AF34" s="17">
        <v>0</v>
      </c>
      <c r="AG34" s="17">
        <v>0</v>
      </c>
      <c r="AH34" s="17">
        <v>0</v>
      </c>
      <c r="AI34" s="17">
        <v>0</v>
      </c>
      <c r="AJ34" s="17">
        <v>0</v>
      </c>
      <c r="AK34" s="5" t="s">
        <v>45</v>
      </c>
    </row>
    <row r="35" spans="1:37" ht="15" customHeight="1">
      <c r="A35" s="34" t="s">
        <v>632</v>
      </c>
      <c r="B35" s="7" t="s">
        <v>592</v>
      </c>
      <c r="C35" s="17">
        <v>2.82E-3</v>
      </c>
      <c r="D35" s="17">
        <v>5.5430000000000002E-3</v>
      </c>
      <c r="E35" s="17">
        <v>1.0657E-2</v>
      </c>
      <c r="F35" s="17">
        <v>1.9237000000000001E-2</v>
      </c>
      <c r="G35" s="17">
        <v>3.4423000000000002E-2</v>
      </c>
      <c r="H35" s="17">
        <v>5.6417000000000002E-2</v>
      </c>
      <c r="I35" s="17">
        <v>7.9184000000000004E-2</v>
      </c>
      <c r="J35" s="17">
        <v>0.104646</v>
      </c>
      <c r="K35" s="17">
        <v>0.13215099999999999</v>
      </c>
      <c r="L35" s="17">
        <v>0.15907099999999999</v>
      </c>
      <c r="M35" s="17">
        <v>0.185275</v>
      </c>
      <c r="N35" s="17">
        <v>0.209316</v>
      </c>
      <c r="O35" s="17">
        <v>0.232766</v>
      </c>
      <c r="P35" s="17">
        <v>0.25512400000000002</v>
      </c>
      <c r="Q35" s="17">
        <v>0.27656599999999998</v>
      </c>
      <c r="R35" s="17">
        <v>0.294879</v>
      </c>
      <c r="S35" s="17">
        <v>0.31181300000000001</v>
      </c>
      <c r="T35" s="17">
        <v>0.32760899999999998</v>
      </c>
      <c r="U35" s="17">
        <v>0.34204299999999999</v>
      </c>
      <c r="V35" s="17">
        <v>0.35509499999999999</v>
      </c>
      <c r="W35" s="17">
        <v>0.36593399999999998</v>
      </c>
      <c r="X35" s="17">
        <v>0.375168</v>
      </c>
      <c r="Y35" s="17">
        <v>0.38295000000000001</v>
      </c>
      <c r="Z35" s="17">
        <v>0.38947900000000002</v>
      </c>
      <c r="AA35" s="17">
        <v>0.39469300000000002</v>
      </c>
      <c r="AB35" s="17">
        <v>0.39886899999999997</v>
      </c>
      <c r="AC35" s="17">
        <v>0.40228199999999997</v>
      </c>
      <c r="AD35" s="17">
        <v>0.405169</v>
      </c>
      <c r="AE35" s="17">
        <v>0.40759899999999999</v>
      </c>
      <c r="AF35" s="17">
        <v>0.40962799999999999</v>
      </c>
      <c r="AG35" s="17">
        <v>0.41149400000000003</v>
      </c>
      <c r="AH35" s="17">
        <v>0.41349999999999998</v>
      </c>
      <c r="AI35" s="17">
        <v>0.41558899999999999</v>
      </c>
      <c r="AJ35" s="17">
        <v>0.41783100000000001</v>
      </c>
      <c r="AK35" s="5">
        <v>0.14462700000000001</v>
      </c>
    </row>
    <row r="36" spans="1:37" ht="15" customHeight="1">
      <c r="A36" s="34" t="s">
        <v>631</v>
      </c>
      <c r="B36" s="7" t="s">
        <v>630</v>
      </c>
      <c r="C36" s="17">
        <v>9.3004119999999997</v>
      </c>
      <c r="D36" s="17">
        <v>10.168049</v>
      </c>
      <c r="E36" s="17">
        <v>11.247043</v>
      </c>
      <c r="F36" s="17">
        <v>12.414519</v>
      </c>
      <c r="G36" s="17">
        <v>13.639360999999999</v>
      </c>
      <c r="H36" s="17">
        <v>14.851008999999999</v>
      </c>
      <c r="I36" s="17">
        <v>16.084098999999998</v>
      </c>
      <c r="J36" s="17">
        <v>17.350054</v>
      </c>
      <c r="K36" s="17">
        <v>18.613907000000001</v>
      </c>
      <c r="L36" s="17">
        <v>19.845109999999998</v>
      </c>
      <c r="M36" s="17">
        <v>21.068995999999999</v>
      </c>
      <c r="N36" s="17">
        <v>22.296021</v>
      </c>
      <c r="O36" s="17">
        <v>23.554010000000002</v>
      </c>
      <c r="P36" s="17">
        <v>24.858481999999999</v>
      </c>
      <c r="Q36" s="17">
        <v>26.236809000000001</v>
      </c>
      <c r="R36" s="17">
        <v>27.657029999999999</v>
      </c>
      <c r="S36" s="17">
        <v>29.119824999999999</v>
      </c>
      <c r="T36" s="17">
        <v>30.625978</v>
      </c>
      <c r="U36" s="17">
        <v>32.149498000000001</v>
      </c>
      <c r="V36" s="17">
        <v>33.680664</v>
      </c>
      <c r="W36" s="17">
        <v>35.222031000000001</v>
      </c>
      <c r="X36" s="17">
        <v>36.766041000000001</v>
      </c>
      <c r="Y36" s="17">
        <v>38.296866999999999</v>
      </c>
      <c r="Z36" s="17">
        <v>39.814929999999997</v>
      </c>
      <c r="AA36" s="17">
        <v>41.295268999999998</v>
      </c>
      <c r="AB36" s="17">
        <v>42.732185000000001</v>
      </c>
      <c r="AC36" s="17">
        <v>44.122540000000001</v>
      </c>
      <c r="AD36" s="17">
        <v>45.475185000000003</v>
      </c>
      <c r="AE36" s="17">
        <v>46.783378999999996</v>
      </c>
      <c r="AF36" s="17">
        <v>48.031551</v>
      </c>
      <c r="AG36" s="17">
        <v>49.214694999999999</v>
      </c>
      <c r="AH36" s="17">
        <v>50.337093000000003</v>
      </c>
      <c r="AI36" s="17">
        <v>51.403258999999998</v>
      </c>
      <c r="AJ36" s="17">
        <v>52.406235000000002</v>
      </c>
      <c r="AK36" s="5">
        <v>5.2579000000000001E-2</v>
      </c>
    </row>
    <row r="38" spans="1:37" ht="15" customHeight="1">
      <c r="A38" s="34" t="s">
        <v>629</v>
      </c>
      <c r="B38" s="4" t="s">
        <v>628</v>
      </c>
      <c r="C38" s="16">
        <v>132.81542999999999</v>
      </c>
      <c r="D38" s="16">
        <v>134.081345</v>
      </c>
      <c r="E38" s="16">
        <v>135.266739</v>
      </c>
      <c r="F38" s="16">
        <v>136.40748600000001</v>
      </c>
      <c r="G38" s="16">
        <v>137.473007</v>
      </c>
      <c r="H38" s="16">
        <v>138.36201500000001</v>
      </c>
      <c r="I38" s="16">
        <v>139.35977199999999</v>
      </c>
      <c r="J38" s="16">
        <v>140.46563699999999</v>
      </c>
      <c r="K38" s="16">
        <v>141.644958</v>
      </c>
      <c r="L38" s="16">
        <v>142.82337999999999</v>
      </c>
      <c r="M38" s="16">
        <v>144.00891100000001</v>
      </c>
      <c r="N38" s="16">
        <v>145.15722700000001</v>
      </c>
      <c r="O38" s="16">
        <v>146.27925099999999</v>
      </c>
      <c r="P38" s="16">
        <v>147.44532799999999</v>
      </c>
      <c r="Q38" s="16">
        <v>148.75460799999999</v>
      </c>
      <c r="R38" s="16">
        <v>150.11850000000001</v>
      </c>
      <c r="S38" s="16">
        <v>151.56144699999999</v>
      </c>
      <c r="T38" s="16">
        <v>153.11291499999999</v>
      </c>
      <c r="U38" s="16">
        <v>154.73336800000001</v>
      </c>
      <c r="V38" s="16">
        <v>156.415695</v>
      </c>
      <c r="W38" s="16">
        <v>158.18566899999999</v>
      </c>
      <c r="X38" s="16">
        <v>160.05763200000001</v>
      </c>
      <c r="Y38" s="16">
        <v>161.97427400000001</v>
      </c>
      <c r="Z38" s="16">
        <v>163.93460099999999</v>
      </c>
      <c r="AA38" s="16">
        <v>165.90562399999999</v>
      </c>
      <c r="AB38" s="16">
        <v>167.85931400000001</v>
      </c>
      <c r="AC38" s="16">
        <v>169.768158</v>
      </c>
      <c r="AD38" s="16">
        <v>171.65643299999999</v>
      </c>
      <c r="AE38" s="16">
        <v>173.49435399999999</v>
      </c>
      <c r="AF38" s="16">
        <v>175.247772</v>
      </c>
      <c r="AG38" s="16">
        <v>176.86923200000001</v>
      </c>
      <c r="AH38" s="16">
        <v>178.342758</v>
      </c>
      <c r="AI38" s="16">
        <v>179.69679300000001</v>
      </c>
      <c r="AJ38" s="16">
        <v>180.91119399999999</v>
      </c>
      <c r="AK38" s="2">
        <v>9.4050000000000002E-3</v>
      </c>
    </row>
    <row r="40" spans="1:37" ht="15" customHeight="1">
      <c r="B40" s="4" t="s">
        <v>627</v>
      </c>
    </row>
    <row r="41" spans="1:37" ht="15" customHeight="1">
      <c r="B41" s="4" t="s">
        <v>626</v>
      </c>
    </row>
    <row r="42" spans="1:37" ht="15" customHeight="1">
      <c r="A42" s="34" t="s">
        <v>625</v>
      </c>
      <c r="B42" s="7" t="s">
        <v>624</v>
      </c>
      <c r="C42" s="17">
        <v>105.139511</v>
      </c>
      <c r="D42" s="17">
        <v>105.253494</v>
      </c>
      <c r="E42" s="17">
        <v>105.412773</v>
      </c>
      <c r="F42" s="17">
        <v>105.558807</v>
      </c>
      <c r="G42" s="17">
        <v>105.75747699999999</v>
      </c>
      <c r="H42" s="17">
        <v>105.866913</v>
      </c>
      <c r="I42" s="17">
        <v>106.05435900000001</v>
      </c>
      <c r="J42" s="17">
        <v>106.25108299999999</v>
      </c>
      <c r="K42" s="17">
        <v>106.377174</v>
      </c>
      <c r="L42" s="17">
        <v>106.488991</v>
      </c>
      <c r="M42" s="17">
        <v>106.440292</v>
      </c>
      <c r="N42" s="17">
        <v>106.242165</v>
      </c>
      <c r="O42" s="17">
        <v>105.843925</v>
      </c>
      <c r="P42" s="17">
        <v>105.324333</v>
      </c>
      <c r="Q42" s="17">
        <v>104.768936</v>
      </c>
      <c r="R42" s="17">
        <v>104.12988300000001</v>
      </c>
      <c r="S42" s="17">
        <v>103.454353</v>
      </c>
      <c r="T42" s="17">
        <v>102.716255</v>
      </c>
      <c r="U42" s="17">
        <v>101.89417299999999</v>
      </c>
      <c r="V42" s="17">
        <v>100.996574</v>
      </c>
      <c r="W42" s="17">
        <v>100.068527</v>
      </c>
      <c r="X42" s="17">
        <v>99.134406999999996</v>
      </c>
      <c r="Y42" s="17">
        <v>98.203331000000006</v>
      </c>
      <c r="Z42" s="17">
        <v>97.292336000000006</v>
      </c>
      <c r="AA42" s="17">
        <v>96.440726999999995</v>
      </c>
      <c r="AB42" s="17">
        <v>95.633842000000001</v>
      </c>
      <c r="AC42" s="17">
        <v>94.880959000000004</v>
      </c>
      <c r="AD42" s="17">
        <v>94.201819999999998</v>
      </c>
      <c r="AE42" s="17">
        <v>93.576583999999997</v>
      </c>
      <c r="AF42" s="17">
        <v>93.036606000000006</v>
      </c>
      <c r="AG42" s="17">
        <v>92.538169999999994</v>
      </c>
      <c r="AH42" s="17">
        <v>92.052879000000004</v>
      </c>
      <c r="AI42" s="17">
        <v>91.603560999999999</v>
      </c>
      <c r="AJ42" s="17">
        <v>91.180695</v>
      </c>
      <c r="AK42" s="5">
        <v>-4.4749999999999998E-3</v>
      </c>
    </row>
    <row r="43" spans="1:37" ht="15" customHeight="1">
      <c r="A43" s="34" t="s">
        <v>623</v>
      </c>
      <c r="B43" s="7" t="s">
        <v>622</v>
      </c>
      <c r="C43" s="17">
        <v>0.42924699999999999</v>
      </c>
      <c r="D43" s="17">
        <v>0.49420199999999997</v>
      </c>
      <c r="E43" s="17">
        <v>0.61248999999999998</v>
      </c>
      <c r="F43" s="17">
        <v>0.77735299999999996</v>
      </c>
      <c r="G43" s="17">
        <v>0.94335400000000003</v>
      </c>
      <c r="H43" s="17">
        <v>1.1087450000000001</v>
      </c>
      <c r="I43" s="17">
        <v>1.2744530000000001</v>
      </c>
      <c r="J43" s="17">
        <v>1.4367719999999999</v>
      </c>
      <c r="K43" s="17">
        <v>1.5949359999999999</v>
      </c>
      <c r="L43" s="17">
        <v>1.745153</v>
      </c>
      <c r="M43" s="17">
        <v>1.879648</v>
      </c>
      <c r="N43" s="17">
        <v>2.0001920000000002</v>
      </c>
      <c r="O43" s="17">
        <v>2.1044109999999998</v>
      </c>
      <c r="P43" s="17">
        <v>2.1947589999999999</v>
      </c>
      <c r="Q43" s="17">
        <v>2.2745340000000001</v>
      </c>
      <c r="R43" s="17">
        <v>2.3392170000000001</v>
      </c>
      <c r="S43" s="17">
        <v>2.3898839999999999</v>
      </c>
      <c r="T43" s="17">
        <v>2.42916</v>
      </c>
      <c r="U43" s="17">
        <v>2.4565990000000002</v>
      </c>
      <c r="V43" s="17">
        <v>2.4731709999999998</v>
      </c>
      <c r="W43" s="17">
        <v>2.4825330000000001</v>
      </c>
      <c r="X43" s="17">
        <v>2.4844629999999999</v>
      </c>
      <c r="Y43" s="17">
        <v>2.4790489999999998</v>
      </c>
      <c r="Z43" s="17">
        <v>2.467787</v>
      </c>
      <c r="AA43" s="17">
        <v>2.4527730000000001</v>
      </c>
      <c r="AB43" s="17">
        <v>2.4335010000000001</v>
      </c>
      <c r="AC43" s="17">
        <v>2.4112559999999998</v>
      </c>
      <c r="AD43" s="17">
        <v>2.3880159999999999</v>
      </c>
      <c r="AE43" s="17">
        <v>2.3633959999999998</v>
      </c>
      <c r="AF43" s="17">
        <v>2.340392</v>
      </c>
      <c r="AG43" s="17">
        <v>2.3181419999999999</v>
      </c>
      <c r="AH43" s="17">
        <v>2.2950819999999998</v>
      </c>
      <c r="AI43" s="17">
        <v>2.2718639999999999</v>
      </c>
      <c r="AJ43" s="17">
        <v>2.2481930000000001</v>
      </c>
      <c r="AK43" s="5">
        <v>4.8480000000000002E-2</v>
      </c>
    </row>
    <row r="44" spans="1:37" ht="15" customHeight="1">
      <c r="A44" s="34" t="s">
        <v>621</v>
      </c>
      <c r="B44" s="7" t="s">
        <v>620</v>
      </c>
      <c r="C44" s="17">
        <v>105.56875599999999</v>
      </c>
      <c r="D44" s="17">
        <v>105.747696</v>
      </c>
      <c r="E44" s="17">
        <v>106.025261</v>
      </c>
      <c r="F44" s="17">
        <v>106.33615899999999</v>
      </c>
      <c r="G44" s="17">
        <v>106.700829</v>
      </c>
      <c r="H44" s="17">
        <v>106.975655</v>
      </c>
      <c r="I44" s="17">
        <v>107.328812</v>
      </c>
      <c r="J44" s="17">
        <v>107.687859</v>
      </c>
      <c r="K44" s="17">
        <v>107.97210699999999</v>
      </c>
      <c r="L44" s="17">
        <v>108.234146</v>
      </c>
      <c r="M44" s="17">
        <v>108.31993900000001</v>
      </c>
      <c r="N44" s="17">
        <v>108.242355</v>
      </c>
      <c r="O44" s="17">
        <v>107.948334</v>
      </c>
      <c r="P44" s="17">
        <v>107.51908899999999</v>
      </c>
      <c r="Q44" s="17">
        <v>107.04347199999999</v>
      </c>
      <c r="R44" s="17">
        <v>106.46910099999999</v>
      </c>
      <c r="S44" s="17">
        <v>105.844238</v>
      </c>
      <c r="T44" s="17">
        <v>105.145416</v>
      </c>
      <c r="U44" s="17">
        <v>104.350769</v>
      </c>
      <c r="V44" s="17">
        <v>103.469742</v>
      </c>
      <c r="W44" s="17">
        <v>102.551064</v>
      </c>
      <c r="X44" s="17">
        <v>101.61887400000001</v>
      </c>
      <c r="Y44" s="17">
        <v>100.68238100000001</v>
      </c>
      <c r="Z44" s="17">
        <v>99.760124000000005</v>
      </c>
      <c r="AA44" s="17">
        <v>98.893501000000001</v>
      </c>
      <c r="AB44" s="17">
        <v>98.067345000000003</v>
      </c>
      <c r="AC44" s="17">
        <v>97.292213000000004</v>
      </c>
      <c r="AD44" s="17">
        <v>96.589836000000005</v>
      </c>
      <c r="AE44" s="17">
        <v>95.939980000000006</v>
      </c>
      <c r="AF44" s="17">
        <v>95.376998999999998</v>
      </c>
      <c r="AG44" s="17">
        <v>94.856316000000007</v>
      </c>
      <c r="AH44" s="17">
        <v>94.347960999999998</v>
      </c>
      <c r="AI44" s="17">
        <v>93.875427000000002</v>
      </c>
      <c r="AJ44" s="17">
        <v>93.428886000000006</v>
      </c>
      <c r="AK44" s="5">
        <v>-3.8630000000000001E-3</v>
      </c>
    </row>
    <row r="46" spans="1:37" ht="15" customHeight="1">
      <c r="B46" s="4" t="s">
        <v>619</v>
      </c>
    </row>
    <row r="47" spans="1:37" ht="15" customHeight="1">
      <c r="A47" s="34" t="s">
        <v>618</v>
      </c>
      <c r="B47" s="7" t="s">
        <v>617</v>
      </c>
      <c r="C47" s="17">
        <v>14.630129999999999</v>
      </c>
      <c r="D47" s="17">
        <v>14.801981</v>
      </c>
      <c r="E47" s="17">
        <v>14.933042</v>
      </c>
      <c r="F47" s="17">
        <v>15.002501000000001</v>
      </c>
      <c r="G47" s="17">
        <v>15.005728</v>
      </c>
      <c r="H47" s="17">
        <v>14.935081</v>
      </c>
      <c r="I47" s="17">
        <v>14.811185999999999</v>
      </c>
      <c r="J47" s="17">
        <v>14.627807000000001</v>
      </c>
      <c r="K47" s="17">
        <v>14.400931</v>
      </c>
      <c r="L47" s="17">
        <v>14.151474</v>
      </c>
      <c r="M47" s="17">
        <v>13.899592</v>
      </c>
      <c r="N47" s="17">
        <v>13.675065999999999</v>
      </c>
      <c r="O47" s="17">
        <v>13.478799</v>
      </c>
      <c r="P47" s="17">
        <v>13.334288000000001</v>
      </c>
      <c r="Q47" s="17">
        <v>13.208500000000001</v>
      </c>
      <c r="R47" s="17">
        <v>13.089256000000001</v>
      </c>
      <c r="S47" s="17">
        <v>12.990664000000001</v>
      </c>
      <c r="T47" s="17">
        <v>12.925666</v>
      </c>
      <c r="U47" s="17">
        <v>12.876668</v>
      </c>
      <c r="V47" s="17">
        <v>12.851568</v>
      </c>
      <c r="W47" s="17">
        <v>12.851305999999999</v>
      </c>
      <c r="X47" s="17">
        <v>12.860448999999999</v>
      </c>
      <c r="Y47" s="17">
        <v>12.872560999999999</v>
      </c>
      <c r="Z47" s="17">
        <v>12.882545</v>
      </c>
      <c r="AA47" s="17">
        <v>12.869472999999999</v>
      </c>
      <c r="AB47" s="17">
        <v>12.829853</v>
      </c>
      <c r="AC47" s="17">
        <v>12.755886</v>
      </c>
      <c r="AD47" s="17">
        <v>12.661153000000001</v>
      </c>
      <c r="AE47" s="17">
        <v>12.546265</v>
      </c>
      <c r="AF47" s="17">
        <v>12.388064</v>
      </c>
      <c r="AG47" s="17">
        <v>12.208496999999999</v>
      </c>
      <c r="AH47" s="17">
        <v>12.017944999999999</v>
      </c>
      <c r="AI47" s="17">
        <v>11.825339</v>
      </c>
      <c r="AJ47" s="17">
        <v>11.632047999999999</v>
      </c>
      <c r="AK47" s="5">
        <v>-7.5030000000000001E-3</v>
      </c>
    </row>
    <row r="48" spans="1:37" ht="15" customHeight="1">
      <c r="A48" s="34" t="s">
        <v>616</v>
      </c>
      <c r="B48" s="7" t="s">
        <v>615</v>
      </c>
      <c r="C48" s="17">
        <v>4.0569999999999998E-3</v>
      </c>
      <c r="D48" s="17">
        <v>9.3340000000000003E-3</v>
      </c>
      <c r="E48" s="17">
        <v>3.1371000000000003E-2</v>
      </c>
      <c r="F48" s="17">
        <v>6.1463999999999998E-2</v>
      </c>
      <c r="G48" s="17">
        <v>0.10489</v>
      </c>
      <c r="H48" s="17">
        <v>0.16166900000000001</v>
      </c>
      <c r="I48" s="17">
        <v>0.21954199999999999</v>
      </c>
      <c r="J48" s="17">
        <v>0.282775</v>
      </c>
      <c r="K48" s="17">
        <v>0.35006300000000001</v>
      </c>
      <c r="L48" s="17">
        <v>0.41643400000000003</v>
      </c>
      <c r="M48" s="17">
        <v>0.48152499999999998</v>
      </c>
      <c r="N48" s="17">
        <v>0.54253899999999999</v>
      </c>
      <c r="O48" s="17">
        <v>0.60282500000000006</v>
      </c>
      <c r="P48" s="17">
        <v>0.66133900000000001</v>
      </c>
      <c r="Q48" s="17">
        <v>0.71889800000000004</v>
      </c>
      <c r="R48" s="17">
        <v>0.77085199999999998</v>
      </c>
      <c r="S48" s="17">
        <v>0.82148100000000002</v>
      </c>
      <c r="T48" s="17">
        <v>0.87182599999999999</v>
      </c>
      <c r="U48" s="17">
        <v>0.92218299999999997</v>
      </c>
      <c r="V48" s="17">
        <v>0.973333</v>
      </c>
      <c r="W48" s="17">
        <v>1.0244169999999999</v>
      </c>
      <c r="X48" s="17">
        <v>1.0776129999999999</v>
      </c>
      <c r="Y48" s="17">
        <v>1.133643</v>
      </c>
      <c r="Z48" s="17">
        <v>1.1934579999999999</v>
      </c>
      <c r="AA48" s="17">
        <v>1.2568429999999999</v>
      </c>
      <c r="AB48" s="17">
        <v>1.3243529999999999</v>
      </c>
      <c r="AC48" s="17">
        <v>1.3967149999999999</v>
      </c>
      <c r="AD48" s="17">
        <v>1.475077</v>
      </c>
      <c r="AE48" s="17">
        <v>1.559884</v>
      </c>
      <c r="AF48" s="17">
        <v>1.6523680000000001</v>
      </c>
      <c r="AG48" s="17">
        <v>1.753064</v>
      </c>
      <c r="AH48" s="17">
        <v>1.8630720000000001</v>
      </c>
      <c r="AI48" s="17">
        <v>1.9833099999999999</v>
      </c>
      <c r="AJ48" s="17">
        <v>2.1148280000000002</v>
      </c>
      <c r="AK48" s="5">
        <v>0.18467600000000001</v>
      </c>
    </row>
    <row r="49" spans="1:37" ht="15" customHeight="1">
      <c r="A49" s="34" t="s">
        <v>614</v>
      </c>
      <c r="B49" s="7" t="s">
        <v>613</v>
      </c>
      <c r="C49" s="17">
        <v>2.434E-3</v>
      </c>
      <c r="D49" s="17">
        <v>5.4559999999999999E-3</v>
      </c>
      <c r="E49" s="17">
        <v>1.1627E-2</v>
      </c>
      <c r="F49" s="17">
        <v>2.1975999999999999E-2</v>
      </c>
      <c r="G49" s="17">
        <v>4.0388E-2</v>
      </c>
      <c r="H49" s="17">
        <v>6.7035999999999998E-2</v>
      </c>
      <c r="I49" s="17">
        <v>9.4705999999999999E-2</v>
      </c>
      <c r="J49" s="17">
        <v>0.125752</v>
      </c>
      <c r="K49" s="17">
        <v>0.15960299999999999</v>
      </c>
      <c r="L49" s="17">
        <v>0.19302800000000001</v>
      </c>
      <c r="M49" s="17">
        <v>0.225858</v>
      </c>
      <c r="N49" s="17">
        <v>0.25657000000000002</v>
      </c>
      <c r="O49" s="17">
        <v>0.28684100000000001</v>
      </c>
      <c r="P49" s="17">
        <v>0.31610500000000002</v>
      </c>
      <c r="Q49" s="17">
        <v>0.34448400000000001</v>
      </c>
      <c r="R49" s="17">
        <v>0.36932100000000001</v>
      </c>
      <c r="S49" s="17">
        <v>0.39272400000000002</v>
      </c>
      <c r="T49" s="17">
        <v>0.41498400000000002</v>
      </c>
      <c r="U49" s="17">
        <v>0.435888</v>
      </c>
      <c r="V49" s="17">
        <v>0.45556200000000002</v>
      </c>
      <c r="W49" s="17">
        <v>0.47337800000000002</v>
      </c>
      <c r="X49" s="17">
        <v>0.49004199999999998</v>
      </c>
      <c r="Y49" s="17">
        <v>0.50568100000000005</v>
      </c>
      <c r="Z49" s="17">
        <v>0.52043399999999995</v>
      </c>
      <c r="AA49" s="17">
        <v>0.534049</v>
      </c>
      <c r="AB49" s="17">
        <v>0.54662900000000003</v>
      </c>
      <c r="AC49" s="17">
        <v>0.55830800000000003</v>
      </c>
      <c r="AD49" s="17">
        <v>0.56925999999999999</v>
      </c>
      <c r="AE49" s="17">
        <v>0.57946900000000001</v>
      </c>
      <c r="AF49" s="17">
        <v>0.58900799999999998</v>
      </c>
      <c r="AG49" s="17">
        <v>0.59804500000000005</v>
      </c>
      <c r="AH49" s="17">
        <v>0.60676799999999997</v>
      </c>
      <c r="AI49" s="17">
        <v>0.615205</v>
      </c>
      <c r="AJ49" s="17">
        <v>0.62351699999999999</v>
      </c>
      <c r="AK49" s="5">
        <v>0.159608</v>
      </c>
    </row>
    <row r="50" spans="1:37" ht="15" customHeight="1">
      <c r="A50" s="34" t="s">
        <v>596</v>
      </c>
      <c r="B50" s="7" t="s">
        <v>978</v>
      </c>
      <c r="C50" s="17">
        <v>1.3519999999999999E-3</v>
      </c>
      <c r="D50" s="17">
        <v>3.8960000000000002E-3</v>
      </c>
      <c r="E50" s="17">
        <v>9.2490000000000003E-3</v>
      </c>
      <c r="F50" s="17">
        <v>1.8109E-2</v>
      </c>
      <c r="G50" s="17">
        <v>3.3702000000000003E-2</v>
      </c>
      <c r="H50" s="17">
        <v>5.6245999999999997E-2</v>
      </c>
      <c r="I50" s="17">
        <v>7.9688999999999996E-2</v>
      </c>
      <c r="J50" s="17">
        <v>0.10602399999999999</v>
      </c>
      <c r="K50" s="17">
        <v>0.13480500000000001</v>
      </c>
      <c r="L50" s="17">
        <v>0.16331599999999999</v>
      </c>
      <c r="M50" s="17">
        <v>0.19142000000000001</v>
      </c>
      <c r="N50" s="17">
        <v>0.21787500000000001</v>
      </c>
      <c r="O50" s="17">
        <v>0.24405499999999999</v>
      </c>
      <c r="P50" s="17">
        <v>0.26950000000000002</v>
      </c>
      <c r="Q50" s="17">
        <v>0.29430200000000001</v>
      </c>
      <c r="R50" s="17">
        <v>0.31630000000000003</v>
      </c>
      <c r="S50" s="17">
        <v>0.33713199999999999</v>
      </c>
      <c r="T50" s="17">
        <v>0.35702099999999998</v>
      </c>
      <c r="U50" s="17">
        <v>0.37575599999999998</v>
      </c>
      <c r="V50" s="17">
        <v>0.39341100000000001</v>
      </c>
      <c r="W50" s="17">
        <v>0.40947299999999998</v>
      </c>
      <c r="X50" s="17">
        <v>0.42447600000000002</v>
      </c>
      <c r="Y50" s="17">
        <v>0.4385</v>
      </c>
      <c r="Z50" s="17">
        <v>0.45164100000000001</v>
      </c>
      <c r="AA50" s="17">
        <v>0.4637</v>
      </c>
      <c r="AB50" s="17">
        <v>0.47473900000000002</v>
      </c>
      <c r="AC50" s="17">
        <v>0.48487000000000002</v>
      </c>
      <c r="AD50" s="17">
        <v>0.49423099999999998</v>
      </c>
      <c r="AE50" s="17">
        <v>0.50278999999999996</v>
      </c>
      <c r="AF50" s="17">
        <v>0.51060399999999995</v>
      </c>
      <c r="AG50" s="17">
        <v>0.51780499999999996</v>
      </c>
      <c r="AH50" s="17">
        <v>0.524536</v>
      </c>
      <c r="AI50" s="17">
        <v>0.53081900000000004</v>
      </c>
      <c r="AJ50" s="17">
        <v>0.53677399999999997</v>
      </c>
      <c r="AK50" s="5">
        <v>0.166408</v>
      </c>
    </row>
    <row r="51" spans="1:37" ht="15" customHeight="1">
      <c r="A51" s="34" t="s">
        <v>612</v>
      </c>
      <c r="B51" s="7" t="s">
        <v>611</v>
      </c>
      <c r="C51" s="17">
        <v>2.5121000000000001E-2</v>
      </c>
      <c r="D51" s="17">
        <v>4.9593999999999999E-2</v>
      </c>
      <c r="E51" s="17">
        <v>8.2252000000000006E-2</v>
      </c>
      <c r="F51" s="17">
        <v>0.119889</v>
      </c>
      <c r="G51" s="17">
        <v>0.17269000000000001</v>
      </c>
      <c r="H51" s="17">
        <v>0.23292499999999999</v>
      </c>
      <c r="I51" s="17">
        <v>0.29628500000000002</v>
      </c>
      <c r="J51" s="17">
        <v>0.36230600000000002</v>
      </c>
      <c r="K51" s="17">
        <v>0.43214599999999997</v>
      </c>
      <c r="L51" s="17">
        <v>0.500502</v>
      </c>
      <c r="M51" s="17">
        <v>0.56686700000000001</v>
      </c>
      <c r="N51" s="17">
        <v>0.62982400000000005</v>
      </c>
      <c r="O51" s="17">
        <v>0.69098700000000002</v>
      </c>
      <c r="P51" s="17">
        <v>0.75003200000000003</v>
      </c>
      <c r="Q51" s="17">
        <v>0.80679500000000004</v>
      </c>
      <c r="R51" s="17">
        <v>0.861263</v>
      </c>
      <c r="S51" s="17">
        <v>0.91349999999999998</v>
      </c>
      <c r="T51" s="17">
        <v>0.96390699999999996</v>
      </c>
      <c r="U51" s="17">
        <v>1.0124379999999999</v>
      </c>
      <c r="V51" s="17">
        <v>1.0597380000000001</v>
      </c>
      <c r="W51" s="17">
        <v>1.1065769999999999</v>
      </c>
      <c r="X51" s="17">
        <v>1.1511020000000001</v>
      </c>
      <c r="Y51" s="17">
        <v>1.1954940000000001</v>
      </c>
      <c r="Z51" s="17">
        <v>1.240289</v>
      </c>
      <c r="AA51" s="17">
        <v>1.285596</v>
      </c>
      <c r="AB51" s="17">
        <v>1.3315760000000001</v>
      </c>
      <c r="AC51" s="17">
        <v>1.3788320000000001</v>
      </c>
      <c r="AD51" s="17">
        <v>1.4281520000000001</v>
      </c>
      <c r="AE51" s="17">
        <v>1.479411</v>
      </c>
      <c r="AF51" s="17">
        <v>1.533245</v>
      </c>
      <c r="AG51" s="17">
        <v>1.5900749999999999</v>
      </c>
      <c r="AH51" s="17">
        <v>1.6502589999999999</v>
      </c>
      <c r="AI51" s="17">
        <v>1.7142029999999999</v>
      </c>
      <c r="AJ51" s="17">
        <v>1.7824420000000001</v>
      </c>
      <c r="AK51" s="5">
        <v>0.118438</v>
      </c>
    </row>
    <row r="52" spans="1:37" ht="15" customHeight="1">
      <c r="A52" s="34" t="s">
        <v>610</v>
      </c>
      <c r="B52" s="7" t="s">
        <v>609</v>
      </c>
      <c r="C52" s="17">
        <v>7.5779999999999997E-3</v>
      </c>
      <c r="D52" s="17">
        <v>2.2682000000000001E-2</v>
      </c>
      <c r="E52" s="17">
        <v>4.2734000000000001E-2</v>
      </c>
      <c r="F52" s="17">
        <v>6.6281999999999994E-2</v>
      </c>
      <c r="G52" s="17">
        <v>9.8640000000000005E-2</v>
      </c>
      <c r="H52" s="17">
        <v>0.135015</v>
      </c>
      <c r="I52" s="17">
        <v>0.17297399999999999</v>
      </c>
      <c r="J52" s="17">
        <v>0.212365</v>
      </c>
      <c r="K52" s="17">
        <v>0.25395000000000001</v>
      </c>
      <c r="L52" s="17">
        <v>0.29453600000000002</v>
      </c>
      <c r="M52" s="17">
        <v>0.33385300000000001</v>
      </c>
      <c r="N52" s="17">
        <v>0.37099900000000002</v>
      </c>
      <c r="O52" s="17">
        <v>0.406912</v>
      </c>
      <c r="P52" s="17">
        <v>0.441305</v>
      </c>
      <c r="Q52" s="17">
        <v>0.47390700000000002</v>
      </c>
      <c r="R52" s="17">
        <v>0.50460300000000002</v>
      </c>
      <c r="S52" s="17">
        <v>0.533447</v>
      </c>
      <c r="T52" s="17">
        <v>0.560693</v>
      </c>
      <c r="U52" s="17">
        <v>0.58627300000000004</v>
      </c>
      <c r="V52" s="17">
        <v>0.61053000000000002</v>
      </c>
      <c r="W52" s="17">
        <v>0.63386600000000004</v>
      </c>
      <c r="X52" s="17">
        <v>0.655196</v>
      </c>
      <c r="Y52" s="17">
        <v>0.67562299999999997</v>
      </c>
      <c r="Z52" s="17">
        <v>0.69552499999999995</v>
      </c>
      <c r="AA52" s="17">
        <v>0.71487500000000004</v>
      </c>
      <c r="AB52" s="17">
        <v>0.73379799999999995</v>
      </c>
      <c r="AC52" s="17">
        <v>0.75258199999999997</v>
      </c>
      <c r="AD52" s="17">
        <v>0.77157600000000004</v>
      </c>
      <c r="AE52" s="17">
        <v>0.79069800000000001</v>
      </c>
      <c r="AF52" s="17">
        <v>0.81014900000000001</v>
      </c>
      <c r="AG52" s="17">
        <v>0.83021599999999995</v>
      </c>
      <c r="AH52" s="17">
        <v>0.85112500000000002</v>
      </c>
      <c r="AI52" s="17">
        <v>0.87299300000000002</v>
      </c>
      <c r="AJ52" s="17">
        <v>0.89610599999999996</v>
      </c>
      <c r="AK52" s="5">
        <v>0.12175</v>
      </c>
    </row>
    <row r="53" spans="1:37" ht="15" customHeight="1">
      <c r="A53" s="34" t="s">
        <v>608</v>
      </c>
      <c r="B53" s="7" t="s">
        <v>607</v>
      </c>
      <c r="C53" s="17">
        <v>0</v>
      </c>
      <c r="D53" s="17">
        <v>0</v>
      </c>
      <c r="E53" s="17">
        <v>0</v>
      </c>
      <c r="F53" s="17">
        <v>0</v>
      </c>
      <c r="G53" s="17">
        <v>0</v>
      </c>
      <c r="H53" s="17">
        <v>0</v>
      </c>
      <c r="I53" s="17">
        <v>0</v>
      </c>
      <c r="J53" s="17">
        <v>0</v>
      </c>
      <c r="K53" s="17">
        <v>0</v>
      </c>
      <c r="L53" s="17">
        <v>1.2999999999999999E-5</v>
      </c>
      <c r="M53" s="17">
        <v>3.0000000000000001E-5</v>
      </c>
      <c r="N53" s="17">
        <v>5.1E-5</v>
      </c>
      <c r="O53" s="17">
        <v>7.7999999999999999E-5</v>
      </c>
      <c r="P53" s="17">
        <v>1.2E-4</v>
      </c>
      <c r="Q53" s="17">
        <v>1.7799999999999999E-4</v>
      </c>
      <c r="R53" s="17">
        <v>2.4800000000000001E-4</v>
      </c>
      <c r="S53" s="17">
        <v>3.3100000000000002E-4</v>
      </c>
      <c r="T53" s="17">
        <v>4.2900000000000002E-4</v>
      </c>
      <c r="U53" s="17">
        <v>5.4199999999999995E-4</v>
      </c>
      <c r="V53" s="17">
        <v>6.7199999999999996E-4</v>
      </c>
      <c r="W53" s="17">
        <v>8.2100000000000001E-4</v>
      </c>
      <c r="X53" s="17">
        <v>9.8700000000000003E-4</v>
      </c>
      <c r="Y53" s="17">
        <v>1.1709999999999999E-3</v>
      </c>
      <c r="Z53" s="17">
        <v>1.3699999999999999E-3</v>
      </c>
      <c r="AA53" s="17">
        <v>1.583E-3</v>
      </c>
      <c r="AB53" s="17">
        <v>1.805E-3</v>
      </c>
      <c r="AC53" s="17">
        <v>2.0339999999999998E-3</v>
      </c>
      <c r="AD53" s="17">
        <v>2.2680000000000001E-3</v>
      </c>
      <c r="AE53" s="17">
        <v>2.503E-3</v>
      </c>
      <c r="AF53" s="17">
        <v>2.738E-3</v>
      </c>
      <c r="AG53" s="17">
        <v>2.97E-3</v>
      </c>
      <c r="AH53" s="17">
        <v>3.1939999999999998E-3</v>
      </c>
      <c r="AI53" s="17">
        <v>3.4120000000000001E-3</v>
      </c>
      <c r="AJ53" s="17">
        <v>3.6210000000000001E-3</v>
      </c>
      <c r="AK53" s="5" t="s">
        <v>45</v>
      </c>
    </row>
    <row r="54" spans="1:37" ht="15" customHeight="1">
      <c r="A54" s="34" t="s">
        <v>606</v>
      </c>
      <c r="B54" s="7" t="s">
        <v>605</v>
      </c>
      <c r="C54" s="17">
        <v>0.50648700000000002</v>
      </c>
      <c r="D54" s="17">
        <v>0.53976199999999996</v>
      </c>
      <c r="E54" s="17">
        <v>0.57232700000000003</v>
      </c>
      <c r="F54" s="17">
        <v>0.60652600000000001</v>
      </c>
      <c r="G54" s="17">
        <v>0.64035799999999998</v>
      </c>
      <c r="H54" s="17">
        <v>0.67476899999999995</v>
      </c>
      <c r="I54" s="17">
        <v>0.71213899999999997</v>
      </c>
      <c r="J54" s="17">
        <v>0.75264600000000004</v>
      </c>
      <c r="K54" s="17">
        <v>0.79256099999999996</v>
      </c>
      <c r="L54" s="17">
        <v>0.83470500000000003</v>
      </c>
      <c r="M54" s="17">
        <v>0.87672399999999995</v>
      </c>
      <c r="N54" s="17">
        <v>0.91906399999999999</v>
      </c>
      <c r="O54" s="17">
        <v>0.96228899999999995</v>
      </c>
      <c r="P54" s="17">
        <v>1.0056620000000001</v>
      </c>
      <c r="Q54" s="17">
        <v>1.0520560000000001</v>
      </c>
      <c r="R54" s="17">
        <v>1.1005819999999999</v>
      </c>
      <c r="S54" s="17">
        <v>1.151416</v>
      </c>
      <c r="T54" s="17">
        <v>1.204037</v>
      </c>
      <c r="U54" s="17">
        <v>1.257612</v>
      </c>
      <c r="V54" s="17">
        <v>1.311985</v>
      </c>
      <c r="W54" s="17">
        <v>1.367049</v>
      </c>
      <c r="X54" s="17">
        <v>1.4231240000000001</v>
      </c>
      <c r="Y54" s="17">
        <v>1.4802759999999999</v>
      </c>
      <c r="Z54" s="17">
        <v>1.538538</v>
      </c>
      <c r="AA54" s="17">
        <v>1.5982780000000001</v>
      </c>
      <c r="AB54" s="17">
        <v>1.6590069999999999</v>
      </c>
      <c r="AC54" s="17">
        <v>1.7211749999999999</v>
      </c>
      <c r="AD54" s="17">
        <v>1.7857050000000001</v>
      </c>
      <c r="AE54" s="17">
        <v>1.8524700000000001</v>
      </c>
      <c r="AF54" s="17">
        <v>1.922612</v>
      </c>
      <c r="AG54" s="17">
        <v>1.995738</v>
      </c>
      <c r="AH54" s="17">
        <v>2.07186</v>
      </c>
      <c r="AI54" s="17">
        <v>2.1520380000000001</v>
      </c>
      <c r="AJ54" s="17">
        <v>2.2365699999999999</v>
      </c>
      <c r="AK54" s="5">
        <v>4.5426000000000001E-2</v>
      </c>
    </row>
    <row r="55" spans="1:37" ht="15" customHeight="1">
      <c r="A55" s="34" t="s">
        <v>604</v>
      </c>
      <c r="B55" s="7" t="s">
        <v>603</v>
      </c>
      <c r="C55" s="17">
        <v>2.5413999999999999E-2</v>
      </c>
      <c r="D55" s="17">
        <v>2.0525999999999999E-2</v>
      </c>
      <c r="E55" s="17">
        <v>1.5344E-2</v>
      </c>
      <c r="F55" s="17">
        <v>1.3883E-2</v>
      </c>
      <c r="G55" s="17">
        <v>1.3240999999999999E-2</v>
      </c>
      <c r="H55" s="17">
        <v>1.2692999999999999E-2</v>
      </c>
      <c r="I55" s="17">
        <v>1.2274999999999999E-2</v>
      </c>
      <c r="J55" s="17">
        <v>1.1974E-2</v>
      </c>
      <c r="K55" s="17">
        <v>1.1714E-2</v>
      </c>
      <c r="L55" s="17">
        <v>1.1549E-2</v>
      </c>
      <c r="M55" s="17">
        <v>1.1433E-2</v>
      </c>
      <c r="N55" s="17">
        <v>1.1358E-2</v>
      </c>
      <c r="O55" s="17">
        <v>1.1244000000000001E-2</v>
      </c>
      <c r="P55" s="17">
        <v>1.1219E-2</v>
      </c>
      <c r="Q55" s="17">
        <v>1.1226E-2</v>
      </c>
      <c r="R55" s="17">
        <v>1.1243E-2</v>
      </c>
      <c r="S55" s="17">
        <v>1.1265000000000001E-2</v>
      </c>
      <c r="T55" s="17">
        <v>1.1339999999999999E-2</v>
      </c>
      <c r="U55" s="17">
        <v>1.14E-2</v>
      </c>
      <c r="V55" s="17">
        <v>1.1462E-2</v>
      </c>
      <c r="W55" s="17">
        <v>1.1520000000000001E-2</v>
      </c>
      <c r="X55" s="17">
        <v>1.1573999999999999E-2</v>
      </c>
      <c r="Y55" s="17">
        <v>1.1616E-2</v>
      </c>
      <c r="Z55" s="17">
        <v>1.1641E-2</v>
      </c>
      <c r="AA55" s="17">
        <v>1.1698E-2</v>
      </c>
      <c r="AB55" s="17">
        <v>1.1717E-2</v>
      </c>
      <c r="AC55" s="17">
        <v>1.1769E-2</v>
      </c>
      <c r="AD55" s="17">
        <v>1.1818E-2</v>
      </c>
      <c r="AE55" s="17">
        <v>1.1861E-2</v>
      </c>
      <c r="AF55" s="17">
        <v>1.1901999999999999E-2</v>
      </c>
      <c r="AG55" s="17">
        <v>1.1938000000000001E-2</v>
      </c>
      <c r="AH55" s="17">
        <v>1.1967999999999999E-2</v>
      </c>
      <c r="AI55" s="17">
        <v>1.1996E-2</v>
      </c>
      <c r="AJ55" s="17">
        <v>1.2023000000000001E-2</v>
      </c>
      <c r="AK55" s="5">
        <v>-1.6576E-2</v>
      </c>
    </row>
    <row r="56" spans="1:37" ht="15" customHeight="1">
      <c r="A56" s="34" t="s">
        <v>602</v>
      </c>
      <c r="B56" s="7" t="s">
        <v>601</v>
      </c>
      <c r="C56" s="17">
        <v>3.7657000000000003E-2</v>
      </c>
      <c r="D56" s="17">
        <v>3.7762999999999998E-2</v>
      </c>
      <c r="E56" s="17">
        <v>3.7748999999999998E-2</v>
      </c>
      <c r="F56" s="17">
        <v>3.7561999999999998E-2</v>
      </c>
      <c r="G56" s="17">
        <v>3.7274000000000002E-2</v>
      </c>
      <c r="H56" s="17">
        <v>3.6736999999999999E-2</v>
      </c>
      <c r="I56" s="17">
        <v>3.6159999999999998E-2</v>
      </c>
      <c r="J56" s="17">
        <v>3.5561000000000002E-2</v>
      </c>
      <c r="K56" s="17">
        <v>3.4923999999999997E-2</v>
      </c>
      <c r="L56" s="17">
        <v>3.4355999999999998E-2</v>
      </c>
      <c r="M56" s="17">
        <v>3.3772999999999997E-2</v>
      </c>
      <c r="N56" s="17">
        <v>3.3225999999999999E-2</v>
      </c>
      <c r="O56" s="17">
        <v>3.2631E-2</v>
      </c>
      <c r="P56" s="17">
        <v>3.2126000000000002E-2</v>
      </c>
      <c r="Q56" s="17">
        <v>3.1699999999999999E-2</v>
      </c>
      <c r="R56" s="17">
        <v>3.1296999999999998E-2</v>
      </c>
      <c r="S56" s="17">
        <v>3.0935000000000001E-2</v>
      </c>
      <c r="T56" s="17">
        <v>3.0710999999999999E-2</v>
      </c>
      <c r="U56" s="17">
        <v>3.0467999999999999E-2</v>
      </c>
      <c r="V56" s="17">
        <v>3.0249000000000002E-2</v>
      </c>
      <c r="W56" s="17">
        <v>3.0057E-2</v>
      </c>
      <c r="X56" s="17">
        <v>2.9884000000000001E-2</v>
      </c>
      <c r="Y56" s="17">
        <v>2.9693000000000001E-2</v>
      </c>
      <c r="Z56" s="17">
        <v>2.9485000000000001E-2</v>
      </c>
      <c r="AA56" s="17">
        <v>2.9312999999999999E-2</v>
      </c>
      <c r="AB56" s="17">
        <v>2.9135000000000001E-2</v>
      </c>
      <c r="AC56" s="17">
        <v>2.8972000000000001E-2</v>
      </c>
      <c r="AD56" s="17">
        <v>2.8844000000000002E-2</v>
      </c>
      <c r="AE56" s="17">
        <v>2.8736999999999999E-2</v>
      </c>
      <c r="AF56" s="17">
        <v>2.8656000000000001E-2</v>
      </c>
      <c r="AG56" s="17">
        <v>2.8587999999999999E-2</v>
      </c>
      <c r="AH56" s="17">
        <v>2.8518000000000002E-2</v>
      </c>
      <c r="AI56" s="17">
        <v>2.8472000000000001E-2</v>
      </c>
      <c r="AJ56" s="17">
        <v>2.8441000000000001E-2</v>
      </c>
      <c r="AK56" s="5">
        <v>-8.8199999999999997E-3</v>
      </c>
    </row>
    <row r="57" spans="1:37" ht="15" customHeight="1">
      <c r="A57" s="34" t="s">
        <v>600</v>
      </c>
      <c r="B57" s="7" t="s">
        <v>599</v>
      </c>
      <c r="C57" s="17">
        <v>1.6438999999999999E-2</v>
      </c>
      <c r="D57" s="17">
        <v>1.6369000000000002E-2</v>
      </c>
      <c r="E57" s="17">
        <v>1.6400999999999999E-2</v>
      </c>
      <c r="F57" s="17">
        <v>1.6532000000000002E-2</v>
      </c>
      <c r="G57" s="17">
        <v>1.6698000000000001E-2</v>
      </c>
      <c r="H57" s="17">
        <v>1.6816000000000001E-2</v>
      </c>
      <c r="I57" s="17">
        <v>1.6972999999999999E-2</v>
      </c>
      <c r="J57" s="17">
        <v>1.7155E-2</v>
      </c>
      <c r="K57" s="17">
        <v>1.7333999999999999E-2</v>
      </c>
      <c r="L57" s="17">
        <v>1.7568E-2</v>
      </c>
      <c r="M57" s="17">
        <v>1.7808999999999998E-2</v>
      </c>
      <c r="N57" s="17">
        <v>1.8048000000000002E-2</v>
      </c>
      <c r="O57" s="17">
        <v>1.8273999999999999E-2</v>
      </c>
      <c r="P57" s="17">
        <v>1.8488999999999998E-2</v>
      </c>
      <c r="Q57" s="17">
        <v>1.8709E-2</v>
      </c>
      <c r="R57" s="17">
        <v>1.8915999999999999E-2</v>
      </c>
      <c r="S57" s="17">
        <v>1.9118E-2</v>
      </c>
      <c r="T57" s="17">
        <v>1.9393000000000001E-2</v>
      </c>
      <c r="U57" s="17">
        <v>1.966E-2</v>
      </c>
      <c r="V57" s="17">
        <v>1.9942999999999999E-2</v>
      </c>
      <c r="W57" s="17">
        <v>2.0230000000000001E-2</v>
      </c>
      <c r="X57" s="17">
        <v>2.0524000000000001E-2</v>
      </c>
      <c r="Y57" s="17">
        <v>2.0816000000000001E-2</v>
      </c>
      <c r="Z57" s="17">
        <v>2.1111999999999999E-2</v>
      </c>
      <c r="AA57" s="17">
        <v>2.146E-2</v>
      </c>
      <c r="AB57" s="17">
        <v>2.1847999999999999E-2</v>
      </c>
      <c r="AC57" s="17">
        <v>2.2256000000000001E-2</v>
      </c>
      <c r="AD57" s="17">
        <v>2.2689000000000001E-2</v>
      </c>
      <c r="AE57" s="17">
        <v>2.3143E-2</v>
      </c>
      <c r="AF57" s="17">
        <v>2.3629000000000001E-2</v>
      </c>
      <c r="AG57" s="17">
        <v>2.4139000000000001E-2</v>
      </c>
      <c r="AH57" s="17">
        <v>2.4673E-2</v>
      </c>
      <c r="AI57" s="17">
        <v>2.5235E-2</v>
      </c>
      <c r="AJ57" s="17">
        <v>2.5822000000000001E-2</v>
      </c>
      <c r="AK57" s="5">
        <v>1.4347E-2</v>
      </c>
    </row>
    <row r="58" spans="1:37" ht="15" customHeight="1">
      <c r="A58" s="34" t="s">
        <v>598</v>
      </c>
      <c r="B58" s="7" t="s">
        <v>597</v>
      </c>
      <c r="C58" s="17">
        <v>7.5659000000000004E-2</v>
      </c>
      <c r="D58" s="17">
        <v>7.0139000000000007E-2</v>
      </c>
      <c r="E58" s="17">
        <v>6.5111000000000002E-2</v>
      </c>
      <c r="F58" s="17">
        <v>6.0407000000000002E-2</v>
      </c>
      <c r="G58" s="17">
        <v>5.5988000000000003E-2</v>
      </c>
      <c r="H58" s="17">
        <v>5.1640999999999999E-2</v>
      </c>
      <c r="I58" s="17">
        <v>4.7572999999999997E-2</v>
      </c>
      <c r="J58" s="17">
        <v>4.3778999999999998E-2</v>
      </c>
      <c r="K58" s="17">
        <v>4.0233999999999999E-2</v>
      </c>
      <c r="L58" s="17">
        <v>3.7014999999999999E-2</v>
      </c>
      <c r="M58" s="17">
        <v>3.4067E-2</v>
      </c>
      <c r="N58" s="17">
        <v>3.1424000000000001E-2</v>
      </c>
      <c r="O58" s="17">
        <v>2.9003000000000001E-2</v>
      </c>
      <c r="P58" s="17">
        <v>2.6832000000000002E-2</v>
      </c>
      <c r="Q58" s="17">
        <v>2.4958000000000001E-2</v>
      </c>
      <c r="R58" s="17">
        <v>2.3342999999999999E-2</v>
      </c>
      <c r="S58" s="17">
        <v>2.1950999999999998E-2</v>
      </c>
      <c r="T58" s="17">
        <v>2.1010999999999998E-2</v>
      </c>
      <c r="U58" s="17">
        <v>2.0157999999999999E-2</v>
      </c>
      <c r="V58" s="17">
        <v>1.949E-2</v>
      </c>
      <c r="W58" s="17">
        <v>1.8943999999999999E-2</v>
      </c>
      <c r="X58" s="17">
        <v>1.8491E-2</v>
      </c>
      <c r="Y58" s="17">
        <v>1.8051999999999999E-2</v>
      </c>
      <c r="Z58" s="17">
        <v>1.7573999999999999E-2</v>
      </c>
      <c r="AA58" s="17">
        <v>1.7481E-2</v>
      </c>
      <c r="AB58" s="17">
        <v>1.7371999999999999E-2</v>
      </c>
      <c r="AC58" s="17">
        <v>1.7269E-2</v>
      </c>
      <c r="AD58" s="17">
        <v>1.7187000000000001E-2</v>
      </c>
      <c r="AE58" s="17">
        <v>1.7118000000000001E-2</v>
      </c>
      <c r="AF58" s="17">
        <v>1.7063999999999999E-2</v>
      </c>
      <c r="AG58" s="17">
        <v>1.7017999999999998E-2</v>
      </c>
      <c r="AH58" s="17">
        <v>1.6969999999999999E-2</v>
      </c>
      <c r="AI58" s="17">
        <v>1.6936E-2</v>
      </c>
      <c r="AJ58" s="17">
        <v>1.6912E-2</v>
      </c>
      <c r="AK58" s="5">
        <v>-4.3478000000000003E-2</v>
      </c>
    </row>
    <row r="59" spans="1:37" ht="15" customHeight="1">
      <c r="A59" s="34" t="s">
        <v>595</v>
      </c>
      <c r="B59" s="7" t="s">
        <v>594</v>
      </c>
      <c r="C59" s="17">
        <v>0</v>
      </c>
      <c r="D59" s="17">
        <v>0</v>
      </c>
      <c r="E59" s="17">
        <v>0</v>
      </c>
      <c r="F59" s="17">
        <v>0</v>
      </c>
      <c r="G59" s="17">
        <v>0</v>
      </c>
      <c r="H59" s="17">
        <v>0</v>
      </c>
      <c r="I59" s="17">
        <v>0</v>
      </c>
      <c r="J59" s="17">
        <v>0</v>
      </c>
      <c r="K59" s="17">
        <v>0</v>
      </c>
      <c r="L59" s="17">
        <v>0</v>
      </c>
      <c r="M59" s="17">
        <v>0</v>
      </c>
      <c r="N59" s="17">
        <v>0</v>
      </c>
      <c r="O59" s="17">
        <v>0</v>
      </c>
      <c r="P59" s="17">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c r="AI59" s="17">
        <v>0</v>
      </c>
      <c r="AJ59" s="17">
        <v>0</v>
      </c>
      <c r="AK59" s="5" t="s">
        <v>45</v>
      </c>
    </row>
    <row r="60" spans="1:37" ht="15" customHeight="1">
      <c r="A60" s="34" t="s">
        <v>593</v>
      </c>
      <c r="B60" s="7" t="s">
        <v>592</v>
      </c>
      <c r="C60" s="17">
        <v>1.3519999999999999E-3</v>
      </c>
      <c r="D60" s="17">
        <v>3.8960000000000002E-3</v>
      </c>
      <c r="E60" s="17">
        <v>8.8199999999999997E-3</v>
      </c>
      <c r="F60" s="17">
        <v>1.7229000000000001E-2</v>
      </c>
      <c r="G60" s="17">
        <v>3.2226999999999999E-2</v>
      </c>
      <c r="H60" s="17">
        <v>5.4024000000000003E-2</v>
      </c>
      <c r="I60" s="17">
        <v>7.6591999999999993E-2</v>
      </c>
      <c r="J60" s="17">
        <v>0.101827</v>
      </c>
      <c r="K60" s="17">
        <v>0.12907399999999999</v>
      </c>
      <c r="L60" s="17">
        <v>0.15567800000000001</v>
      </c>
      <c r="M60" s="17">
        <v>0.18148500000000001</v>
      </c>
      <c r="N60" s="17">
        <v>0.20503299999999999</v>
      </c>
      <c r="O60" s="17">
        <v>0.22781399999999999</v>
      </c>
      <c r="P60" s="17">
        <v>0.24924099999999999</v>
      </c>
      <c r="Q60" s="17">
        <v>0.26943</v>
      </c>
      <c r="R60" s="17">
        <v>0.28598800000000002</v>
      </c>
      <c r="S60" s="17">
        <v>0.300819</v>
      </c>
      <c r="T60" s="17">
        <v>0.31423699999999999</v>
      </c>
      <c r="U60" s="17">
        <v>0.32615499999999997</v>
      </c>
      <c r="V60" s="17">
        <v>0.33676600000000001</v>
      </c>
      <c r="W60" s="17">
        <v>0.34548299999999998</v>
      </c>
      <c r="X60" s="17">
        <v>0.35309299999999999</v>
      </c>
      <c r="Y60" s="17">
        <v>0.35981099999999999</v>
      </c>
      <c r="Z60" s="17">
        <v>0.365811</v>
      </c>
      <c r="AA60" s="17">
        <v>0.37095400000000001</v>
      </c>
      <c r="AB60" s="17">
        <v>0.37542799999999998</v>
      </c>
      <c r="AC60" s="17">
        <v>0.37936999999999999</v>
      </c>
      <c r="AD60" s="17">
        <v>0.382905</v>
      </c>
      <c r="AE60" s="17">
        <v>0.38605200000000001</v>
      </c>
      <c r="AF60" s="17">
        <v>0.388876</v>
      </c>
      <c r="AG60" s="17">
        <v>0.39155299999999998</v>
      </c>
      <c r="AH60" s="17">
        <v>0.39425300000000002</v>
      </c>
      <c r="AI60" s="17">
        <v>0.39693600000000001</v>
      </c>
      <c r="AJ60" s="17">
        <v>0.39972000000000002</v>
      </c>
      <c r="AK60" s="5">
        <v>0.15571199999999999</v>
      </c>
    </row>
    <row r="61" spans="1:37" ht="15" customHeight="1">
      <c r="A61" s="34" t="s">
        <v>591</v>
      </c>
      <c r="B61" s="7" t="s">
        <v>590</v>
      </c>
      <c r="C61" s="17">
        <v>15.333682</v>
      </c>
      <c r="D61" s="17">
        <v>15.5814</v>
      </c>
      <c r="E61" s="17">
        <v>15.826027</v>
      </c>
      <c r="F61" s="17">
        <v>16.042359999999999</v>
      </c>
      <c r="G61" s="17">
        <v>16.251823000000002</v>
      </c>
      <c r="H61" s="17">
        <v>16.434652</v>
      </c>
      <c r="I61" s="17">
        <v>16.576094000000001</v>
      </c>
      <c r="J61" s="17">
        <v>16.679971999999999</v>
      </c>
      <c r="K61" s="17">
        <v>16.757339000000002</v>
      </c>
      <c r="L61" s="17">
        <v>16.810176999999999</v>
      </c>
      <c r="M61" s="17">
        <v>16.854437000000001</v>
      </c>
      <c r="N61" s="17">
        <v>16.911076000000001</v>
      </c>
      <c r="O61" s="17">
        <v>16.991752999999999</v>
      </c>
      <c r="P61" s="17">
        <v>17.116258999999999</v>
      </c>
      <c r="Q61" s="17">
        <v>17.255146</v>
      </c>
      <c r="R61" s="17">
        <v>17.383210999999999</v>
      </c>
      <c r="S61" s="17">
        <v>17.524781999999998</v>
      </c>
      <c r="T61" s="17">
        <v>17.695255</v>
      </c>
      <c r="U61" s="17">
        <v>17.875202000000002</v>
      </c>
      <c r="V61" s="17">
        <v>18.074707</v>
      </c>
      <c r="W61" s="17">
        <v>18.293119000000001</v>
      </c>
      <c r="X61" s="17">
        <v>18.516556000000001</v>
      </c>
      <c r="Y61" s="17">
        <v>18.742934999999999</v>
      </c>
      <c r="Z61" s="17">
        <v>18.969421000000001</v>
      </c>
      <c r="AA61" s="17">
        <v>19.175301000000001</v>
      </c>
      <c r="AB61" s="17">
        <v>19.357256</v>
      </c>
      <c r="AC61" s="17">
        <v>19.510038000000002</v>
      </c>
      <c r="AD61" s="17">
        <v>19.650866000000001</v>
      </c>
      <c r="AE61" s="17">
        <v>19.780398999999999</v>
      </c>
      <c r="AF61" s="17">
        <v>19.878917999999999</v>
      </c>
      <c r="AG61" s="17">
        <v>19.969647999999999</v>
      </c>
      <c r="AH61" s="17">
        <v>20.065142000000002</v>
      </c>
      <c r="AI61" s="17">
        <v>20.176891000000001</v>
      </c>
      <c r="AJ61" s="17">
        <v>20.308823</v>
      </c>
      <c r="AK61" s="5">
        <v>8.3149999999999995E-3</v>
      </c>
    </row>
    <row r="63" spans="1:37" ht="15" customHeight="1">
      <c r="A63" s="34" t="s">
        <v>589</v>
      </c>
      <c r="B63" s="4" t="s">
        <v>588</v>
      </c>
      <c r="C63" s="16">
        <v>120.902435</v>
      </c>
      <c r="D63" s="16">
        <v>121.329094</v>
      </c>
      <c r="E63" s="16">
        <v>121.851288</v>
      </c>
      <c r="F63" s="16">
        <v>122.378517</v>
      </c>
      <c r="G63" s="16">
        <v>122.952652</v>
      </c>
      <c r="H63" s="16">
        <v>123.410309</v>
      </c>
      <c r="I63" s="16">
        <v>123.90490699999999</v>
      </c>
      <c r="J63" s="16">
        <v>124.367828</v>
      </c>
      <c r="K63" s="16">
        <v>124.729446</v>
      </c>
      <c r="L63" s="16">
        <v>125.044327</v>
      </c>
      <c r="M63" s="16">
        <v>125.17437700000001</v>
      </c>
      <c r="N63" s="16">
        <v>125.15342699999999</v>
      </c>
      <c r="O63" s="16">
        <v>124.94008599999999</v>
      </c>
      <c r="P63" s="16">
        <v>124.635345</v>
      </c>
      <c r="Q63" s="16">
        <v>124.298615</v>
      </c>
      <c r="R63" s="16">
        <v>123.85231</v>
      </c>
      <c r="S63" s="16">
        <v>123.36901899999999</v>
      </c>
      <c r="T63" s="16">
        <v>122.84066799999999</v>
      </c>
      <c r="U63" s="16">
        <v>122.225967</v>
      </c>
      <c r="V63" s="16">
        <v>121.544449</v>
      </c>
      <c r="W63" s="16">
        <v>120.844185</v>
      </c>
      <c r="X63" s="16">
        <v>120.135429</v>
      </c>
      <c r="Y63" s="16">
        <v>119.425316</v>
      </c>
      <c r="Z63" s="16">
        <v>118.729546</v>
      </c>
      <c r="AA63" s="16">
        <v>118.06880200000001</v>
      </c>
      <c r="AB63" s="16">
        <v>117.424599</v>
      </c>
      <c r="AC63" s="16">
        <v>116.802254</v>
      </c>
      <c r="AD63" s="16">
        <v>116.2407</v>
      </c>
      <c r="AE63" s="16">
        <v>115.720383</v>
      </c>
      <c r="AF63" s="16">
        <v>115.25592</v>
      </c>
      <c r="AG63" s="16">
        <v>114.82596599999999</v>
      </c>
      <c r="AH63" s="16">
        <v>114.413101</v>
      </c>
      <c r="AI63" s="16">
        <v>114.052322</v>
      </c>
      <c r="AJ63" s="16">
        <v>113.737709</v>
      </c>
      <c r="AK63" s="2">
        <v>-2.0170000000000001E-3</v>
      </c>
    </row>
    <row r="65" spans="1:37" ht="15" customHeight="1">
      <c r="A65" s="34" t="s">
        <v>587</v>
      </c>
      <c r="B65" s="4" t="s">
        <v>586</v>
      </c>
      <c r="C65" s="16">
        <v>253.71786499999999</v>
      </c>
      <c r="D65" s="16">
        <v>255.41043099999999</v>
      </c>
      <c r="E65" s="16">
        <v>257.118042</v>
      </c>
      <c r="F65" s="16">
        <v>258.78601099999997</v>
      </c>
      <c r="G65" s="16">
        <v>260.425659</v>
      </c>
      <c r="H65" s="16">
        <v>261.77233899999999</v>
      </c>
      <c r="I65" s="16">
        <v>263.264679</v>
      </c>
      <c r="J65" s="16">
        <v>264.83346599999999</v>
      </c>
      <c r="K65" s="16">
        <v>266.37439000000001</v>
      </c>
      <c r="L65" s="16">
        <v>267.867706</v>
      </c>
      <c r="M65" s="16">
        <v>269.183289</v>
      </c>
      <c r="N65" s="16">
        <v>270.31066900000002</v>
      </c>
      <c r="O65" s="16">
        <v>271.21933000000001</v>
      </c>
      <c r="P65" s="16">
        <v>272.08068800000001</v>
      </c>
      <c r="Q65" s="16">
        <v>273.053223</v>
      </c>
      <c r="R65" s="16">
        <v>273.97082499999999</v>
      </c>
      <c r="S65" s="16">
        <v>274.93048099999999</v>
      </c>
      <c r="T65" s="16">
        <v>275.95358299999998</v>
      </c>
      <c r="U65" s="16">
        <v>276.95935100000003</v>
      </c>
      <c r="V65" s="16">
        <v>277.96014400000001</v>
      </c>
      <c r="W65" s="16">
        <v>279.02984600000002</v>
      </c>
      <c r="X65" s="16">
        <v>280.19305400000002</v>
      </c>
      <c r="Y65" s="16">
        <v>281.39959700000003</v>
      </c>
      <c r="Z65" s="16">
        <v>282.664154</v>
      </c>
      <c r="AA65" s="16">
        <v>283.97442599999999</v>
      </c>
      <c r="AB65" s="16">
        <v>285.283905</v>
      </c>
      <c r="AC65" s="16">
        <v>286.570404</v>
      </c>
      <c r="AD65" s="16">
        <v>287.89712500000002</v>
      </c>
      <c r="AE65" s="16">
        <v>289.21472199999999</v>
      </c>
      <c r="AF65" s="16">
        <v>290.503693</v>
      </c>
      <c r="AG65" s="16">
        <v>291.69519000000003</v>
      </c>
      <c r="AH65" s="16">
        <v>292.75585899999999</v>
      </c>
      <c r="AI65" s="16">
        <v>293.74911500000002</v>
      </c>
      <c r="AJ65" s="16">
        <v>294.64889499999998</v>
      </c>
      <c r="AK65" s="2">
        <v>4.4759999999999999E-3</v>
      </c>
    </row>
    <row r="66" spans="1:37" ht="15" customHeight="1" thickBot="1"/>
    <row r="67" spans="1:37" ht="15" customHeight="1">
      <c r="B67" s="80" t="s">
        <v>585</v>
      </c>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row>
    <row r="68" spans="1:37" ht="15" customHeight="1">
      <c r="B68" s="39" t="s">
        <v>584</v>
      </c>
    </row>
    <row r="69" spans="1:37" ht="15" customHeight="1">
      <c r="B69" s="39" t="s">
        <v>224</v>
      </c>
    </row>
    <row r="70" spans="1:37" ht="15" customHeight="1">
      <c r="B70" s="39" t="s">
        <v>583</v>
      </c>
    </row>
    <row r="71" spans="1:37" ht="15" customHeight="1">
      <c r="B71" s="39" t="s">
        <v>1004</v>
      </c>
    </row>
    <row r="72" spans="1:37" ht="15" customHeight="1">
      <c r="B72" s="39" t="s">
        <v>1005</v>
      </c>
    </row>
    <row r="73" spans="1:37" ht="15" customHeight="1">
      <c r="B73" s="39" t="s">
        <v>1006</v>
      </c>
    </row>
    <row r="74" spans="1:37" ht="15" customHeight="1">
      <c r="B74" s="39" t="s">
        <v>1007</v>
      </c>
    </row>
    <row r="75" spans="1:37" ht="15" customHeight="1">
      <c r="B75" s="39" t="s">
        <v>1008</v>
      </c>
    </row>
    <row r="76" spans="1:37" ht="15" customHeight="1">
      <c r="B76" s="39" t="s">
        <v>1009</v>
      </c>
    </row>
  </sheetData>
  <mergeCells count="1">
    <mergeCell ref="B67:AK67"/>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7"/>
  <sheetViews>
    <sheetView workbookViewId="0"/>
  </sheetViews>
  <sheetFormatPr defaultRowHeight="14.25"/>
  <cols>
    <col min="1" max="1" width="34.73046875" customWidth="1"/>
  </cols>
  <sheetData>
    <row r="1" spans="1:36" ht="14.65" thickBot="1">
      <c r="A1" s="9" t="s">
        <v>983</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4.65" thickTop="1"/>
    <row r="3" spans="1:36">
      <c r="B3" s="37" t="s">
        <v>218</v>
      </c>
      <c r="C3" s="37" t="s">
        <v>982</v>
      </c>
      <c r="D3" s="37"/>
      <c r="E3" s="37"/>
      <c r="F3" s="37"/>
    </row>
    <row r="4" spans="1:36">
      <c r="B4" s="37" t="s">
        <v>217</v>
      </c>
      <c r="C4" s="37" t="s">
        <v>984</v>
      </c>
      <c r="D4" s="37"/>
      <c r="E4" s="37"/>
      <c r="F4" s="37" t="s">
        <v>216</v>
      </c>
    </row>
    <row r="5" spans="1:36">
      <c r="B5" s="37" t="s">
        <v>215</v>
      </c>
      <c r="C5" s="37" t="s">
        <v>985</v>
      </c>
      <c r="D5" s="37"/>
      <c r="E5" s="37"/>
      <c r="F5" s="37"/>
    </row>
    <row r="6" spans="1:36">
      <c r="B6" s="37" t="s">
        <v>214</v>
      </c>
      <c r="C6" s="37"/>
      <c r="D6" s="37" t="s">
        <v>986</v>
      </c>
      <c r="E6" s="37"/>
      <c r="F6" s="37"/>
    </row>
    <row r="10" spans="1:36" ht="15.75">
      <c r="A10" s="10" t="s">
        <v>1019</v>
      </c>
    </row>
    <row r="11" spans="1:36">
      <c r="A11" s="9" t="s">
        <v>1020</v>
      </c>
    </row>
    <row r="12" spans="1:36">
      <c r="A12" s="9" t="s">
        <v>211</v>
      </c>
      <c r="B12" s="38"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987</v>
      </c>
    </row>
    <row r="13" spans="1:36" ht="14.65" thickBot="1">
      <c r="A13" s="8" t="s">
        <v>653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4.65" thickTop="1"/>
    <row r="15" spans="1:36">
      <c r="A15" s="4" t="s">
        <v>652</v>
      </c>
    </row>
    <row r="16" spans="1:36">
      <c r="A16" s="4" t="s">
        <v>651</v>
      </c>
    </row>
    <row r="17" spans="1:36">
      <c r="A17" s="7" t="s">
        <v>624</v>
      </c>
      <c r="B17" s="14">
        <v>7371.9702150000003</v>
      </c>
      <c r="C17" s="14">
        <v>7080.1284180000002</v>
      </c>
      <c r="D17" s="14">
        <v>6829.1464839999999</v>
      </c>
      <c r="E17" s="14">
        <v>6601.2846680000002</v>
      </c>
      <c r="F17" s="14">
        <v>6353.9370120000003</v>
      </c>
      <c r="G17" s="14">
        <v>6067.2626950000003</v>
      </c>
      <c r="H17" s="14">
        <v>5844.3706050000001</v>
      </c>
      <c r="I17" s="14">
        <v>5649.4609380000002</v>
      </c>
      <c r="J17" s="14">
        <v>5455.2924800000001</v>
      </c>
      <c r="K17" s="14">
        <v>5284.8515619999998</v>
      </c>
      <c r="L17" s="14">
        <v>5145.4555659999996</v>
      </c>
      <c r="M17" s="14">
        <v>5037.1123049999997</v>
      </c>
      <c r="N17" s="14">
        <v>4944.9086909999996</v>
      </c>
      <c r="O17" s="14">
        <v>4872.5463870000003</v>
      </c>
      <c r="P17" s="14">
        <v>4831.9936520000001</v>
      </c>
      <c r="Q17" s="14">
        <v>4803.5083009999998</v>
      </c>
      <c r="R17" s="14">
        <v>4789.1767579999996</v>
      </c>
      <c r="S17" s="14">
        <v>4794.857422</v>
      </c>
      <c r="T17" s="14">
        <v>4802.4829099999997</v>
      </c>
      <c r="U17" s="14">
        <v>4807.3720700000003</v>
      </c>
      <c r="V17" s="14">
        <v>4816.5205079999996</v>
      </c>
      <c r="W17" s="14">
        <v>4831.4565430000002</v>
      </c>
      <c r="X17" s="14">
        <v>4845.2734380000002</v>
      </c>
      <c r="Y17" s="14">
        <v>4861.3164059999999</v>
      </c>
      <c r="Z17" s="14">
        <v>4875.794922</v>
      </c>
      <c r="AA17" s="14">
        <v>4906.9985349999997</v>
      </c>
      <c r="AB17" s="14">
        <v>4938.2998049999997</v>
      </c>
      <c r="AC17" s="14">
        <v>4975.7329099999997</v>
      </c>
      <c r="AD17" s="14">
        <v>5014.7568359999996</v>
      </c>
      <c r="AE17" s="14">
        <v>5050.2016599999997</v>
      </c>
      <c r="AF17" s="14">
        <v>5075.9467770000001</v>
      </c>
      <c r="AG17" s="14">
        <v>5092.0063479999999</v>
      </c>
      <c r="AH17" s="14">
        <v>5108.1767579999996</v>
      </c>
      <c r="AI17" s="14">
        <v>5119.501953</v>
      </c>
      <c r="AJ17" s="5">
        <v>-1.0081E-2</v>
      </c>
    </row>
    <row r="18" spans="1:36">
      <c r="A18" s="7" t="s">
        <v>622</v>
      </c>
      <c r="B18" s="14">
        <v>36.27449</v>
      </c>
      <c r="C18" s="14">
        <v>34.634597999999997</v>
      </c>
      <c r="D18" s="14">
        <v>33.361243999999999</v>
      </c>
      <c r="E18" s="14">
        <v>32.168747000000003</v>
      </c>
      <c r="F18" s="14">
        <v>31.076329999999999</v>
      </c>
      <c r="G18" s="14">
        <v>30.188026000000001</v>
      </c>
      <c r="H18" s="14">
        <v>29.550236000000002</v>
      </c>
      <c r="I18" s="14">
        <v>29.274616000000002</v>
      </c>
      <c r="J18" s="14">
        <v>29.323958999999999</v>
      </c>
      <c r="K18" s="14">
        <v>29.752870999999999</v>
      </c>
      <c r="L18" s="14">
        <v>30.607013999999999</v>
      </c>
      <c r="M18" s="14">
        <v>32.005032</v>
      </c>
      <c r="N18" s="14">
        <v>33.928902000000001</v>
      </c>
      <c r="O18" s="14">
        <v>36.285336000000001</v>
      </c>
      <c r="P18" s="14">
        <v>39.100268999999997</v>
      </c>
      <c r="Q18" s="14">
        <v>42.410435</v>
      </c>
      <c r="R18" s="14">
        <v>45.892429</v>
      </c>
      <c r="S18" s="14">
        <v>49.415874000000002</v>
      </c>
      <c r="T18" s="14">
        <v>52.904530000000001</v>
      </c>
      <c r="U18" s="14">
        <v>56.316932999999999</v>
      </c>
      <c r="V18" s="14">
        <v>59.591991</v>
      </c>
      <c r="W18" s="14">
        <v>62.733749000000003</v>
      </c>
      <c r="X18" s="14">
        <v>65.506279000000006</v>
      </c>
      <c r="Y18" s="14">
        <v>68.342262000000005</v>
      </c>
      <c r="Z18" s="14">
        <v>71.432770000000005</v>
      </c>
      <c r="AA18" s="14">
        <v>74.275611999999995</v>
      </c>
      <c r="AB18" s="14">
        <v>76.890845999999996</v>
      </c>
      <c r="AC18" s="14">
        <v>79.383583000000002</v>
      </c>
      <c r="AD18" s="14">
        <v>81.697388000000004</v>
      </c>
      <c r="AE18" s="14">
        <v>83.770638000000005</v>
      </c>
      <c r="AF18" s="14">
        <v>85.548278999999994</v>
      </c>
      <c r="AG18" s="14">
        <v>87.061745000000002</v>
      </c>
      <c r="AH18" s="14">
        <v>88.426215999999997</v>
      </c>
      <c r="AI18" s="14">
        <v>89.601012999999995</v>
      </c>
      <c r="AJ18" s="5">
        <v>3.0148999999999999E-2</v>
      </c>
    </row>
    <row r="19" spans="1:36">
      <c r="A19" s="7" t="s">
        <v>647</v>
      </c>
      <c r="B19" s="14">
        <v>7408.2446289999998</v>
      </c>
      <c r="C19" s="14">
        <v>7114.7631840000004</v>
      </c>
      <c r="D19" s="14">
        <v>6862.5078119999998</v>
      </c>
      <c r="E19" s="14">
        <v>6633.4536129999997</v>
      </c>
      <c r="F19" s="14">
        <v>6385.0131840000004</v>
      </c>
      <c r="G19" s="14">
        <v>6097.4506840000004</v>
      </c>
      <c r="H19" s="14">
        <v>5873.9208980000003</v>
      </c>
      <c r="I19" s="14">
        <v>5678.7353519999997</v>
      </c>
      <c r="J19" s="14">
        <v>5484.6162109999996</v>
      </c>
      <c r="K19" s="14">
        <v>5314.6044920000004</v>
      </c>
      <c r="L19" s="14">
        <v>5176.0625</v>
      </c>
      <c r="M19" s="14">
        <v>5069.1171880000002</v>
      </c>
      <c r="N19" s="14">
        <v>4978.8374020000001</v>
      </c>
      <c r="O19" s="14">
        <v>4908.8315430000002</v>
      </c>
      <c r="P19" s="14">
        <v>4871.09375</v>
      </c>
      <c r="Q19" s="14">
        <v>4845.9189450000003</v>
      </c>
      <c r="R19" s="14">
        <v>4835.0693359999996</v>
      </c>
      <c r="S19" s="14">
        <v>4844.2734380000002</v>
      </c>
      <c r="T19" s="14">
        <v>4855.3872069999998</v>
      </c>
      <c r="U19" s="14">
        <v>4863.6889650000003</v>
      </c>
      <c r="V19" s="14">
        <v>4876.1123049999997</v>
      </c>
      <c r="W19" s="14">
        <v>4894.1904299999997</v>
      </c>
      <c r="X19" s="14">
        <v>4910.7797849999997</v>
      </c>
      <c r="Y19" s="14">
        <v>4929.6586909999996</v>
      </c>
      <c r="Z19" s="14">
        <v>4947.2275390000004</v>
      </c>
      <c r="AA19" s="14">
        <v>4981.2739259999998</v>
      </c>
      <c r="AB19" s="14">
        <v>5015.1904299999997</v>
      </c>
      <c r="AC19" s="14">
        <v>5055.1166990000002</v>
      </c>
      <c r="AD19" s="14">
        <v>5096.4541019999997</v>
      </c>
      <c r="AE19" s="14">
        <v>5133.9721680000002</v>
      </c>
      <c r="AF19" s="14">
        <v>5161.4951170000004</v>
      </c>
      <c r="AG19" s="14">
        <v>5179.0678710000002</v>
      </c>
      <c r="AH19" s="14">
        <v>5196.6030270000001</v>
      </c>
      <c r="AI19" s="14">
        <v>5209.1030270000001</v>
      </c>
      <c r="AJ19" s="5">
        <v>-9.6950000000000005E-3</v>
      </c>
    </row>
    <row r="21" spans="1:36">
      <c r="A21" s="4" t="s">
        <v>646</v>
      </c>
    </row>
    <row r="22" spans="1:36">
      <c r="A22" s="7" t="s">
        <v>617</v>
      </c>
      <c r="B22" s="14">
        <v>511.11575299999998</v>
      </c>
      <c r="C22" s="14">
        <v>478.46389799999997</v>
      </c>
      <c r="D22" s="14">
        <v>449.45297199999999</v>
      </c>
      <c r="E22" s="14">
        <v>424.69723499999998</v>
      </c>
      <c r="F22" s="14">
        <v>402.74319500000001</v>
      </c>
      <c r="G22" s="14">
        <v>382.87866200000002</v>
      </c>
      <c r="H22" s="14">
        <v>366.91580199999999</v>
      </c>
      <c r="I22" s="14">
        <v>353.37148999999999</v>
      </c>
      <c r="J22" s="14">
        <v>339.53933699999999</v>
      </c>
      <c r="K22" s="14">
        <v>326.47366299999999</v>
      </c>
      <c r="L22" s="14">
        <v>314.83779900000002</v>
      </c>
      <c r="M22" s="14">
        <v>304.31475799999998</v>
      </c>
      <c r="N22" s="14">
        <v>295.27282700000001</v>
      </c>
      <c r="O22" s="14">
        <v>287.59777800000001</v>
      </c>
      <c r="P22" s="14">
        <v>281.00631700000002</v>
      </c>
      <c r="Q22" s="14">
        <v>275.71218900000002</v>
      </c>
      <c r="R22" s="14">
        <v>268.42645299999998</v>
      </c>
      <c r="S22" s="14">
        <v>264.54257200000001</v>
      </c>
      <c r="T22" s="14">
        <v>261.50460800000002</v>
      </c>
      <c r="U22" s="14">
        <v>257.21893299999999</v>
      </c>
      <c r="V22" s="14">
        <v>255.833527</v>
      </c>
      <c r="W22" s="14">
        <v>256.27121</v>
      </c>
      <c r="X22" s="14">
        <v>256.02444500000001</v>
      </c>
      <c r="Y22" s="14">
        <v>256.04959100000002</v>
      </c>
      <c r="Z22" s="14">
        <v>257.86187699999999</v>
      </c>
      <c r="AA22" s="14">
        <v>259.80474900000002</v>
      </c>
      <c r="AB22" s="14">
        <v>261.60952800000001</v>
      </c>
      <c r="AC22" s="14">
        <v>263.68194599999998</v>
      </c>
      <c r="AD22" s="14">
        <v>265.73525999999998</v>
      </c>
      <c r="AE22" s="14">
        <v>267.46734600000002</v>
      </c>
      <c r="AF22" s="14">
        <v>268.63150000000002</v>
      </c>
      <c r="AG22" s="14">
        <v>269.34265099999999</v>
      </c>
      <c r="AH22" s="14">
        <v>270.069366</v>
      </c>
      <c r="AI22" s="14">
        <v>270.60082999999997</v>
      </c>
      <c r="AJ22" s="5">
        <v>-1.7652999999999999E-2</v>
      </c>
    </row>
    <row r="23" spans="1:36">
      <c r="A23" s="7" t="s">
        <v>615</v>
      </c>
      <c r="B23" s="14">
        <v>16.729153</v>
      </c>
      <c r="C23" s="14">
        <v>20.657087000000001</v>
      </c>
      <c r="D23" s="14">
        <v>27.360132</v>
      </c>
      <c r="E23" s="14">
        <v>38.507461999999997</v>
      </c>
      <c r="F23" s="14">
        <v>58.855564000000001</v>
      </c>
      <c r="G23" s="14">
        <v>86.718010000000007</v>
      </c>
      <c r="H23" s="14">
        <v>107.621788</v>
      </c>
      <c r="I23" s="14">
        <v>127.79937</v>
      </c>
      <c r="J23" s="14">
        <v>147.580658</v>
      </c>
      <c r="K23" s="14">
        <v>162.45521500000001</v>
      </c>
      <c r="L23" s="14">
        <v>174.36814899999999</v>
      </c>
      <c r="M23" s="14">
        <v>182.75604200000001</v>
      </c>
      <c r="N23" s="14">
        <v>191.37200899999999</v>
      </c>
      <c r="O23" s="14">
        <v>199.05635100000001</v>
      </c>
      <c r="P23" s="14">
        <v>205.86239599999999</v>
      </c>
      <c r="Q23" s="14">
        <v>207.292374</v>
      </c>
      <c r="R23" s="14">
        <v>207.92167699999999</v>
      </c>
      <c r="S23" s="14">
        <v>208.547684</v>
      </c>
      <c r="T23" s="14">
        <v>208.94152800000001</v>
      </c>
      <c r="U23" s="14">
        <v>209.33637999999999</v>
      </c>
      <c r="V23" s="14">
        <v>208.28656000000001</v>
      </c>
      <c r="W23" s="14">
        <v>207.108093</v>
      </c>
      <c r="X23" s="14">
        <v>206.08805799999999</v>
      </c>
      <c r="Y23" s="14">
        <v>205.28021200000001</v>
      </c>
      <c r="Z23" s="14">
        <v>204.172516</v>
      </c>
      <c r="AA23" s="14">
        <v>202.876938</v>
      </c>
      <c r="AB23" s="14">
        <v>201.63252299999999</v>
      </c>
      <c r="AC23" s="14">
        <v>200.49288899999999</v>
      </c>
      <c r="AD23" s="14">
        <v>199.18789699999999</v>
      </c>
      <c r="AE23" s="14">
        <v>197.60823099999999</v>
      </c>
      <c r="AF23" s="14">
        <v>195.93048099999999</v>
      </c>
      <c r="AG23" s="14">
        <v>194.64279199999999</v>
      </c>
      <c r="AH23" s="14">
        <v>193.492142</v>
      </c>
      <c r="AI23" s="14">
        <v>192.652039</v>
      </c>
      <c r="AJ23" s="5">
        <v>7.2267999999999999E-2</v>
      </c>
    </row>
    <row r="24" spans="1:36">
      <c r="A24" s="7" t="s">
        <v>613</v>
      </c>
      <c r="B24" s="14">
        <v>17.607057999999999</v>
      </c>
      <c r="C24" s="14">
        <v>20.498280000000001</v>
      </c>
      <c r="D24" s="14">
        <v>25.010632999999999</v>
      </c>
      <c r="E24" s="14">
        <v>31.898012000000001</v>
      </c>
      <c r="F24" s="14">
        <v>44.304336999999997</v>
      </c>
      <c r="G24" s="14">
        <v>61.182189999999999</v>
      </c>
      <c r="H24" s="14">
        <v>74.254997000000003</v>
      </c>
      <c r="I24" s="14">
        <v>87.112717000000004</v>
      </c>
      <c r="J24" s="14">
        <v>100.442863</v>
      </c>
      <c r="K24" s="14">
        <v>111.06916</v>
      </c>
      <c r="L24" s="14">
        <v>120.257942</v>
      </c>
      <c r="M24" s="14">
        <v>127.656944</v>
      </c>
      <c r="N24" s="14">
        <v>135.499405</v>
      </c>
      <c r="O24" s="14">
        <v>143.17463699999999</v>
      </c>
      <c r="P24" s="14">
        <v>150.68356299999999</v>
      </c>
      <c r="Q24" s="14">
        <v>155.95600899999999</v>
      </c>
      <c r="R24" s="14">
        <v>160.968842</v>
      </c>
      <c r="S24" s="14">
        <v>166.03836100000001</v>
      </c>
      <c r="T24" s="14">
        <v>170.895996</v>
      </c>
      <c r="U24" s="14">
        <v>175.66331500000001</v>
      </c>
      <c r="V24" s="14">
        <v>179.67787200000001</v>
      </c>
      <c r="W24" s="14">
        <v>183.31980899999999</v>
      </c>
      <c r="X24" s="14">
        <v>186.70941199999999</v>
      </c>
      <c r="Y24" s="14">
        <v>189.951233</v>
      </c>
      <c r="Z24" s="14">
        <v>192.71830700000001</v>
      </c>
      <c r="AA24" s="14">
        <v>195.21589700000001</v>
      </c>
      <c r="AB24" s="14">
        <v>197.511246</v>
      </c>
      <c r="AC24" s="14">
        <v>199.68571499999999</v>
      </c>
      <c r="AD24" s="14">
        <v>201.55767800000001</v>
      </c>
      <c r="AE24" s="14">
        <v>203.00758400000001</v>
      </c>
      <c r="AF24" s="14">
        <v>204.09112500000001</v>
      </c>
      <c r="AG24" s="14">
        <v>205.106979</v>
      </c>
      <c r="AH24" s="14">
        <v>206.00126599999999</v>
      </c>
      <c r="AI24" s="14">
        <v>206.85379</v>
      </c>
      <c r="AJ24" s="5">
        <v>7.4912999999999993E-2</v>
      </c>
    </row>
    <row r="25" spans="1:36">
      <c r="A25" s="7" t="s">
        <v>978</v>
      </c>
      <c r="B25" s="14">
        <v>2.0203380000000002</v>
      </c>
      <c r="C25" s="14">
        <v>4.6008139999999997</v>
      </c>
      <c r="D25" s="14">
        <v>8.5121249999999993</v>
      </c>
      <c r="E25" s="14">
        <v>14.281381</v>
      </c>
      <c r="F25" s="14">
        <v>24.641897</v>
      </c>
      <c r="G25" s="14">
        <v>38.877814999999998</v>
      </c>
      <c r="H25" s="14">
        <v>50.024135999999999</v>
      </c>
      <c r="I25" s="14">
        <v>61.108116000000003</v>
      </c>
      <c r="J25" s="14">
        <v>72.797729000000004</v>
      </c>
      <c r="K25" s="14">
        <v>82.364006000000003</v>
      </c>
      <c r="L25" s="14">
        <v>90.874656999999999</v>
      </c>
      <c r="M25" s="14">
        <v>98.077515000000005</v>
      </c>
      <c r="N25" s="14">
        <v>105.81053199999999</v>
      </c>
      <c r="O25" s="14">
        <v>113.55384100000001</v>
      </c>
      <c r="P25" s="14">
        <v>121.27568100000001</v>
      </c>
      <c r="Q25" s="14">
        <v>127.244232</v>
      </c>
      <c r="R25" s="14">
        <v>133.08639500000001</v>
      </c>
      <c r="S25" s="14">
        <v>139.008026</v>
      </c>
      <c r="T25" s="14">
        <v>144.751541</v>
      </c>
      <c r="U25" s="14">
        <v>150.38073700000001</v>
      </c>
      <c r="V25" s="14">
        <v>155.38296500000001</v>
      </c>
      <c r="W25" s="14">
        <v>160.11111500000001</v>
      </c>
      <c r="X25" s="14">
        <v>164.54209900000001</v>
      </c>
      <c r="Y25" s="14">
        <v>168.77954099999999</v>
      </c>
      <c r="Z25" s="14">
        <v>172.549789</v>
      </c>
      <c r="AA25" s="14">
        <v>175.83978300000001</v>
      </c>
      <c r="AB25" s="14">
        <v>178.83517499999999</v>
      </c>
      <c r="AC25" s="14">
        <v>181.65036000000001</v>
      </c>
      <c r="AD25" s="14">
        <v>184.121475</v>
      </c>
      <c r="AE25" s="14">
        <v>186.15417500000001</v>
      </c>
      <c r="AF25" s="14">
        <v>187.78633099999999</v>
      </c>
      <c r="AG25" s="14">
        <v>189.27424600000001</v>
      </c>
      <c r="AH25" s="14">
        <v>190.59030200000001</v>
      </c>
      <c r="AI25" s="14">
        <v>191.798889</v>
      </c>
      <c r="AJ25" s="5">
        <v>0.12363499999999999</v>
      </c>
    </row>
    <row r="26" spans="1:36">
      <c r="A26" s="7" t="s">
        <v>611</v>
      </c>
      <c r="B26" s="14">
        <v>27.493435000000002</v>
      </c>
      <c r="C26" s="14">
        <v>47.756512000000001</v>
      </c>
      <c r="D26" s="14">
        <v>61.921107999999997</v>
      </c>
      <c r="E26" s="14">
        <v>73.892128</v>
      </c>
      <c r="F26" s="14">
        <v>98.197982999999994</v>
      </c>
      <c r="G26" s="14">
        <v>124.747124</v>
      </c>
      <c r="H26" s="14">
        <v>148.60919200000001</v>
      </c>
      <c r="I26" s="14">
        <v>170.45541399999999</v>
      </c>
      <c r="J26" s="14">
        <v>192.13012699999999</v>
      </c>
      <c r="K26" s="14">
        <v>208.81935100000001</v>
      </c>
      <c r="L26" s="14">
        <v>222.19538900000001</v>
      </c>
      <c r="M26" s="14">
        <v>232.89068599999999</v>
      </c>
      <c r="N26" s="14">
        <v>243.50195299999999</v>
      </c>
      <c r="O26" s="14">
        <v>253.57401999999999</v>
      </c>
      <c r="P26" s="14">
        <v>262.399719</v>
      </c>
      <c r="Q26" s="14">
        <v>270.025238</v>
      </c>
      <c r="R26" s="14">
        <v>276.50988799999999</v>
      </c>
      <c r="S26" s="14">
        <v>282.25479100000001</v>
      </c>
      <c r="T26" s="14">
        <v>287.14035000000001</v>
      </c>
      <c r="U26" s="14">
        <v>291.69143700000001</v>
      </c>
      <c r="V26" s="14">
        <v>296.22598299999999</v>
      </c>
      <c r="W26" s="14">
        <v>298.35107399999998</v>
      </c>
      <c r="X26" s="14">
        <v>300.177887</v>
      </c>
      <c r="Y26" s="14">
        <v>302.00103799999999</v>
      </c>
      <c r="Z26" s="14">
        <v>303.19149800000002</v>
      </c>
      <c r="AA26" s="14">
        <v>304.06268299999999</v>
      </c>
      <c r="AB26" s="14">
        <v>304.74264499999998</v>
      </c>
      <c r="AC26" s="14">
        <v>305.47451799999999</v>
      </c>
      <c r="AD26" s="14">
        <v>305.90945399999998</v>
      </c>
      <c r="AE26" s="14">
        <v>305.80581699999999</v>
      </c>
      <c r="AF26" s="14">
        <v>305.64022799999998</v>
      </c>
      <c r="AG26" s="14">
        <v>305.70504799999998</v>
      </c>
      <c r="AH26" s="14">
        <v>305.78054800000001</v>
      </c>
      <c r="AI26" s="14">
        <v>306.117188</v>
      </c>
      <c r="AJ26" s="5">
        <v>5.9776000000000003E-2</v>
      </c>
    </row>
    <row r="27" spans="1:36">
      <c r="A27" s="7" t="s">
        <v>609</v>
      </c>
      <c r="B27" s="14">
        <v>15.178844</v>
      </c>
      <c r="C27" s="14">
        <v>27.388926000000001</v>
      </c>
      <c r="D27" s="14">
        <v>35.885829999999999</v>
      </c>
      <c r="E27" s="14">
        <v>42.959640999999998</v>
      </c>
      <c r="F27" s="14">
        <v>57.462017000000003</v>
      </c>
      <c r="G27" s="14">
        <v>73.360611000000006</v>
      </c>
      <c r="H27" s="14">
        <v>87.718491</v>
      </c>
      <c r="I27" s="14">
        <v>100.942505</v>
      </c>
      <c r="J27" s="14">
        <v>114.151939</v>
      </c>
      <c r="K27" s="14">
        <v>124.47277099999999</v>
      </c>
      <c r="L27" s="14">
        <v>132.92837499999999</v>
      </c>
      <c r="M27" s="14">
        <v>139.91068999999999</v>
      </c>
      <c r="N27" s="14">
        <v>146.980423</v>
      </c>
      <c r="O27" s="14">
        <v>153.86222799999999</v>
      </c>
      <c r="P27" s="14">
        <v>160.12591599999999</v>
      </c>
      <c r="Q27" s="14">
        <v>165.76589999999999</v>
      </c>
      <c r="R27" s="14">
        <v>170.79997299999999</v>
      </c>
      <c r="S27" s="14">
        <v>175.45233200000001</v>
      </c>
      <c r="T27" s="14">
        <v>179.62088</v>
      </c>
      <c r="U27" s="14">
        <v>183.54804999999999</v>
      </c>
      <c r="V27" s="14">
        <v>187.45822100000001</v>
      </c>
      <c r="W27" s="14">
        <v>190.060104</v>
      </c>
      <c r="X27" s="14">
        <v>192.47463999999999</v>
      </c>
      <c r="Y27" s="14">
        <v>194.85781900000001</v>
      </c>
      <c r="Z27" s="14">
        <v>196.83073400000001</v>
      </c>
      <c r="AA27" s="14">
        <v>198.45822100000001</v>
      </c>
      <c r="AB27" s="14">
        <v>199.88355999999999</v>
      </c>
      <c r="AC27" s="14">
        <v>201.269409</v>
      </c>
      <c r="AD27" s="14">
        <v>202.39781199999999</v>
      </c>
      <c r="AE27" s="14">
        <v>203.116501</v>
      </c>
      <c r="AF27" s="14">
        <v>203.704803</v>
      </c>
      <c r="AG27" s="14">
        <v>204.34178199999999</v>
      </c>
      <c r="AH27" s="14">
        <v>204.91387900000001</v>
      </c>
      <c r="AI27" s="14">
        <v>205.57221999999999</v>
      </c>
      <c r="AJ27" s="5">
        <v>6.5015000000000003E-2</v>
      </c>
    </row>
    <row r="28" spans="1:36">
      <c r="A28" s="7" t="s">
        <v>607</v>
      </c>
      <c r="B28" s="14">
        <v>0</v>
      </c>
      <c r="C28" s="14">
        <v>0</v>
      </c>
      <c r="D28" s="14">
        <v>0</v>
      </c>
      <c r="E28" s="14">
        <v>0</v>
      </c>
      <c r="F28" s="14">
        <v>0</v>
      </c>
      <c r="G28" s="14">
        <v>0</v>
      </c>
      <c r="H28" s="14">
        <v>0</v>
      </c>
      <c r="I28" s="14">
        <v>0</v>
      </c>
      <c r="J28" s="14">
        <v>0</v>
      </c>
      <c r="K28" s="14">
        <v>0</v>
      </c>
      <c r="L28" s="14">
        <v>0</v>
      </c>
      <c r="M28" s="14">
        <v>0</v>
      </c>
      <c r="N28" s="14">
        <v>0</v>
      </c>
      <c r="O28" s="14">
        <v>7.1669999999999998E-3</v>
      </c>
      <c r="P28" s="14">
        <v>1.5644999999999999E-2</v>
      </c>
      <c r="Q28" s="14">
        <v>2.6058999999999999E-2</v>
      </c>
      <c r="R28" s="14">
        <v>3.9258000000000001E-2</v>
      </c>
      <c r="S28" s="14">
        <v>5.6256E-2</v>
      </c>
      <c r="T28" s="14">
        <v>7.8018000000000004E-2</v>
      </c>
      <c r="U28" s="14">
        <v>0.105416</v>
      </c>
      <c r="V28" s="14">
        <v>0.13957600000000001</v>
      </c>
      <c r="W28" s="14">
        <v>0.18164</v>
      </c>
      <c r="X28" s="14">
        <v>0.232373</v>
      </c>
      <c r="Y28" s="14">
        <v>0.29263499999999998</v>
      </c>
      <c r="Z28" s="14">
        <v>0.36273</v>
      </c>
      <c r="AA28" s="14">
        <v>0.44226700000000002</v>
      </c>
      <c r="AB28" s="14">
        <v>0.53056400000000004</v>
      </c>
      <c r="AC28" s="14">
        <v>0.62697199999999997</v>
      </c>
      <c r="AD28" s="14">
        <v>0.72961200000000004</v>
      </c>
      <c r="AE28" s="14">
        <v>0.83621299999999998</v>
      </c>
      <c r="AF28" s="14">
        <v>0.94408700000000001</v>
      </c>
      <c r="AG28" s="14">
        <v>1.0511809999999999</v>
      </c>
      <c r="AH28" s="14">
        <v>1.156428</v>
      </c>
      <c r="AI28" s="14">
        <v>1.2579149999999999</v>
      </c>
      <c r="AJ28" s="5" t="s">
        <v>45</v>
      </c>
    </row>
    <row r="29" spans="1:36">
      <c r="A29" s="7" t="s">
        <v>605</v>
      </c>
      <c r="B29" s="14">
        <v>285.89840700000002</v>
      </c>
      <c r="C29" s="14">
        <v>287.20181300000002</v>
      </c>
      <c r="D29" s="14">
        <v>288.25820900000002</v>
      </c>
      <c r="E29" s="14">
        <v>292.286835</v>
      </c>
      <c r="F29" s="14">
        <v>296.58084100000002</v>
      </c>
      <c r="G29" s="14">
        <v>300.03002900000001</v>
      </c>
      <c r="H29" s="14">
        <v>304.36773699999998</v>
      </c>
      <c r="I29" s="14">
        <v>309.33282500000001</v>
      </c>
      <c r="J29" s="14">
        <v>314.592468</v>
      </c>
      <c r="K29" s="14">
        <v>320.09225500000002</v>
      </c>
      <c r="L29" s="14">
        <v>326.948914</v>
      </c>
      <c r="M29" s="14">
        <v>335.58908100000002</v>
      </c>
      <c r="N29" s="14">
        <v>346.04965199999998</v>
      </c>
      <c r="O29" s="14">
        <v>358.24456800000002</v>
      </c>
      <c r="P29" s="14">
        <v>373.54473899999999</v>
      </c>
      <c r="Q29" s="14">
        <v>389.16043100000002</v>
      </c>
      <c r="R29" s="14">
        <v>405.82107500000001</v>
      </c>
      <c r="S29" s="14">
        <v>423.89910900000001</v>
      </c>
      <c r="T29" s="14">
        <v>441.21945199999999</v>
      </c>
      <c r="U29" s="14">
        <v>458.55599999999998</v>
      </c>
      <c r="V29" s="14">
        <v>475.06921399999999</v>
      </c>
      <c r="W29" s="14">
        <v>490.70992999999999</v>
      </c>
      <c r="X29" s="14">
        <v>505.60229500000003</v>
      </c>
      <c r="Y29" s="14">
        <v>519.73821999999996</v>
      </c>
      <c r="Z29" s="14">
        <v>533.29260299999999</v>
      </c>
      <c r="AA29" s="14">
        <v>546.32794200000001</v>
      </c>
      <c r="AB29" s="14">
        <v>558.32428000000004</v>
      </c>
      <c r="AC29" s="14">
        <v>569.76525900000001</v>
      </c>
      <c r="AD29" s="14">
        <v>580.37707499999999</v>
      </c>
      <c r="AE29" s="14">
        <v>589.86657700000001</v>
      </c>
      <c r="AF29" s="14">
        <v>597.92193599999996</v>
      </c>
      <c r="AG29" s="14">
        <v>604.65307600000006</v>
      </c>
      <c r="AH29" s="14">
        <v>610.65795900000001</v>
      </c>
      <c r="AI29" s="14">
        <v>615.71661400000005</v>
      </c>
      <c r="AJ29" s="5">
        <v>2.4118000000000001E-2</v>
      </c>
    </row>
    <row r="30" spans="1:36">
      <c r="A30" s="7" t="s">
        <v>603</v>
      </c>
      <c r="B30" s="14">
        <v>24.762091000000002</v>
      </c>
      <c r="C30" s="14">
        <v>19.656492</v>
      </c>
      <c r="D30" s="14">
        <v>14.278668</v>
      </c>
      <c r="E30" s="14">
        <v>12.589105</v>
      </c>
      <c r="F30" s="14">
        <v>11.704148999999999</v>
      </c>
      <c r="G30" s="14">
        <v>10.891492</v>
      </c>
      <c r="H30" s="14">
        <v>10.134369</v>
      </c>
      <c r="I30" s="14">
        <v>9.4139510000000008</v>
      </c>
      <c r="J30" s="14">
        <v>8.7405000000000008</v>
      </c>
      <c r="K30" s="14">
        <v>8.1571239999999996</v>
      </c>
      <c r="L30" s="14">
        <v>7.6398330000000003</v>
      </c>
      <c r="M30" s="14">
        <v>7.1782779999999997</v>
      </c>
      <c r="N30" s="14">
        <v>6.7816559999999999</v>
      </c>
      <c r="O30" s="14">
        <v>6.4352640000000001</v>
      </c>
      <c r="P30" s="14">
        <v>6.1553589999999998</v>
      </c>
      <c r="Q30" s="14">
        <v>5.9047070000000001</v>
      </c>
      <c r="R30" s="14">
        <v>5.7151969999999999</v>
      </c>
      <c r="S30" s="14">
        <v>5.5747450000000001</v>
      </c>
      <c r="T30" s="14">
        <v>5.4708030000000001</v>
      </c>
      <c r="U30" s="14">
        <v>5.395168</v>
      </c>
      <c r="V30" s="14">
        <v>5.3009719999999998</v>
      </c>
      <c r="W30" s="14">
        <v>5.2381970000000004</v>
      </c>
      <c r="X30" s="14">
        <v>5.1937870000000004</v>
      </c>
      <c r="Y30" s="14">
        <v>5.166048</v>
      </c>
      <c r="Z30" s="14">
        <v>5.1950609999999999</v>
      </c>
      <c r="AA30" s="14">
        <v>5.1853410000000002</v>
      </c>
      <c r="AB30" s="14">
        <v>5.235277</v>
      </c>
      <c r="AC30" s="14">
        <v>5.2851920000000003</v>
      </c>
      <c r="AD30" s="14">
        <v>5.3333769999999996</v>
      </c>
      <c r="AE30" s="14">
        <v>5.3783859999999999</v>
      </c>
      <c r="AF30" s="14">
        <v>5.4181410000000003</v>
      </c>
      <c r="AG30" s="14">
        <v>5.4519330000000004</v>
      </c>
      <c r="AH30" s="14">
        <v>5.4822280000000001</v>
      </c>
      <c r="AI30" s="14">
        <v>5.5078490000000002</v>
      </c>
      <c r="AJ30" s="5">
        <v>-3.8976999999999998E-2</v>
      </c>
    </row>
    <row r="31" spans="1:36">
      <c r="A31" s="7" t="s">
        <v>601</v>
      </c>
      <c r="B31" s="14">
        <v>43.051434</v>
      </c>
      <c r="C31" s="14">
        <v>41.769711000000001</v>
      </c>
      <c r="D31" s="14">
        <v>40.663792000000001</v>
      </c>
      <c r="E31" s="14">
        <v>39.66666</v>
      </c>
      <c r="F31" s="14">
        <v>38.835835000000003</v>
      </c>
      <c r="G31" s="14">
        <v>38.053775999999999</v>
      </c>
      <c r="H31" s="14">
        <v>37.387520000000002</v>
      </c>
      <c r="I31" s="14">
        <v>36.694813000000003</v>
      </c>
      <c r="J31" s="14">
        <v>35.904800000000002</v>
      </c>
      <c r="K31" s="14">
        <v>35.101031999999996</v>
      </c>
      <c r="L31" s="14">
        <v>34.315047999999997</v>
      </c>
      <c r="M31" s="14">
        <v>33.600487000000001</v>
      </c>
      <c r="N31" s="14">
        <v>33.026080999999998</v>
      </c>
      <c r="O31" s="14">
        <v>32.582988999999998</v>
      </c>
      <c r="P31" s="14">
        <v>32.328654999999998</v>
      </c>
      <c r="Q31" s="14">
        <v>32.158268</v>
      </c>
      <c r="R31" s="14">
        <v>32.142291999999998</v>
      </c>
      <c r="S31" s="14">
        <v>32.262881999999998</v>
      </c>
      <c r="T31" s="14">
        <v>32.444240999999998</v>
      </c>
      <c r="U31" s="14">
        <v>32.659702000000003</v>
      </c>
      <c r="V31" s="14">
        <v>32.842982999999997</v>
      </c>
      <c r="W31" s="14">
        <v>33.045158000000001</v>
      </c>
      <c r="X31" s="14">
        <v>33.261687999999999</v>
      </c>
      <c r="Y31" s="14">
        <v>33.490184999999997</v>
      </c>
      <c r="Z31" s="14">
        <v>33.811455000000002</v>
      </c>
      <c r="AA31" s="14">
        <v>34.144599999999997</v>
      </c>
      <c r="AB31" s="14">
        <v>34.459479999999999</v>
      </c>
      <c r="AC31" s="14">
        <v>34.771132999999999</v>
      </c>
      <c r="AD31" s="14">
        <v>35.070194000000001</v>
      </c>
      <c r="AE31" s="14">
        <v>35.347095000000003</v>
      </c>
      <c r="AF31" s="14">
        <v>35.586945</v>
      </c>
      <c r="AG31" s="14">
        <v>35.786406999999997</v>
      </c>
      <c r="AH31" s="14">
        <v>35.963493</v>
      </c>
      <c r="AI31" s="14">
        <v>36.109707</v>
      </c>
      <c r="AJ31" s="5">
        <v>-4.5399999999999998E-3</v>
      </c>
    </row>
    <row r="32" spans="1:36">
      <c r="A32" s="7" t="s">
        <v>599</v>
      </c>
      <c r="B32" s="14">
        <v>4.2546949999999999</v>
      </c>
      <c r="C32" s="14">
        <v>4.1717240000000002</v>
      </c>
      <c r="D32" s="14">
        <v>4.1106350000000003</v>
      </c>
      <c r="E32" s="14">
        <v>4.0729340000000001</v>
      </c>
      <c r="F32" s="14">
        <v>4.0609869999999999</v>
      </c>
      <c r="G32" s="14">
        <v>4.0406040000000001</v>
      </c>
      <c r="H32" s="14">
        <v>4.0353839999999996</v>
      </c>
      <c r="I32" s="14">
        <v>4.0386610000000003</v>
      </c>
      <c r="J32" s="14">
        <v>4.0467230000000001</v>
      </c>
      <c r="K32" s="14">
        <v>4.0623950000000004</v>
      </c>
      <c r="L32" s="14">
        <v>4.0848329999999997</v>
      </c>
      <c r="M32" s="14">
        <v>4.1098150000000002</v>
      </c>
      <c r="N32" s="14">
        <v>4.1395920000000004</v>
      </c>
      <c r="O32" s="14">
        <v>4.1726409999999996</v>
      </c>
      <c r="P32" s="14">
        <v>4.2127699999999999</v>
      </c>
      <c r="Q32" s="14">
        <v>4.2534070000000002</v>
      </c>
      <c r="R32" s="14">
        <v>4.3014900000000003</v>
      </c>
      <c r="S32" s="14">
        <v>4.3572420000000003</v>
      </c>
      <c r="T32" s="14">
        <v>4.4126479999999999</v>
      </c>
      <c r="U32" s="14">
        <v>4.466545</v>
      </c>
      <c r="V32" s="14">
        <v>4.5185069999999996</v>
      </c>
      <c r="W32" s="14">
        <v>4.5686960000000001</v>
      </c>
      <c r="X32" s="14">
        <v>4.6187259999999997</v>
      </c>
      <c r="Y32" s="14">
        <v>4.6704629999999998</v>
      </c>
      <c r="Z32" s="14">
        <v>4.6861110000000004</v>
      </c>
      <c r="AA32" s="14">
        <v>4.7319399999999998</v>
      </c>
      <c r="AB32" s="14">
        <v>4.7804719999999996</v>
      </c>
      <c r="AC32" s="14">
        <v>4.829637</v>
      </c>
      <c r="AD32" s="14">
        <v>4.8774800000000003</v>
      </c>
      <c r="AE32" s="14">
        <v>4.922688</v>
      </c>
      <c r="AF32" s="14">
        <v>4.9636199999999997</v>
      </c>
      <c r="AG32" s="14">
        <v>4.999352</v>
      </c>
      <c r="AH32" s="14">
        <v>5.0317489999999996</v>
      </c>
      <c r="AI32" s="14">
        <v>5.0599049999999997</v>
      </c>
      <c r="AJ32" s="5">
        <v>6.0499999999999998E-3</v>
      </c>
    </row>
    <row r="33" spans="1:36">
      <c r="A33" s="7" t="s">
        <v>597</v>
      </c>
      <c r="B33" s="14">
        <v>8.5438810000000007</v>
      </c>
      <c r="C33" s="14">
        <v>8.4456670000000003</v>
      </c>
      <c r="D33" s="14">
        <v>8.3784430000000008</v>
      </c>
      <c r="E33" s="14">
        <v>8.3540960000000002</v>
      </c>
      <c r="F33" s="14">
        <v>8.3788830000000001</v>
      </c>
      <c r="G33" s="14">
        <v>8.3872180000000007</v>
      </c>
      <c r="H33" s="14">
        <v>8.4179180000000002</v>
      </c>
      <c r="I33" s="14">
        <v>8.4584849999999996</v>
      </c>
      <c r="J33" s="14">
        <v>8.5004220000000004</v>
      </c>
      <c r="K33" s="14">
        <v>8.5488009999999992</v>
      </c>
      <c r="L33" s="14">
        <v>8.6035310000000003</v>
      </c>
      <c r="M33" s="14">
        <v>8.6621600000000001</v>
      </c>
      <c r="N33" s="14">
        <v>8.7297220000000006</v>
      </c>
      <c r="O33" s="14">
        <v>8.8036779999999997</v>
      </c>
      <c r="P33" s="14">
        <v>8.8945469999999993</v>
      </c>
      <c r="Q33" s="14">
        <v>8.9859969999999993</v>
      </c>
      <c r="R33" s="14">
        <v>9.0917390000000005</v>
      </c>
      <c r="S33" s="14">
        <v>9.2132039999999993</v>
      </c>
      <c r="T33" s="14">
        <v>9.3346979999999995</v>
      </c>
      <c r="U33" s="14">
        <v>9.4522969999999997</v>
      </c>
      <c r="V33" s="14">
        <v>9.5660589999999992</v>
      </c>
      <c r="W33" s="14">
        <v>9.6758129999999998</v>
      </c>
      <c r="X33" s="14">
        <v>9.7835730000000005</v>
      </c>
      <c r="Y33" s="14">
        <v>9.894577</v>
      </c>
      <c r="Z33" s="14">
        <v>9.935765</v>
      </c>
      <c r="AA33" s="14">
        <v>10.03303</v>
      </c>
      <c r="AB33" s="14">
        <v>10.13458</v>
      </c>
      <c r="AC33" s="14">
        <v>10.237174</v>
      </c>
      <c r="AD33" s="14">
        <v>10.336849000000001</v>
      </c>
      <c r="AE33" s="14">
        <v>10.430821999999999</v>
      </c>
      <c r="AF33" s="14">
        <v>10.515491000000001</v>
      </c>
      <c r="AG33" s="14">
        <v>10.58902</v>
      </c>
      <c r="AH33" s="14">
        <v>10.655549000000001</v>
      </c>
      <c r="AI33" s="14">
        <v>10.713072</v>
      </c>
      <c r="AJ33" s="5">
        <v>7.4590000000000004E-3</v>
      </c>
    </row>
    <row r="34" spans="1:36">
      <c r="A34" s="7" t="s">
        <v>594</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0</v>
      </c>
      <c r="T34" s="14">
        <v>0</v>
      </c>
      <c r="U34" s="14">
        <v>0</v>
      </c>
      <c r="V34" s="14">
        <v>0</v>
      </c>
      <c r="W34" s="14">
        <v>0</v>
      </c>
      <c r="X34" s="14">
        <v>0</v>
      </c>
      <c r="Y34" s="14">
        <v>0</v>
      </c>
      <c r="Z34" s="14">
        <v>0</v>
      </c>
      <c r="AA34" s="14">
        <v>0</v>
      </c>
      <c r="AB34" s="14">
        <v>0</v>
      </c>
      <c r="AC34" s="14">
        <v>0</v>
      </c>
      <c r="AD34" s="14">
        <v>0</v>
      </c>
      <c r="AE34" s="14">
        <v>0</v>
      </c>
      <c r="AF34" s="14">
        <v>0</v>
      </c>
      <c r="AG34" s="14">
        <v>0</v>
      </c>
      <c r="AH34" s="14">
        <v>0</v>
      </c>
      <c r="AI34" s="14">
        <v>0</v>
      </c>
      <c r="AJ34" s="5" t="s">
        <v>45</v>
      </c>
    </row>
    <row r="35" spans="1:36">
      <c r="A35" s="7" t="s">
        <v>592</v>
      </c>
      <c r="B35" s="14">
        <v>1.791733</v>
      </c>
      <c r="C35" s="14">
        <v>3.9130280000000002</v>
      </c>
      <c r="D35" s="14">
        <v>7.3412920000000002</v>
      </c>
      <c r="E35" s="14">
        <v>12.716816</v>
      </c>
      <c r="F35" s="14">
        <v>22.484204999999999</v>
      </c>
      <c r="G35" s="14">
        <v>35.895598999999997</v>
      </c>
      <c r="H35" s="14">
        <v>46.042434999999998</v>
      </c>
      <c r="I35" s="14">
        <v>55.843387999999997</v>
      </c>
      <c r="J35" s="14">
        <v>65.458495999999997</v>
      </c>
      <c r="K35" s="14">
        <v>72.712524000000002</v>
      </c>
      <c r="L35" s="14">
        <v>78.662711999999999</v>
      </c>
      <c r="M35" s="14">
        <v>82.673927000000006</v>
      </c>
      <c r="N35" s="14">
        <v>86.785347000000002</v>
      </c>
      <c r="O35" s="14">
        <v>90.392159000000007</v>
      </c>
      <c r="P35" s="14">
        <v>93.543633</v>
      </c>
      <c r="Q35" s="14">
        <v>94.070487999999997</v>
      </c>
      <c r="R35" s="14">
        <v>94.196999000000005</v>
      </c>
      <c r="S35" s="14">
        <v>94.297370999999998</v>
      </c>
      <c r="T35" s="14">
        <v>94.282639000000003</v>
      </c>
      <c r="U35" s="14">
        <v>94.309196</v>
      </c>
      <c r="V35" s="14">
        <v>93.646759000000003</v>
      </c>
      <c r="W35" s="14">
        <v>92.970855999999998</v>
      </c>
      <c r="X35" s="14">
        <v>92.361785999999995</v>
      </c>
      <c r="Y35" s="14">
        <v>91.901336999999998</v>
      </c>
      <c r="Z35" s="14">
        <v>91.261939999999996</v>
      </c>
      <c r="AA35" s="14">
        <v>90.529808000000003</v>
      </c>
      <c r="AB35" s="14">
        <v>89.832999999999998</v>
      </c>
      <c r="AC35" s="14">
        <v>89.196915000000004</v>
      </c>
      <c r="AD35" s="14">
        <v>88.489784</v>
      </c>
      <c r="AE35" s="14">
        <v>87.662338000000005</v>
      </c>
      <c r="AF35" s="14">
        <v>86.801460000000006</v>
      </c>
      <c r="AG35" s="14">
        <v>86.140152</v>
      </c>
      <c r="AH35" s="14">
        <v>85.552406000000005</v>
      </c>
      <c r="AI35" s="14">
        <v>85.122894000000002</v>
      </c>
      <c r="AJ35" s="5">
        <v>0.10102700000000001</v>
      </c>
    </row>
    <row r="36" spans="1:36">
      <c r="A36" s="7" t="s">
        <v>630</v>
      </c>
      <c r="B36" s="14">
        <v>958.446777</v>
      </c>
      <c r="C36" s="14">
        <v>964.52404799999999</v>
      </c>
      <c r="D36" s="14">
        <v>971.17382799999996</v>
      </c>
      <c r="E36" s="14">
        <v>995.92236300000002</v>
      </c>
      <c r="F36" s="14">
        <v>1068.2498780000001</v>
      </c>
      <c r="G36" s="14">
        <v>1165.063232</v>
      </c>
      <c r="H36" s="14">
        <v>1245.530029</v>
      </c>
      <c r="I36" s="14">
        <v>1324.571899</v>
      </c>
      <c r="J36" s="14">
        <v>1403.8861079999999</v>
      </c>
      <c r="K36" s="14">
        <v>1464.3283690000001</v>
      </c>
      <c r="L36" s="14">
        <v>1515.7172849999999</v>
      </c>
      <c r="M36" s="14">
        <v>1557.420288</v>
      </c>
      <c r="N36" s="14">
        <v>1603.949341</v>
      </c>
      <c r="O36" s="14">
        <v>1651.4575199999999</v>
      </c>
      <c r="P36" s="14">
        <v>1700.048706</v>
      </c>
      <c r="Q36" s="14">
        <v>1736.5551760000001</v>
      </c>
      <c r="R36" s="14">
        <v>1769.0214840000001</v>
      </c>
      <c r="S36" s="14">
        <v>1805.504639</v>
      </c>
      <c r="T36" s="14">
        <v>1840.0974120000001</v>
      </c>
      <c r="U36" s="14">
        <v>1872.783203</v>
      </c>
      <c r="V36" s="14">
        <v>1903.9492190000001</v>
      </c>
      <c r="W36" s="14">
        <v>1931.6116939999999</v>
      </c>
      <c r="X36" s="14">
        <v>1957.0710449999999</v>
      </c>
      <c r="Y36" s="14">
        <v>1982.072754</v>
      </c>
      <c r="Z36" s="14">
        <v>2005.870361</v>
      </c>
      <c r="AA36" s="14">
        <v>2027.6533199999999</v>
      </c>
      <c r="AB36" s="14">
        <v>2047.5123289999999</v>
      </c>
      <c r="AC36" s="14">
        <v>2066.9670409999999</v>
      </c>
      <c r="AD36" s="14">
        <v>2084.123779</v>
      </c>
      <c r="AE36" s="14">
        <v>2097.60376</v>
      </c>
      <c r="AF36" s="14">
        <v>2107.936279</v>
      </c>
      <c r="AG36" s="14">
        <v>2117.0847170000002</v>
      </c>
      <c r="AH36" s="14">
        <v>2125.3471679999998</v>
      </c>
      <c r="AI36" s="14">
        <v>2133.0827640000002</v>
      </c>
      <c r="AJ36" s="5">
        <v>2.5113E-2</v>
      </c>
    </row>
    <row r="38" spans="1:36">
      <c r="A38" s="7" t="s">
        <v>1021</v>
      </c>
      <c r="B38" s="14">
        <v>8366.6914059999999</v>
      </c>
      <c r="C38" s="14">
        <v>8079.2871089999999</v>
      </c>
      <c r="D38" s="14">
        <v>7833.6816410000001</v>
      </c>
      <c r="E38" s="14">
        <v>7629.3759769999997</v>
      </c>
      <c r="F38" s="14">
        <v>7453.2631840000004</v>
      </c>
      <c r="G38" s="14">
        <v>7262.513672</v>
      </c>
      <c r="H38" s="14">
        <v>7119.451172</v>
      </c>
      <c r="I38" s="14">
        <v>7003.3071289999998</v>
      </c>
      <c r="J38" s="14">
        <v>6888.5024409999996</v>
      </c>
      <c r="K38" s="14">
        <v>6778.9326170000004</v>
      </c>
      <c r="L38" s="14">
        <v>6691.7797849999997</v>
      </c>
      <c r="M38" s="14">
        <v>6626.5375979999999</v>
      </c>
      <c r="N38" s="14">
        <v>6582.7866210000002</v>
      </c>
      <c r="O38" s="14">
        <v>6560.2890619999998</v>
      </c>
      <c r="P38" s="14">
        <v>6571.142578</v>
      </c>
      <c r="Q38" s="14">
        <v>6582.4741210000002</v>
      </c>
      <c r="R38" s="14">
        <v>6604.0908200000003</v>
      </c>
      <c r="S38" s="14">
        <v>6649.7783200000003</v>
      </c>
      <c r="T38" s="14">
        <v>6695.484375</v>
      </c>
      <c r="U38" s="14">
        <v>6736.4721680000002</v>
      </c>
      <c r="V38" s="14">
        <v>6780.0615230000003</v>
      </c>
      <c r="W38" s="14">
        <v>6825.8022460000002</v>
      </c>
      <c r="X38" s="14">
        <v>6867.8505859999996</v>
      </c>
      <c r="Y38" s="14">
        <v>6911.7314450000003</v>
      </c>
      <c r="Z38" s="14">
        <v>6953.0976559999999</v>
      </c>
      <c r="AA38" s="14">
        <v>7008.9272460000002</v>
      </c>
      <c r="AB38" s="14">
        <v>7062.7026370000003</v>
      </c>
      <c r="AC38" s="14">
        <v>7122.0839839999999</v>
      </c>
      <c r="AD38" s="14">
        <v>7180.578125</v>
      </c>
      <c r="AE38" s="14">
        <v>7231.576172</v>
      </c>
      <c r="AF38" s="14">
        <v>7269.4316410000001</v>
      </c>
      <c r="AG38" s="14">
        <v>7296.1523440000001</v>
      </c>
      <c r="AH38" s="14">
        <v>7321.9501950000003</v>
      </c>
      <c r="AI38" s="14">
        <v>7342.185547</v>
      </c>
      <c r="AJ38" s="5">
        <v>-2.9849999999999998E-3</v>
      </c>
    </row>
    <row r="40" spans="1:36">
      <c r="A40" s="4" t="s">
        <v>627</v>
      </c>
    </row>
    <row r="41" spans="1:36">
      <c r="A41" s="4" t="s">
        <v>626</v>
      </c>
    </row>
    <row r="42" spans="1:36">
      <c r="A42" s="7" t="s">
        <v>624</v>
      </c>
      <c r="B42" s="14">
        <v>7246.3935549999997</v>
      </c>
      <c r="C42" s="14">
        <v>6918.1567379999997</v>
      </c>
      <c r="D42" s="14">
        <v>6671.7885740000002</v>
      </c>
      <c r="E42" s="14">
        <v>6446.013672</v>
      </c>
      <c r="F42" s="14">
        <v>6195.5532229999999</v>
      </c>
      <c r="G42" s="14">
        <v>5901.5932620000003</v>
      </c>
      <c r="H42" s="14">
        <v>5643.6831050000001</v>
      </c>
      <c r="I42" s="14">
        <v>5403.4282229999999</v>
      </c>
      <c r="J42" s="14">
        <v>5170.8061520000001</v>
      </c>
      <c r="K42" s="14">
        <v>4977.8222660000001</v>
      </c>
      <c r="L42" s="14">
        <v>4794.5034180000002</v>
      </c>
      <c r="M42" s="14">
        <v>4631.8896480000003</v>
      </c>
      <c r="N42" s="14">
        <v>4467.5825199999999</v>
      </c>
      <c r="O42" s="14">
        <v>4316.2309569999998</v>
      </c>
      <c r="P42" s="14">
        <v>4183.9936520000001</v>
      </c>
      <c r="Q42" s="14">
        <v>4067.7192380000001</v>
      </c>
      <c r="R42" s="14">
        <v>3960.1584469999998</v>
      </c>
      <c r="S42" s="14">
        <v>3878.3803710000002</v>
      </c>
      <c r="T42" s="14">
        <v>3794.8823240000002</v>
      </c>
      <c r="U42" s="14">
        <v>3716.8549800000001</v>
      </c>
      <c r="V42" s="14">
        <v>3650.8701169999999</v>
      </c>
      <c r="W42" s="14">
        <v>3595.4575199999999</v>
      </c>
      <c r="X42" s="14">
        <v>3539.1740719999998</v>
      </c>
      <c r="Y42" s="14">
        <v>3482.2897950000001</v>
      </c>
      <c r="Z42" s="14">
        <v>3430.4377439999998</v>
      </c>
      <c r="AA42" s="14">
        <v>3392.5439449999999</v>
      </c>
      <c r="AB42" s="14">
        <v>3359.0134280000002</v>
      </c>
      <c r="AC42" s="14">
        <v>3333.2414549999999</v>
      </c>
      <c r="AD42" s="14">
        <v>3312.3496089999999</v>
      </c>
      <c r="AE42" s="14">
        <v>3296.7739259999998</v>
      </c>
      <c r="AF42" s="14">
        <v>3283.0090329999998</v>
      </c>
      <c r="AG42" s="14">
        <v>3268.0139159999999</v>
      </c>
      <c r="AH42" s="14">
        <v>3257.6108399999998</v>
      </c>
      <c r="AI42" s="14">
        <v>3249.4812010000001</v>
      </c>
      <c r="AJ42" s="5">
        <v>-2.3338000000000001E-2</v>
      </c>
    </row>
    <row r="43" spans="1:36">
      <c r="A43" s="7" t="s">
        <v>622</v>
      </c>
      <c r="B43" s="14">
        <v>41.382171999999997</v>
      </c>
      <c r="C43" s="14">
        <v>42.698996999999999</v>
      </c>
      <c r="D43" s="14">
        <v>44.364071000000003</v>
      </c>
      <c r="E43" s="14">
        <v>46.257710000000003</v>
      </c>
      <c r="F43" s="14">
        <v>48.453228000000003</v>
      </c>
      <c r="G43" s="14">
        <v>50.588619000000001</v>
      </c>
      <c r="H43" s="14">
        <v>52.864319000000002</v>
      </c>
      <c r="I43" s="14">
        <v>55.209023000000002</v>
      </c>
      <c r="J43" s="14">
        <v>57.750847</v>
      </c>
      <c r="K43" s="14">
        <v>60.522007000000002</v>
      </c>
      <c r="L43" s="14">
        <v>63.331169000000003</v>
      </c>
      <c r="M43" s="14">
        <v>66.269981000000001</v>
      </c>
      <c r="N43" s="14">
        <v>69.269203000000005</v>
      </c>
      <c r="O43" s="14">
        <v>72.408432000000005</v>
      </c>
      <c r="P43" s="14">
        <v>75.742446999999999</v>
      </c>
      <c r="Q43" s="14">
        <v>79.010193000000001</v>
      </c>
      <c r="R43" s="14">
        <v>82.312454000000002</v>
      </c>
      <c r="S43" s="14">
        <v>85.648612999999997</v>
      </c>
      <c r="T43" s="14">
        <v>88.872924999999995</v>
      </c>
      <c r="U43" s="14">
        <v>91.930289999999999</v>
      </c>
      <c r="V43" s="14">
        <v>94.908355999999998</v>
      </c>
      <c r="W43" s="14">
        <v>97.827019000000007</v>
      </c>
      <c r="X43" s="14">
        <v>100.332542</v>
      </c>
      <c r="Y43" s="14">
        <v>102.56604799999999</v>
      </c>
      <c r="Z43" s="14">
        <v>104.835144</v>
      </c>
      <c r="AA43" s="14">
        <v>106.980484</v>
      </c>
      <c r="AB43" s="14">
        <v>108.93512699999999</v>
      </c>
      <c r="AC43" s="14">
        <v>110.800369</v>
      </c>
      <c r="AD43" s="14">
        <v>112.499229</v>
      </c>
      <c r="AE43" s="14">
        <v>114.05725099999999</v>
      </c>
      <c r="AF43" s="14">
        <v>115.420418</v>
      </c>
      <c r="AG43" s="14">
        <v>116.55399300000001</v>
      </c>
      <c r="AH43" s="14">
        <v>117.592682</v>
      </c>
      <c r="AI43" s="14">
        <v>118.52370500000001</v>
      </c>
      <c r="AJ43" s="5">
        <v>3.2419000000000003E-2</v>
      </c>
    </row>
    <row r="44" spans="1:36">
      <c r="A44" s="7" t="s">
        <v>620</v>
      </c>
      <c r="B44" s="14">
        <v>7287.7758789999998</v>
      </c>
      <c r="C44" s="14">
        <v>6960.8559569999998</v>
      </c>
      <c r="D44" s="14">
        <v>6716.1528319999998</v>
      </c>
      <c r="E44" s="14">
        <v>6492.2714839999999</v>
      </c>
      <c r="F44" s="14">
        <v>6244.0063479999999</v>
      </c>
      <c r="G44" s="14">
        <v>5952.1816410000001</v>
      </c>
      <c r="H44" s="14">
        <v>5696.5473629999997</v>
      </c>
      <c r="I44" s="14">
        <v>5458.6372069999998</v>
      </c>
      <c r="J44" s="14">
        <v>5228.5571289999998</v>
      </c>
      <c r="K44" s="14">
        <v>5038.3442379999997</v>
      </c>
      <c r="L44" s="14">
        <v>4857.8344729999999</v>
      </c>
      <c r="M44" s="14">
        <v>4698.1596680000002</v>
      </c>
      <c r="N44" s="14">
        <v>4536.8515619999998</v>
      </c>
      <c r="O44" s="14">
        <v>4388.6391599999997</v>
      </c>
      <c r="P44" s="14">
        <v>4259.736328</v>
      </c>
      <c r="Q44" s="14">
        <v>4146.7294920000004</v>
      </c>
      <c r="R44" s="14">
        <v>4042.4709469999998</v>
      </c>
      <c r="S44" s="14">
        <v>3964.0290530000002</v>
      </c>
      <c r="T44" s="14">
        <v>3883.7553710000002</v>
      </c>
      <c r="U44" s="14">
        <v>3808.7851559999999</v>
      </c>
      <c r="V44" s="14">
        <v>3745.7785640000002</v>
      </c>
      <c r="W44" s="14">
        <v>3693.2844239999999</v>
      </c>
      <c r="X44" s="14">
        <v>3639.5065920000002</v>
      </c>
      <c r="Y44" s="14">
        <v>3584.8559570000002</v>
      </c>
      <c r="Z44" s="14">
        <v>3535.2729490000002</v>
      </c>
      <c r="AA44" s="14">
        <v>3499.524414</v>
      </c>
      <c r="AB44" s="14">
        <v>3467.9484859999998</v>
      </c>
      <c r="AC44" s="14">
        <v>3444.0417480000001</v>
      </c>
      <c r="AD44" s="14">
        <v>3424.8488769999999</v>
      </c>
      <c r="AE44" s="14">
        <v>3410.8310550000001</v>
      </c>
      <c r="AF44" s="14">
        <v>3398.429443</v>
      </c>
      <c r="AG44" s="14">
        <v>3384.5678710000002</v>
      </c>
      <c r="AH44" s="14">
        <v>3375.2036130000001</v>
      </c>
      <c r="AI44" s="14">
        <v>3368.0048830000001</v>
      </c>
      <c r="AJ44" s="5">
        <v>-2.2431E-2</v>
      </c>
    </row>
    <row r="46" spans="1:36">
      <c r="A46" s="4" t="s">
        <v>619</v>
      </c>
    </row>
    <row r="47" spans="1:36">
      <c r="A47" s="7" t="s">
        <v>617</v>
      </c>
      <c r="B47" s="14">
        <v>1808.5120850000001</v>
      </c>
      <c r="C47" s="14">
        <v>1728.703491</v>
      </c>
      <c r="D47" s="14">
        <v>1672.0482179999999</v>
      </c>
      <c r="E47" s="14">
        <v>1623.0905760000001</v>
      </c>
      <c r="F47" s="14">
        <v>1576.2102050000001</v>
      </c>
      <c r="G47" s="14">
        <v>1524.999268</v>
      </c>
      <c r="H47" s="14">
        <v>1474.2567140000001</v>
      </c>
      <c r="I47" s="14">
        <v>1422.114746</v>
      </c>
      <c r="J47" s="14">
        <v>1367.8939210000001</v>
      </c>
      <c r="K47" s="14">
        <v>1316.536621</v>
      </c>
      <c r="L47" s="14">
        <v>1259.8172609999999</v>
      </c>
      <c r="M47" s="14">
        <v>1202.942871</v>
      </c>
      <c r="N47" s="14">
        <v>1148.322754</v>
      </c>
      <c r="O47" s="14">
        <v>1097.4195560000001</v>
      </c>
      <c r="P47" s="14">
        <v>1051.8110349999999</v>
      </c>
      <c r="Q47" s="14">
        <v>1005.387573</v>
      </c>
      <c r="R47" s="14">
        <v>965.19415300000003</v>
      </c>
      <c r="S47" s="14">
        <v>932.59173599999997</v>
      </c>
      <c r="T47" s="14">
        <v>902.03295900000001</v>
      </c>
      <c r="U47" s="14">
        <v>873.16699200000005</v>
      </c>
      <c r="V47" s="14">
        <v>850.17321800000002</v>
      </c>
      <c r="W47" s="14">
        <v>827.339111</v>
      </c>
      <c r="X47" s="14">
        <v>809.15545699999996</v>
      </c>
      <c r="Y47" s="14">
        <v>800.29821800000002</v>
      </c>
      <c r="Z47" s="14">
        <v>793.341003</v>
      </c>
      <c r="AA47" s="14">
        <v>787.93701199999998</v>
      </c>
      <c r="AB47" s="14">
        <v>783.10162400000002</v>
      </c>
      <c r="AC47" s="14">
        <v>779.93682899999999</v>
      </c>
      <c r="AD47" s="14">
        <v>777.37530500000003</v>
      </c>
      <c r="AE47" s="14">
        <v>775.46582000000001</v>
      </c>
      <c r="AF47" s="14">
        <v>773.56652799999995</v>
      </c>
      <c r="AG47" s="14">
        <v>771.20446800000002</v>
      </c>
      <c r="AH47" s="14">
        <v>769.79888900000003</v>
      </c>
      <c r="AI47" s="14">
        <v>769.04467799999998</v>
      </c>
      <c r="AJ47" s="5">
        <v>-2.4993999999999999E-2</v>
      </c>
    </row>
    <row r="48" spans="1:36">
      <c r="A48" s="7" t="s">
        <v>615</v>
      </c>
      <c r="B48" s="14">
        <v>4.0571169999999999</v>
      </c>
      <c r="C48" s="14">
        <v>7.67889</v>
      </c>
      <c r="D48" s="14">
        <v>14.070017999999999</v>
      </c>
      <c r="E48" s="14">
        <v>24.976068000000001</v>
      </c>
      <c r="F48" s="14">
        <v>44.970486000000001</v>
      </c>
      <c r="G48" s="14">
        <v>72.269538999999995</v>
      </c>
      <c r="H48" s="14">
        <v>92.483611999999994</v>
      </c>
      <c r="I48" s="14">
        <v>111.88061500000001</v>
      </c>
      <c r="J48" s="14">
        <v>130.708313</v>
      </c>
      <c r="K48" s="14">
        <v>144.362595</v>
      </c>
      <c r="L48" s="14">
        <v>155.05455000000001</v>
      </c>
      <c r="M48" s="14">
        <v>161.606674</v>
      </c>
      <c r="N48" s="14">
        <v>168.39707899999999</v>
      </c>
      <c r="O48" s="14">
        <v>174.41203300000001</v>
      </c>
      <c r="P48" s="14">
        <v>179.93606600000001</v>
      </c>
      <c r="Q48" s="14">
        <v>180.46211199999999</v>
      </c>
      <c r="R48" s="14">
        <v>180.88584900000001</v>
      </c>
      <c r="S48" s="14">
        <v>181.65399199999999</v>
      </c>
      <c r="T48" s="14">
        <v>182.36262500000001</v>
      </c>
      <c r="U48" s="14">
        <v>183.13923600000001</v>
      </c>
      <c r="V48" s="14">
        <v>182.337738</v>
      </c>
      <c r="W48" s="14">
        <v>181.30346700000001</v>
      </c>
      <c r="X48" s="14">
        <v>180.219345</v>
      </c>
      <c r="Y48" s="14">
        <v>179.28389000000001</v>
      </c>
      <c r="Z48" s="14">
        <v>177.88909899999999</v>
      </c>
      <c r="AA48" s="14">
        <v>176.22923299999999</v>
      </c>
      <c r="AB48" s="14">
        <v>174.59745799999999</v>
      </c>
      <c r="AC48" s="14">
        <v>173.069534</v>
      </c>
      <c r="AD48" s="14">
        <v>171.418091</v>
      </c>
      <c r="AE48" s="14">
        <v>169.65438800000001</v>
      </c>
      <c r="AF48" s="14">
        <v>167.919006</v>
      </c>
      <c r="AG48" s="14">
        <v>166.46618699999999</v>
      </c>
      <c r="AH48" s="14">
        <v>165.191147</v>
      </c>
      <c r="AI48" s="14">
        <v>164.29925499999999</v>
      </c>
      <c r="AJ48" s="5">
        <v>0.100457</v>
      </c>
    </row>
    <row r="49" spans="1:36">
      <c r="A49" s="7" t="s">
        <v>613</v>
      </c>
      <c r="B49" s="14">
        <v>2.4342700000000002</v>
      </c>
      <c r="C49" s="14">
        <v>4.4719429999999996</v>
      </c>
      <c r="D49" s="14">
        <v>8.3142379999999996</v>
      </c>
      <c r="E49" s="14">
        <v>14.724959999999999</v>
      </c>
      <c r="F49" s="14">
        <v>26.464835999999998</v>
      </c>
      <c r="G49" s="14">
        <v>42.443066000000002</v>
      </c>
      <c r="H49" s="14">
        <v>54.360236999999998</v>
      </c>
      <c r="I49" s="14">
        <v>65.881614999999996</v>
      </c>
      <c r="J49" s="14">
        <v>77.334952999999999</v>
      </c>
      <c r="K49" s="14">
        <v>85.901168999999996</v>
      </c>
      <c r="L49" s="14">
        <v>92.813156000000006</v>
      </c>
      <c r="M49" s="14">
        <v>97.589020000000005</v>
      </c>
      <c r="N49" s="14">
        <v>102.628632</v>
      </c>
      <c r="O49" s="14">
        <v>107.43253300000001</v>
      </c>
      <c r="P49" s="14">
        <v>112.121826</v>
      </c>
      <c r="Q49" s="14">
        <v>114.181404</v>
      </c>
      <c r="R49" s="14">
        <v>116.308403</v>
      </c>
      <c r="S49" s="14">
        <v>118.715919</v>
      </c>
      <c r="T49" s="14">
        <v>121.103127</v>
      </c>
      <c r="U49" s="14">
        <v>123.503761</v>
      </c>
      <c r="V49" s="14">
        <v>125.07165500000001</v>
      </c>
      <c r="W49" s="14">
        <v>126.444847</v>
      </c>
      <c r="X49" s="14">
        <v>127.679581</v>
      </c>
      <c r="Y49" s="14">
        <v>128.894867</v>
      </c>
      <c r="Z49" s="14">
        <v>129.75550799999999</v>
      </c>
      <c r="AA49" s="14">
        <v>130.31860399999999</v>
      </c>
      <c r="AB49" s="14">
        <v>130.786224</v>
      </c>
      <c r="AC49" s="14">
        <v>131.25943000000001</v>
      </c>
      <c r="AD49" s="14">
        <v>131.56918300000001</v>
      </c>
      <c r="AE49" s="14">
        <v>131.72770700000001</v>
      </c>
      <c r="AF49" s="14">
        <v>131.79061899999999</v>
      </c>
      <c r="AG49" s="14">
        <v>131.889038</v>
      </c>
      <c r="AH49" s="14">
        <v>132.02505500000001</v>
      </c>
      <c r="AI49" s="14">
        <v>132.30924999999999</v>
      </c>
      <c r="AJ49" s="5">
        <v>0.11165899999999999</v>
      </c>
    </row>
    <row r="50" spans="1:36">
      <c r="A50" s="7" t="s">
        <v>978</v>
      </c>
      <c r="B50" s="14">
        <v>1.3523719999999999</v>
      </c>
      <c r="C50" s="14">
        <v>3.3487399999999998</v>
      </c>
      <c r="D50" s="14">
        <v>7.0740189999999998</v>
      </c>
      <c r="E50" s="14">
        <v>12.658982</v>
      </c>
      <c r="F50" s="14">
        <v>22.601164000000001</v>
      </c>
      <c r="G50" s="14">
        <v>36.133232</v>
      </c>
      <c r="H50" s="14">
        <v>46.284461999999998</v>
      </c>
      <c r="I50" s="14">
        <v>56.144249000000002</v>
      </c>
      <c r="J50" s="14">
        <v>66.014328000000006</v>
      </c>
      <c r="K50" s="14">
        <v>73.503097999999994</v>
      </c>
      <c r="L50" s="14">
        <v>79.635848999999993</v>
      </c>
      <c r="M50" s="14">
        <v>84.048903999999993</v>
      </c>
      <c r="N50" s="14">
        <v>88.723388999999997</v>
      </c>
      <c r="O50" s="14">
        <v>93.254088999999993</v>
      </c>
      <c r="P50" s="14">
        <v>97.724304000000004</v>
      </c>
      <c r="Q50" s="14">
        <v>100.10778000000001</v>
      </c>
      <c r="R50" s="14">
        <v>102.534103</v>
      </c>
      <c r="S50" s="14">
        <v>105.168221</v>
      </c>
      <c r="T50" s="14">
        <v>107.738174</v>
      </c>
      <c r="U50" s="14">
        <v>110.263992</v>
      </c>
      <c r="V50" s="14">
        <v>112.07724</v>
      </c>
      <c r="W50" s="14">
        <v>113.66598500000001</v>
      </c>
      <c r="X50" s="14">
        <v>115.07415</v>
      </c>
      <c r="Y50" s="14">
        <v>116.41018699999999</v>
      </c>
      <c r="Z50" s="14">
        <v>117.401955</v>
      </c>
      <c r="AA50" s="14">
        <v>118.09176600000001</v>
      </c>
      <c r="AB50" s="14">
        <v>118.66124000000001</v>
      </c>
      <c r="AC50" s="14">
        <v>119.20481100000001</v>
      </c>
      <c r="AD50" s="14">
        <v>119.582375</v>
      </c>
      <c r="AE50" s="14">
        <v>119.811859</v>
      </c>
      <c r="AF50" s="14">
        <v>119.933914</v>
      </c>
      <c r="AG50" s="14">
        <v>120.058044</v>
      </c>
      <c r="AH50" s="14">
        <v>120.200508</v>
      </c>
      <c r="AI50" s="14">
        <v>120.454971</v>
      </c>
      <c r="AJ50" s="5">
        <v>0.118467</v>
      </c>
    </row>
    <row r="51" spans="1:36">
      <c r="A51" s="7" t="s">
        <v>611</v>
      </c>
      <c r="B51" s="14">
        <v>14.059927</v>
      </c>
      <c r="C51" s="14">
        <v>33.867480999999998</v>
      </c>
      <c r="D51" s="14">
        <v>47.501086999999998</v>
      </c>
      <c r="E51" s="14">
        <v>58.779975999999998</v>
      </c>
      <c r="F51" s="14">
        <v>82.123283000000001</v>
      </c>
      <c r="G51" s="14">
        <v>107.606224</v>
      </c>
      <c r="H51" s="14">
        <v>130.126755</v>
      </c>
      <c r="I51" s="14">
        <v>150.64883399999999</v>
      </c>
      <c r="J51" s="14">
        <v>170.97135900000001</v>
      </c>
      <c r="K51" s="14">
        <v>186.24288899999999</v>
      </c>
      <c r="L51" s="14">
        <v>198.08401499999999</v>
      </c>
      <c r="M51" s="14">
        <v>207.173035</v>
      </c>
      <c r="N51" s="14">
        <v>216.18995699999999</v>
      </c>
      <c r="O51" s="14">
        <v>224.81605500000001</v>
      </c>
      <c r="P51" s="14">
        <v>232.44833399999999</v>
      </c>
      <c r="Q51" s="14">
        <v>239.21669</v>
      </c>
      <c r="R51" s="14">
        <v>245.17602500000001</v>
      </c>
      <c r="S51" s="14">
        <v>250.57281499999999</v>
      </c>
      <c r="T51" s="14">
        <v>255.197754</v>
      </c>
      <c r="U51" s="14">
        <v>259.500427</v>
      </c>
      <c r="V51" s="14">
        <v>263.80853300000001</v>
      </c>
      <c r="W51" s="14">
        <v>265.55874599999999</v>
      </c>
      <c r="X51" s="14">
        <v>266.98156699999998</v>
      </c>
      <c r="Y51" s="14">
        <v>268.37713600000001</v>
      </c>
      <c r="Z51" s="14">
        <v>269.278595</v>
      </c>
      <c r="AA51" s="14">
        <v>269.76037600000001</v>
      </c>
      <c r="AB51" s="14">
        <v>270.16494799999998</v>
      </c>
      <c r="AC51" s="14">
        <v>270.63491800000003</v>
      </c>
      <c r="AD51" s="14">
        <v>270.81329299999999</v>
      </c>
      <c r="AE51" s="14">
        <v>270.60458399999999</v>
      </c>
      <c r="AF51" s="14">
        <v>270.33123799999998</v>
      </c>
      <c r="AG51" s="14">
        <v>270.08505200000002</v>
      </c>
      <c r="AH51" s="14">
        <v>269.832855</v>
      </c>
      <c r="AI51" s="14">
        <v>269.88742100000002</v>
      </c>
      <c r="AJ51" s="5">
        <v>6.7011000000000001E-2</v>
      </c>
    </row>
    <row r="52" spans="1:36">
      <c r="A52" s="7" t="s">
        <v>609</v>
      </c>
      <c r="B52" s="14">
        <v>6.6441850000000002</v>
      </c>
      <c r="C52" s="14">
        <v>18.527199</v>
      </c>
      <c r="D52" s="14">
        <v>26.711493999999998</v>
      </c>
      <c r="E52" s="14">
        <v>33.417397000000001</v>
      </c>
      <c r="F52" s="14">
        <v>47.392609</v>
      </c>
      <c r="G52" s="14">
        <v>62.689999</v>
      </c>
      <c r="H52" s="14">
        <v>76.274780000000007</v>
      </c>
      <c r="I52" s="14">
        <v>88.734482</v>
      </c>
      <c r="J52" s="14">
        <v>101.15465500000001</v>
      </c>
      <c r="K52" s="14">
        <v>110.63201100000001</v>
      </c>
      <c r="L52" s="14">
        <v>118.139473</v>
      </c>
      <c r="M52" s="14">
        <v>124.085159</v>
      </c>
      <c r="N52" s="14">
        <v>130.06710799999999</v>
      </c>
      <c r="O52" s="14">
        <v>135.89210499999999</v>
      </c>
      <c r="P52" s="14">
        <v>141.191238</v>
      </c>
      <c r="Q52" s="14">
        <v>146.01522800000001</v>
      </c>
      <c r="R52" s="14">
        <v>150.39111299999999</v>
      </c>
      <c r="S52" s="14">
        <v>154.44998200000001</v>
      </c>
      <c r="T52" s="14">
        <v>158.04373200000001</v>
      </c>
      <c r="U52" s="14">
        <v>161.42623900000001</v>
      </c>
      <c r="V52" s="14">
        <v>164.79023699999999</v>
      </c>
      <c r="W52" s="14">
        <v>166.70668000000001</v>
      </c>
      <c r="X52" s="14">
        <v>168.361572</v>
      </c>
      <c r="Y52" s="14">
        <v>169.93559300000001</v>
      </c>
      <c r="Z52" s="14">
        <v>171.19950900000001</v>
      </c>
      <c r="AA52" s="14">
        <v>172.10789500000001</v>
      </c>
      <c r="AB52" s="14">
        <v>172.90095500000001</v>
      </c>
      <c r="AC52" s="14">
        <v>173.68682899999999</v>
      </c>
      <c r="AD52" s="14">
        <v>174.24731399999999</v>
      </c>
      <c r="AE52" s="14">
        <v>174.531113</v>
      </c>
      <c r="AF52" s="14">
        <v>174.72813400000001</v>
      </c>
      <c r="AG52" s="14">
        <v>174.89192199999999</v>
      </c>
      <c r="AH52" s="14">
        <v>175.01719700000001</v>
      </c>
      <c r="AI52" s="14">
        <v>175.29255699999999</v>
      </c>
      <c r="AJ52" s="5">
        <v>7.2749999999999995E-2</v>
      </c>
    </row>
    <row r="53" spans="1:36">
      <c r="A53" s="7" t="s">
        <v>607</v>
      </c>
      <c r="B53" s="14">
        <v>0</v>
      </c>
      <c r="C53" s="14">
        <v>0</v>
      </c>
      <c r="D53" s="14">
        <v>0</v>
      </c>
      <c r="E53" s="14">
        <v>0</v>
      </c>
      <c r="F53" s="14">
        <v>0</v>
      </c>
      <c r="G53" s="14">
        <v>0</v>
      </c>
      <c r="H53" s="14">
        <v>0</v>
      </c>
      <c r="I53" s="14">
        <v>0</v>
      </c>
      <c r="J53" s="14">
        <v>0</v>
      </c>
      <c r="K53" s="14">
        <v>1.2101000000000001E-2</v>
      </c>
      <c r="L53" s="14">
        <v>2.5291000000000001E-2</v>
      </c>
      <c r="M53" s="14">
        <v>4.0601999999999999E-2</v>
      </c>
      <c r="N53" s="14">
        <v>5.8852000000000002E-2</v>
      </c>
      <c r="O53" s="14">
        <v>8.1395999999999996E-2</v>
      </c>
      <c r="P53" s="14">
        <v>0.109568</v>
      </c>
      <c r="Q53" s="14">
        <v>0.14400099999999999</v>
      </c>
      <c r="R53" s="14">
        <v>0.18637899999999999</v>
      </c>
      <c r="S53" s="14">
        <v>0.23791699999999999</v>
      </c>
      <c r="T53" s="14">
        <v>0.29914600000000002</v>
      </c>
      <c r="U53" s="14">
        <v>0.37045899999999998</v>
      </c>
      <c r="V53" s="14">
        <v>0.45259300000000002</v>
      </c>
      <c r="W53" s="14">
        <v>0.54483199999999998</v>
      </c>
      <c r="X53" s="14">
        <v>0.64542999999999995</v>
      </c>
      <c r="Y53" s="14">
        <v>0.75295400000000001</v>
      </c>
      <c r="Z53" s="14">
        <v>0.865568</v>
      </c>
      <c r="AA53" s="14">
        <v>0.97983299999999995</v>
      </c>
      <c r="AB53" s="14">
        <v>1.0944069999999999</v>
      </c>
      <c r="AC53" s="14">
        <v>1.2090860000000001</v>
      </c>
      <c r="AD53" s="14">
        <v>1.3213440000000001</v>
      </c>
      <c r="AE53" s="14">
        <v>1.4304490000000001</v>
      </c>
      <c r="AF53" s="14">
        <v>1.534381</v>
      </c>
      <c r="AG53" s="14">
        <v>1.631786</v>
      </c>
      <c r="AH53" s="14">
        <v>1.724057</v>
      </c>
      <c r="AI53" s="14">
        <v>1.8106059999999999</v>
      </c>
      <c r="AJ53" s="5" t="s">
        <v>45</v>
      </c>
    </row>
    <row r="54" spans="1:36">
      <c r="A54" s="7" t="s">
        <v>605</v>
      </c>
      <c r="B54" s="14">
        <v>57.529429999999998</v>
      </c>
      <c r="C54" s="14">
        <v>53.278785999999997</v>
      </c>
      <c r="D54" s="14">
        <v>48.866954999999997</v>
      </c>
      <c r="E54" s="14">
        <v>48.736362</v>
      </c>
      <c r="F54" s="14">
        <v>49.752322999999997</v>
      </c>
      <c r="G54" s="14">
        <v>50.991115999999998</v>
      </c>
      <c r="H54" s="14">
        <v>52.687663999999998</v>
      </c>
      <c r="I54" s="14">
        <v>54.925429999999999</v>
      </c>
      <c r="J54" s="14">
        <v>57.783881999999998</v>
      </c>
      <c r="K54" s="14">
        <v>61.491402000000001</v>
      </c>
      <c r="L54" s="14">
        <v>65.798157000000003</v>
      </c>
      <c r="M54" s="14">
        <v>70.799385000000001</v>
      </c>
      <c r="N54" s="14">
        <v>76.350189</v>
      </c>
      <c r="O54" s="14">
        <v>82.484443999999996</v>
      </c>
      <c r="P54" s="14">
        <v>88.848526000000007</v>
      </c>
      <c r="Q54" s="14">
        <v>95.576172</v>
      </c>
      <c r="R54" s="14">
        <v>101.971352</v>
      </c>
      <c r="S54" s="14">
        <v>108.70105</v>
      </c>
      <c r="T54" s="14">
        <v>115.223099</v>
      </c>
      <c r="U54" s="14">
        <v>121.561989</v>
      </c>
      <c r="V54" s="14">
        <v>127.61434199999999</v>
      </c>
      <c r="W54" s="14">
        <v>133.27621500000001</v>
      </c>
      <c r="X54" s="14">
        <v>138.44198600000001</v>
      </c>
      <c r="Y54" s="14">
        <v>143.11161799999999</v>
      </c>
      <c r="Z54" s="14">
        <v>147.26765399999999</v>
      </c>
      <c r="AA54" s="14">
        <v>150.86445599999999</v>
      </c>
      <c r="AB54" s="14">
        <v>154.08944700000001</v>
      </c>
      <c r="AC54" s="14">
        <v>157.15660099999999</v>
      </c>
      <c r="AD54" s="14">
        <v>159.92186000000001</v>
      </c>
      <c r="AE54" s="14">
        <v>162.44158899999999</v>
      </c>
      <c r="AF54" s="14">
        <v>164.618011</v>
      </c>
      <c r="AG54" s="14">
        <v>166.396637</v>
      </c>
      <c r="AH54" s="14">
        <v>168.045807</v>
      </c>
      <c r="AI54" s="14">
        <v>169.53814700000001</v>
      </c>
      <c r="AJ54" s="5">
        <v>3.6835E-2</v>
      </c>
    </row>
    <row r="55" spans="1:36">
      <c r="A55" s="7" t="s">
        <v>603</v>
      </c>
      <c r="B55" s="14">
        <v>24.724743</v>
      </c>
      <c r="C55" s="14">
        <v>19.859348000000001</v>
      </c>
      <c r="D55" s="14">
        <v>14.680317000000001</v>
      </c>
      <c r="E55" s="14">
        <v>13.189590000000001</v>
      </c>
      <c r="F55" s="14">
        <v>12.465335</v>
      </c>
      <c r="G55" s="14">
        <v>11.756211</v>
      </c>
      <c r="H55" s="14">
        <v>11.083871</v>
      </c>
      <c r="I55" s="14">
        <v>10.455625</v>
      </c>
      <c r="J55" s="14">
        <v>9.8439929999999993</v>
      </c>
      <c r="K55" s="14">
        <v>9.3053260000000009</v>
      </c>
      <c r="L55" s="14">
        <v>8.8202269999999992</v>
      </c>
      <c r="M55" s="14">
        <v>8.3901260000000004</v>
      </c>
      <c r="N55" s="14">
        <v>7.940099</v>
      </c>
      <c r="O55" s="14">
        <v>7.5954230000000003</v>
      </c>
      <c r="P55" s="14">
        <v>7.2924239999999996</v>
      </c>
      <c r="Q55" s="14">
        <v>7.0202340000000003</v>
      </c>
      <c r="R55" s="14">
        <v>6.7758419999999999</v>
      </c>
      <c r="S55" s="14">
        <v>6.6008449999999996</v>
      </c>
      <c r="T55" s="14">
        <v>6.4330569999999998</v>
      </c>
      <c r="U55" s="14">
        <v>6.2911700000000002</v>
      </c>
      <c r="V55" s="14">
        <v>6.1696530000000003</v>
      </c>
      <c r="W55" s="14">
        <v>6.0658950000000003</v>
      </c>
      <c r="X55" s="14">
        <v>5.9654410000000002</v>
      </c>
      <c r="Y55" s="14">
        <v>5.8622649999999998</v>
      </c>
      <c r="Z55" s="14">
        <v>5.8079580000000002</v>
      </c>
      <c r="AA55" s="14">
        <v>5.7257629999999997</v>
      </c>
      <c r="AB55" s="14">
        <v>5.6892180000000003</v>
      </c>
      <c r="AC55" s="14">
        <v>5.6593150000000003</v>
      </c>
      <c r="AD55" s="14">
        <v>5.6335119999999996</v>
      </c>
      <c r="AE55" s="14">
        <v>5.6125920000000002</v>
      </c>
      <c r="AF55" s="14">
        <v>5.5942439999999998</v>
      </c>
      <c r="AG55" s="14">
        <v>5.5759749999999997</v>
      </c>
      <c r="AH55" s="14">
        <v>5.5621330000000002</v>
      </c>
      <c r="AI55" s="14">
        <v>5.5516629999999996</v>
      </c>
      <c r="AJ55" s="5">
        <v>-3.9047999999999999E-2</v>
      </c>
    </row>
    <row r="56" spans="1:36">
      <c r="A56" s="7" t="s">
        <v>601</v>
      </c>
      <c r="B56" s="14">
        <v>37.197139999999997</v>
      </c>
      <c r="C56" s="14">
        <v>37.315528999999998</v>
      </c>
      <c r="D56" s="14">
        <v>37.309806999999999</v>
      </c>
      <c r="E56" s="14">
        <v>37.126621</v>
      </c>
      <c r="F56" s="14">
        <v>36.839725000000001</v>
      </c>
      <c r="G56" s="14">
        <v>36.304240999999998</v>
      </c>
      <c r="H56" s="14">
        <v>35.724079000000003</v>
      </c>
      <c r="I56" s="14">
        <v>35.119129000000001</v>
      </c>
      <c r="J56" s="14">
        <v>34.47345</v>
      </c>
      <c r="K56" s="14">
        <v>33.892124000000003</v>
      </c>
      <c r="L56" s="14">
        <v>33.293273999999997</v>
      </c>
      <c r="M56" s="14">
        <v>32.730460999999998</v>
      </c>
      <c r="N56" s="14">
        <v>32.119880999999999</v>
      </c>
      <c r="O56" s="14">
        <v>31.600567000000002</v>
      </c>
      <c r="P56" s="14">
        <v>31.160404</v>
      </c>
      <c r="Q56" s="14">
        <v>30.744526</v>
      </c>
      <c r="R56" s="14">
        <v>30.370612999999999</v>
      </c>
      <c r="S56" s="14">
        <v>30.134913999999998</v>
      </c>
      <c r="T56" s="14">
        <v>29.880434000000001</v>
      </c>
      <c r="U56" s="14">
        <v>29.649422000000001</v>
      </c>
      <c r="V56" s="14">
        <v>29.446999000000002</v>
      </c>
      <c r="W56" s="14">
        <v>29.263313</v>
      </c>
      <c r="X56" s="14">
        <v>29.062242999999999</v>
      </c>
      <c r="Y56" s="14">
        <v>28.842033000000001</v>
      </c>
      <c r="Z56" s="14">
        <v>28.658337</v>
      </c>
      <c r="AA56" s="14">
        <v>28.468005999999999</v>
      </c>
      <c r="AB56" s="14">
        <v>28.292096999999998</v>
      </c>
      <c r="AC56" s="14">
        <v>28.150133</v>
      </c>
      <c r="AD56" s="14">
        <v>28.028652000000001</v>
      </c>
      <c r="AE56" s="14">
        <v>27.932307999999999</v>
      </c>
      <c r="AF56" s="14">
        <v>27.847995999999998</v>
      </c>
      <c r="AG56" s="14">
        <v>27.762222000000001</v>
      </c>
      <c r="AH56" s="14">
        <v>27.698891</v>
      </c>
      <c r="AI56" s="14">
        <v>27.652334</v>
      </c>
      <c r="AJ56" s="5">
        <v>-9.3220000000000004E-3</v>
      </c>
    </row>
    <row r="57" spans="1:36">
      <c r="A57" s="7" t="s">
        <v>599</v>
      </c>
      <c r="B57" s="14">
        <v>15.536106999999999</v>
      </c>
      <c r="C57" s="14">
        <v>14.459949</v>
      </c>
      <c r="D57" s="14">
        <v>13.504262000000001</v>
      </c>
      <c r="E57" s="14">
        <v>12.644981</v>
      </c>
      <c r="F57" s="14">
        <v>11.871395</v>
      </c>
      <c r="G57" s="14">
        <v>11.127613</v>
      </c>
      <c r="H57" s="14">
        <v>10.45</v>
      </c>
      <c r="I57" s="14">
        <v>9.8281609999999997</v>
      </c>
      <c r="J57" s="14">
        <v>9.2536780000000007</v>
      </c>
      <c r="K57" s="14">
        <v>8.7380510000000005</v>
      </c>
      <c r="L57" s="14">
        <v>8.2639549999999993</v>
      </c>
      <c r="M57" s="14">
        <v>7.8389230000000003</v>
      </c>
      <c r="N57" s="14">
        <v>7.443721</v>
      </c>
      <c r="O57" s="14">
        <v>7.085744</v>
      </c>
      <c r="P57" s="14">
        <v>6.7733020000000002</v>
      </c>
      <c r="Q57" s="14">
        <v>6.4976390000000004</v>
      </c>
      <c r="R57" s="14">
        <v>6.2524449999999998</v>
      </c>
      <c r="S57" s="14">
        <v>6.0845570000000002</v>
      </c>
      <c r="T57" s="14">
        <v>5.9238939999999998</v>
      </c>
      <c r="U57" s="14">
        <v>5.7907039999999999</v>
      </c>
      <c r="V57" s="14">
        <v>5.6766360000000002</v>
      </c>
      <c r="W57" s="14">
        <v>5.5777349999999997</v>
      </c>
      <c r="X57" s="14">
        <v>5.4789979999999998</v>
      </c>
      <c r="Y57" s="14">
        <v>5.3745979999999998</v>
      </c>
      <c r="Z57" s="14">
        <v>5.3212820000000001</v>
      </c>
      <c r="AA57" s="14">
        <v>5.2812279999999996</v>
      </c>
      <c r="AB57" s="14">
        <v>5.2462070000000001</v>
      </c>
      <c r="AC57" s="14">
        <v>5.2170969999999999</v>
      </c>
      <c r="AD57" s="14">
        <v>5.1917520000000001</v>
      </c>
      <c r="AE57" s="14">
        <v>5.1707159999999996</v>
      </c>
      <c r="AF57" s="14">
        <v>5.1522209999999999</v>
      </c>
      <c r="AG57" s="14">
        <v>5.1342220000000003</v>
      </c>
      <c r="AH57" s="14">
        <v>5.1202059999999996</v>
      </c>
      <c r="AI57" s="14">
        <v>5.1093010000000003</v>
      </c>
      <c r="AJ57" s="5">
        <v>-3.1987000000000002E-2</v>
      </c>
    </row>
    <row r="58" spans="1:36">
      <c r="A58" s="7" t="s">
        <v>597</v>
      </c>
      <c r="B58" s="14">
        <v>75.654488000000001</v>
      </c>
      <c r="C58" s="14">
        <v>70.127173999999997</v>
      </c>
      <c r="D58" s="14">
        <v>65.092727999999994</v>
      </c>
      <c r="E58" s="14">
        <v>60.381431999999997</v>
      </c>
      <c r="F58" s="14">
        <v>55.956242000000003</v>
      </c>
      <c r="G58" s="14">
        <v>51.602642000000003</v>
      </c>
      <c r="H58" s="14">
        <v>47.528503000000001</v>
      </c>
      <c r="I58" s="14">
        <v>43.728642000000001</v>
      </c>
      <c r="J58" s="14">
        <v>40.178066000000001</v>
      </c>
      <c r="K58" s="14">
        <v>36.954608999999998</v>
      </c>
      <c r="L58" s="14">
        <v>34.001389000000003</v>
      </c>
      <c r="M58" s="14">
        <v>31.354206000000001</v>
      </c>
      <c r="N58" s="14">
        <v>28.929303999999998</v>
      </c>
      <c r="O58" s="14">
        <v>26.754397999999998</v>
      </c>
      <c r="P58" s="14">
        <v>24.876833000000001</v>
      </c>
      <c r="Q58" s="14">
        <v>23.259001000000001</v>
      </c>
      <c r="R58" s="14">
        <v>21.86487</v>
      </c>
      <c r="S58" s="14">
        <v>20.921804000000002</v>
      </c>
      <c r="T58" s="14">
        <v>20.067416999999999</v>
      </c>
      <c r="U58" s="14">
        <v>19.397000999999999</v>
      </c>
      <c r="V58" s="14">
        <v>18.849516000000001</v>
      </c>
      <c r="W58" s="14">
        <v>18.395195000000001</v>
      </c>
      <c r="X58" s="14">
        <v>17.954615</v>
      </c>
      <c r="Y58" s="14">
        <v>17.475425999999999</v>
      </c>
      <c r="Z58" s="14">
        <v>17.380531000000001</v>
      </c>
      <c r="AA58" s="14">
        <v>17.269787000000001</v>
      </c>
      <c r="AB58" s="14">
        <v>17.165451000000001</v>
      </c>
      <c r="AC58" s="14">
        <v>17.082087999999999</v>
      </c>
      <c r="AD58" s="14">
        <v>17.011189000000002</v>
      </c>
      <c r="AE58" s="14">
        <v>16.955887000000001</v>
      </c>
      <c r="AF58" s="14">
        <v>16.907574</v>
      </c>
      <c r="AG58" s="14">
        <v>16.857616</v>
      </c>
      <c r="AH58" s="14">
        <v>16.821451</v>
      </c>
      <c r="AI58" s="14">
        <v>16.795465</v>
      </c>
      <c r="AJ58" s="5">
        <v>-4.3679999999999997E-2</v>
      </c>
    </row>
    <row r="59" spans="1:36">
      <c r="A59" s="7" t="s">
        <v>594</v>
      </c>
      <c r="B59" s="14">
        <v>0</v>
      </c>
      <c r="C59" s="14">
        <v>0</v>
      </c>
      <c r="D59" s="14">
        <v>0</v>
      </c>
      <c r="E59" s="14">
        <v>0</v>
      </c>
      <c r="F59" s="14">
        <v>0</v>
      </c>
      <c r="G59" s="14">
        <v>0</v>
      </c>
      <c r="H59" s="14">
        <v>0</v>
      </c>
      <c r="I59" s="14">
        <v>0</v>
      </c>
      <c r="J59" s="14">
        <v>0</v>
      </c>
      <c r="K59" s="14">
        <v>0</v>
      </c>
      <c r="L59" s="14">
        <v>0</v>
      </c>
      <c r="M59" s="14">
        <v>0</v>
      </c>
      <c r="N59" s="14">
        <v>0</v>
      </c>
      <c r="O59" s="14">
        <v>0</v>
      </c>
      <c r="P59" s="14">
        <v>0</v>
      </c>
      <c r="Q59" s="14">
        <v>0</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c r="AI59" s="14">
        <v>0</v>
      </c>
      <c r="AJ59" s="5" t="s">
        <v>45</v>
      </c>
    </row>
    <row r="60" spans="1:36">
      <c r="A60" s="7" t="s">
        <v>592</v>
      </c>
      <c r="B60" s="14">
        <v>1.3523719999999999</v>
      </c>
      <c r="C60" s="14">
        <v>3.3487399999999998</v>
      </c>
      <c r="D60" s="14">
        <v>6.645105</v>
      </c>
      <c r="E60" s="14">
        <v>11.891937</v>
      </c>
      <c r="F60" s="14">
        <v>21.463958999999999</v>
      </c>
      <c r="G60" s="14">
        <v>34.547173000000001</v>
      </c>
      <c r="H60" s="14">
        <v>44.213630999999999</v>
      </c>
      <c r="I60" s="14">
        <v>53.464401000000002</v>
      </c>
      <c r="J60" s="14">
        <v>62.412399000000001</v>
      </c>
      <c r="K60" s="14">
        <v>68.830169999999995</v>
      </c>
      <c r="L60" s="14">
        <v>73.786804000000004</v>
      </c>
      <c r="M60" s="14">
        <v>76.675612999999998</v>
      </c>
      <c r="N60" s="14">
        <v>79.645331999999996</v>
      </c>
      <c r="O60" s="14">
        <v>82.186638000000002</v>
      </c>
      <c r="P60" s="14">
        <v>84.451271000000006</v>
      </c>
      <c r="Q60" s="14">
        <v>84.202933999999999</v>
      </c>
      <c r="R60" s="14">
        <v>83.885329999999996</v>
      </c>
      <c r="S60" s="14">
        <v>83.718788000000004</v>
      </c>
      <c r="T60" s="14">
        <v>83.521248</v>
      </c>
      <c r="U60" s="14">
        <v>83.362885000000006</v>
      </c>
      <c r="V60" s="14">
        <v>82.416290000000004</v>
      </c>
      <c r="W60" s="14">
        <v>81.377609000000007</v>
      </c>
      <c r="X60" s="14">
        <v>80.342956999999998</v>
      </c>
      <c r="Y60" s="14">
        <v>79.408034999999998</v>
      </c>
      <c r="Z60" s="14">
        <v>78.279624999999996</v>
      </c>
      <c r="AA60" s="14">
        <v>77.059867999999994</v>
      </c>
      <c r="AB60" s="14">
        <v>75.885643000000002</v>
      </c>
      <c r="AC60" s="14">
        <v>74.786490999999998</v>
      </c>
      <c r="AD60" s="14">
        <v>73.655838000000003</v>
      </c>
      <c r="AE60" s="14">
        <v>72.496573999999995</v>
      </c>
      <c r="AF60" s="14">
        <v>71.381332</v>
      </c>
      <c r="AG60" s="14">
        <v>70.435012999999998</v>
      </c>
      <c r="AH60" s="14">
        <v>69.597290000000001</v>
      </c>
      <c r="AI60" s="14">
        <v>68.967674000000002</v>
      </c>
      <c r="AJ60" s="5">
        <v>9.9144999999999997E-2</v>
      </c>
    </row>
    <row r="61" spans="1:36">
      <c r="A61" s="7" t="s">
        <v>590</v>
      </c>
      <c r="B61" s="14">
        <v>2049.054443</v>
      </c>
      <c r="C61" s="14">
        <v>1994.9873050000001</v>
      </c>
      <c r="D61" s="14">
        <v>1961.8183590000001</v>
      </c>
      <c r="E61" s="14">
        <v>1951.6188959999999</v>
      </c>
      <c r="F61" s="14">
        <v>1988.111572</v>
      </c>
      <c r="G61" s="14">
        <v>2042.4700929999999</v>
      </c>
      <c r="H61" s="14">
        <v>2075.4741210000002</v>
      </c>
      <c r="I61" s="14">
        <v>2102.9257809999999</v>
      </c>
      <c r="J61" s="14">
        <v>2128.0229490000002</v>
      </c>
      <c r="K61" s="14">
        <v>2136.4018550000001</v>
      </c>
      <c r="L61" s="14">
        <v>2127.5334469999998</v>
      </c>
      <c r="M61" s="14">
        <v>2105.2751459999999</v>
      </c>
      <c r="N61" s="14">
        <v>2086.8164059999999</v>
      </c>
      <c r="O61" s="14">
        <v>2071.014893</v>
      </c>
      <c r="P61" s="14">
        <v>2058.7451169999999</v>
      </c>
      <c r="Q61" s="14">
        <v>2032.8154300000001</v>
      </c>
      <c r="R61" s="14">
        <v>2011.7963870000001</v>
      </c>
      <c r="S61" s="14">
        <v>1999.552612</v>
      </c>
      <c r="T61" s="14">
        <v>1987.826904</v>
      </c>
      <c r="U61" s="14">
        <v>1977.424438</v>
      </c>
      <c r="V61" s="14">
        <v>1968.8847659999999</v>
      </c>
      <c r="W61" s="14">
        <v>1955.5195309999999</v>
      </c>
      <c r="X61" s="14">
        <v>1945.3632809999999</v>
      </c>
      <c r="Y61" s="14">
        <v>1944.0269780000001</v>
      </c>
      <c r="Z61" s="14">
        <v>1942.4467770000001</v>
      </c>
      <c r="AA61" s="14">
        <v>1940.0938719999999</v>
      </c>
      <c r="AB61" s="14">
        <v>1937.6748050000001</v>
      </c>
      <c r="AC61" s="14">
        <v>1937.053101</v>
      </c>
      <c r="AD61" s="14">
        <v>1935.7700199999999</v>
      </c>
      <c r="AE61" s="14">
        <v>1933.835693</v>
      </c>
      <c r="AF61" s="14">
        <v>1931.305298</v>
      </c>
      <c r="AG61" s="14">
        <v>1928.3881839999999</v>
      </c>
      <c r="AH61" s="14">
        <v>1926.635376</v>
      </c>
      <c r="AI61" s="14">
        <v>1926.713135</v>
      </c>
      <c r="AJ61" s="5">
        <v>-1.088E-3</v>
      </c>
    </row>
    <row r="63" spans="1:36">
      <c r="A63" s="7" t="s">
        <v>1022</v>
      </c>
      <c r="B63" s="14">
        <v>9336.8300780000009</v>
      </c>
      <c r="C63" s="14">
        <v>8955.84375</v>
      </c>
      <c r="D63" s="14">
        <v>8677.9707030000009</v>
      </c>
      <c r="E63" s="14">
        <v>8443.890625</v>
      </c>
      <c r="F63" s="14">
        <v>8232.1181639999995</v>
      </c>
      <c r="G63" s="14">
        <v>7994.6518550000001</v>
      </c>
      <c r="H63" s="14">
        <v>7772.0214839999999</v>
      </c>
      <c r="I63" s="14">
        <v>7561.5629879999997</v>
      </c>
      <c r="J63" s="14">
        <v>7356.580078</v>
      </c>
      <c r="K63" s="14">
        <v>7174.7460940000001</v>
      </c>
      <c r="L63" s="14">
        <v>6985.3681640000004</v>
      </c>
      <c r="M63" s="14">
        <v>6803.4345700000003</v>
      </c>
      <c r="N63" s="14">
        <v>6623.6679690000001</v>
      </c>
      <c r="O63" s="14">
        <v>6459.654297</v>
      </c>
      <c r="P63" s="14">
        <v>6318.4814450000003</v>
      </c>
      <c r="Q63" s="14">
        <v>6179.544922</v>
      </c>
      <c r="R63" s="14">
        <v>6054.267578</v>
      </c>
      <c r="S63" s="14">
        <v>5963.5815430000002</v>
      </c>
      <c r="T63" s="14">
        <v>5871.5820309999999</v>
      </c>
      <c r="U63" s="14">
        <v>5786.2094729999999</v>
      </c>
      <c r="V63" s="14">
        <v>5714.6630859999996</v>
      </c>
      <c r="W63" s="14">
        <v>5648.8037109999996</v>
      </c>
      <c r="X63" s="14">
        <v>5584.8701170000004</v>
      </c>
      <c r="Y63" s="14">
        <v>5528.8828119999998</v>
      </c>
      <c r="Z63" s="14">
        <v>5477.7197269999997</v>
      </c>
      <c r="AA63" s="14">
        <v>5439.6181640000004</v>
      </c>
      <c r="AB63" s="14">
        <v>5405.623047</v>
      </c>
      <c r="AC63" s="14">
        <v>5381.0947269999997</v>
      </c>
      <c r="AD63" s="14">
        <v>5360.6191410000001</v>
      </c>
      <c r="AE63" s="14">
        <v>5344.6669920000004</v>
      </c>
      <c r="AF63" s="14">
        <v>5329.7348629999997</v>
      </c>
      <c r="AG63" s="14">
        <v>5312.9560549999997</v>
      </c>
      <c r="AH63" s="14">
        <v>5301.8388670000004</v>
      </c>
      <c r="AI63" s="14">
        <v>5294.7177730000003</v>
      </c>
      <c r="AJ63" s="5">
        <v>-1.6291E-2</v>
      </c>
    </row>
    <row r="65" spans="1:36">
      <c r="A65" s="4" t="s">
        <v>1023</v>
      </c>
      <c r="B65" s="15">
        <v>17703.521484000001</v>
      </c>
      <c r="C65" s="15">
        <v>17035.130859000001</v>
      </c>
      <c r="D65" s="15">
        <v>16511.652343999998</v>
      </c>
      <c r="E65" s="15">
        <v>16073.266602</v>
      </c>
      <c r="F65" s="15">
        <v>15685.380859000001</v>
      </c>
      <c r="G65" s="15">
        <v>15257.166015999999</v>
      </c>
      <c r="H65" s="15">
        <v>14891.472656</v>
      </c>
      <c r="I65" s="15">
        <v>14564.870117</v>
      </c>
      <c r="J65" s="15">
        <v>14245.082031</v>
      </c>
      <c r="K65" s="15">
        <v>13953.678711</v>
      </c>
      <c r="L65" s="15">
        <v>13677.148438</v>
      </c>
      <c r="M65" s="15">
        <v>13429.972656</v>
      </c>
      <c r="N65" s="15">
        <v>13206.455078000001</v>
      </c>
      <c r="O65" s="15">
        <v>13019.943359000001</v>
      </c>
      <c r="P65" s="15">
        <v>12889.624023</v>
      </c>
      <c r="Q65" s="15">
        <v>12762.019531</v>
      </c>
      <c r="R65" s="15">
        <v>12658.358398</v>
      </c>
      <c r="S65" s="15">
        <v>12613.359375</v>
      </c>
      <c r="T65" s="15">
        <v>12567.066406</v>
      </c>
      <c r="U65" s="15">
        <v>12522.681640999999</v>
      </c>
      <c r="V65" s="15">
        <v>12494.724609000001</v>
      </c>
      <c r="W65" s="15">
        <v>12474.605469</v>
      </c>
      <c r="X65" s="15">
        <v>12452.720703000001</v>
      </c>
      <c r="Y65" s="15">
        <v>12440.614258</v>
      </c>
      <c r="Z65" s="15">
        <v>12430.817383</v>
      </c>
      <c r="AA65" s="15">
        <v>12448.544921999999</v>
      </c>
      <c r="AB65" s="15">
        <v>12468.326171999999</v>
      </c>
      <c r="AC65" s="15">
        <v>12503.178711</v>
      </c>
      <c r="AD65" s="15">
        <v>12541.197265999999</v>
      </c>
      <c r="AE65" s="15">
        <v>12576.243164</v>
      </c>
      <c r="AF65" s="15">
        <v>12599.166015999999</v>
      </c>
      <c r="AG65" s="15">
        <v>12609.108398</v>
      </c>
      <c r="AH65" s="15">
        <v>12623.789062</v>
      </c>
      <c r="AI65" s="15">
        <v>12636.903319999999</v>
      </c>
      <c r="AJ65" s="2">
        <v>-9.2899999999999996E-3</v>
      </c>
    </row>
    <row r="67" spans="1:36">
      <c r="A67" s="4" t="s">
        <v>1024</v>
      </c>
    </row>
    <row r="68" spans="1:36">
      <c r="A68" s="7" t="s">
        <v>1025</v>
      </c>
      <c r="B68" s="14">
        <v>7719.5703119999998</v>
      </c>
      <c r="C68" s="14">
        <v>7388.2309569999998</v>
      </c>
      <c r="D68" s="14">
        <v>7087.642578</v>
      </c>
      <c r="E68" s="14">
        <v>6865.140625</v>
      </c>
      <c r="F68" s="14">
        <v>6654.2314450000003</v>
      </c>
      <c r="G68" s="14">
        <v>6436.3603519999997</v>
      </c>
      <c r="H68" s="14">
        <v>6240.0571289999998</v>
      </c>
      <c r="I68" s="14">
        <v>6086.2958980000003</v>
      </c>
      <c r="J68" s="14">
        <v>5945.1088870000003</v>
      </c>
      <c r="K68" s="14">
        <v>5840.4575199999999</v>
      </c>
      <c r="L68" s="14">
        <v>5739.8950199999999</v>
      </c>
      <c r="M68" s="14">
        <v>5606.6079099999997</v>
      </c>
      <c r="N68" s="14">
        <v>5527.8784180000002</v>
      </c>
      <c r="O68" s="14">
        <v>5411.7368159999996</v>
      </c>
      <c r="P68" s="14">
        <v>5354.6982420000004</v>
      </c>
      <c r="Q68" s="14">
        <v>5272.4379879999997</v>
      </c>
      <c r="R68" s="14">
        <v>5186.1616210000002</v>
      </c>
      <c r="S68" s="14">
        <v>5093.2338870000003</v>
      </c>
      <c r="T68" s="14">
        <v>5030.6259769999997</v>
      </c>
      <c r="U68" s="14">
        <v>4935.1713870000003</v>
      </c>
      <c r="V68" s="14">
        <v>4839.9873049999997</v>
      </c>
      <c r="W68" s="14">
        <v>4775.5126950000003</v>
      </c>
      <c r="X68" s="14">
        <v>4677.2441410000001</v>
      </c>
      <c r="Y68" s="14">
        <v>4609.8876950000003</v>
      </c>
      <c r="Z68" s="14">
        <v>4512.2568359999996</v>
      </c>
      <c r="AA68" s="14">
        <v>4424.7724609999996</v>
      </c>
      <c r="AB68" s="14">
        <v>4376.5546880000002</v>
      </c>
      <c r="AC68" s="14">
        <v>4307.4790039999998</v>
      </c>
      <c r="AD68" s="14">
        <v>4217.9301759999998</v>
      </c>
      <c r="AE68" s="14">
        <v>4134.1152339999999</v>
      </c>
      <c r="AF68" s="14">
        <v>4040.6430660000001</v>
      </c>
      <c r="AG68" s="14">
        <v>3938.7502439999998</v>
      </c>
      <c r="AH68" s="14">
        <v>3834.2426759999998</v>
      </c>
      <c r="AI68" s="14">
        <v>3716.6845699999999</v>
      </c>
      <c r="AJ68" s="5">
        <v>-2.1242E-2</v>
      </c>
    </row>
    <row r="69" spans="1:36">
      <c r="A69" s="7" t="s">
        <v>1026</v>
      </c>
      <c r="B69" s="14">
        <v>4734.8305659999996</v>
      </c>
      <c r="C69" s="14">
        <v>4869.4165039999998</v>
      </c>
      <c r="D69" s="14">
        <v>4994.8984380000002</v>
      </c>
      <c r="E69" s="14">
        <v>5136.4125979999999</v>
      </c>
      <c r="F69" s="14">
        <v>5280.9340819999998</v>
      </c>
      <c r="G69" s="14">
        <v>5411.830078</v>
      </c>
      <c r="H69" s="14">
        <v>5541.6503910000001</v>
      </c>
      <c r="I69" s="14">
        <v>5665.4833980000003</v>
      </c>
      <c r="J69" s="14">
        <v>5786.7778319999998</v>
      </c>
      <c r="K69" s="14">
        <v>5888.1127930000002</v>
      </c>
      <c r="L69" s="14">
        <v>5994.6206050000001</v>
      </c>
      <c r="M69" s="14">
        <v>6081.5439450000003</v>
      </c>
      <c r="N69" s="14">
        <v>6182.7690430000002</v>
      </c>
      <c r="O69" s="14">
        <v>6187.3178710000002</v>
      </c>
      <c r="P69" s="14">
        <v>6329.3393550000001</v>
      </c>
      <c r="Q69" s="14">
        <v>6366.8569340000004</v>
      </c>
      <c r="R69" s="14">
        <v>6439.7314450000003</v>
      </c>
      <c r="S69" s="14">
        <v>6462.2377930000002</v>
      </c>
      <c r="T69" s="14">
        <v>6492.1420900000003</v>
      </c>
      <c r="U69" s="14">
        <v>6513.841797</v>
      </c>
      <c r="V69" s="14">
        <v>6488.8759769999997</v>
      </c>
      <c r="W69" s="14">
        <v>6496.8198240000002</v>
      </c>
      <c r="X69" s="14">
        <v>6427.4121089999999</v>
      </c>
      <c r="Y69" s="14">
        <v>6421.892578</v>
      </c>
      <c r="Z69" s="14">
        <v>6360.7797849999997</v>
      </c>
      <c r="AA69" s="14">
        <v>6373.4692379999997</v>
      </c>
      <c r="AB69" s="14">
        <v>6429.1484380000002</v>
      </c>
      <c r="AC69" s="14">
        <v>6454.4072269999997</v>
      </c>
      <c r="AD69" s="14">
        <v>6465.8505859999996</v>
      </c>
      <c r="AE69" s="14">
        <v>6491.5834960000002</v>
      </c>
      <c r="AF69" s="14">
        <v>6548.5473629999997</v>
      </c>
      <c r="AG69" s="14">
        <v>6545.8237300000001</v>
      </c>
      <c r="AH69" s="14">
        <v>6568.4580079999996</v>
      </c>
      <c r="AI69" s="14">
        <v>6566.4033200000003</v>
      </c>
      <c r="AJ69" s="5">
        <v>9.3869999999999995E-3</v>
      </c>
    </row>
    <row r="70" spans="1:36">
      <c r="A70" s="7" t="s">
        <v>1027</v>
      </c>
      <c r="B70" s="74">
        <v>4.1408E-2</v>
      </c>
      <c r="C70" s="14">
        <v>0.70137300000000002</v>
      </c>
      <c r="D70" s="14">
        <v>1.4154880000000001</v>
      </c>
      <c r="E70" s="14">
        <v>2.1695639999999998</v>
      </c>
      <c r="F70" s="14">
        <v>2.9484409999999999</v>
      </c>
      <c r="G70" s="14">
        <v>3.7367460000000001</v>
      </c>
      <c r="H70" s="14">
        <v>4.5513950000000003</v>
      </c>
      <c r="I70" s="14">
        <v>5.3837210000000004</v>
      </c>
      <c r="J70" s="14">
        <v>6.2296670000000001</v>
      </c>
      <c r="K70" s="14">
        <v>7.0928319999999996</v>
      </c>
      <c r="L70" s="14">
        <v>7.9707220000000003</v>
      </c>
      <c r="M70" s="14">
        <v>8.871048</v>
      </c>
      <c r="N70" s="14">
        <v>9.7950199999999992</v>
      </c>
      <c r="O70" s="14">
        <v>10.737355000000001</v>
      </c>
      <c r="P70" s="14">
        <v>11.706683</v>
      </c>
      <c r="Q70" s="14">
        <v>12.689833</v>
      </c>
      <c r="R70" s="14">
        <v>13.689785000000001</v>
      </c>
      <c r="S70" s="14">
        <v>14.709307000000001</v>
      </c>
      <c r="T70" s="14">
        <v>15.742058999999999</v>
      </c>
      <c r="U70" s="14">
        <v>16.785549</v>
      </c>
      <c r="V70" s="14">
        <v>17.843605</v>
      </c>
      <c r="W70" s="14">
        <v>18.916347999999999</v>
      </c>
      <c r="X70" s="14">
        <v>19.998864999999999</v>
      </c>
      <c r="Y70" s="14">
        <v>21.093316999999999</v>
      </c>
      <c r="Z70" s="14">
        <v>22.199601999999999</v>
      </c>
      <c r="AA70" s="14">
        <v>23.312925</v>
      </c>
      <c r="AB70" s="14">
        <v>24.43572</v>
      </c>
      <c r="AC70" s="14">
        <v>25.576822</v>
      </c>
      <c r="AD70" s="14">
        <v>26.733946</v>
      </c>
      <c r="AE70" s="14">
        <v>27.907084000000001</v>
      </c>
      <c r="AF70" s="14">
        <v>29.090540000000001</v>
      </c>
      <c r="AG70" s="14">
        <v>30.282028</v>
      </c>
      <c r="AH70" s="14">
        <v>31.489688999999998</v>
      </c>
      <c r="AI70" s="14">
        <v>32.866543</v>
      </c>
      <c r="AJ70" s="5">
        <v>0.12775</v>
      </c>
    </row>
    <row r="71" spans="1:36">
      <c r="A71" s="7" t="s">
        <v>1028</v>
      </c>
      <c r="B71" s="14">
        <v>11.380197000000001</v>
      </c>
      <c r="C71" s="14">
        <v>11.591989999999999</v>
      </c>
      <c r="D71" s="14">
        <v>11.791846</v>
      </c>
      <c r="E71" s="14">
        <v>11.972598</v>
      </c>
      <c r="F71" s="14">
        <v>12.129579</v>
      </c>
      <c r="G71" s="14">
        <v>12.254408</v>
      </c>
      <c r="H71" s="14">
        <v>12.358032</v>
      </c>
      <c r="I71" s="14">
        <v>12.450001</v>
      </c>
      <c r="J71" s="14">
        <v>12.501683</v>
      </c>
      <c r="K71" s="14">
        <v>12.644959</v>
      </c>
      <c r="L71" s="14">
        <v>12.585588</v>
      </c>
      <c r="M71" s="14">
        <v>12.631204</v>
      </c>
      <c r="N71" s="14">
        <v>12.793310999999999</v>
      </c>
      <c r="O71" s="14">
        <v>12.801377</v>
      </c>
      <c r="P71" s="14">
        <v>12.897332</v>
      </c>
      <c r="Q71" s="14">
        <v>12.829886999999999</v>
      </c>
      <c r="R71" s="14">
        <v>12.896102000000001</v>
      </c>
      <c r="S71" s="14">
        <v>13.000175</v>
      </c>
      <c r="T71" s="14">
        <v>13.198858</v>
      </c>
      <c r="U71" s="14">
        <v>13.460276</v>
      </c>
      <c r="V71" s="14">
        <v>13.745989</v>
      </c>
      <c r="W71" s="14">
        <v>14.203264000000001</v>
      </c>
      <c r="X71" s="14">
        <v>14.751232999999999</v>
      </c>
      <c r="Y71" s="14">
        <v>15.396376999999999</v>
      </c>
      <c r="Z71" s="14">
        <v>16.143673</v>
      </c>
      <c r="AA71" s="14">
        <v>17.000696000000001</v>
      </c>
      <c r="AB71" s="14">
        <v>18.029859999999999</v>
      </c>
      <c r="AC71" s="14">
        <v>19.466069999999998</v>
      </c>
      <c r="AD71" s="14">
        <v>20.841642</v>
      </c>
      <c r="AE71" s="14">
        <v>21.642703999999998</v>
      </c>
      <c r="AF71" s="14">
        <v>23.187176000000001</v>
      </c>
      <c r="AG71" s="14">
        <v>24.523056</v>
      </c>
      <c r="AH71" s="14">
        <v>26.456913</v>
      </c>
      <c r="AI71" s="14">
        <v>28.691246</v>
      </c>
      <c r="AJ71" s="5">
        <v>2.8726000000000002E-2</v>
      </c>
    </row>
    <row r="72" spans="1:36">
      <c r="A72" s="7" t="s">
        <v>1029</v>
      </c>
      <c r="B72" s="14">
        <v>1302.9929199999999</v>
      </c>
      <c r="C72" s="14">
        <v>1582.981689</v>
      </c>
      <c r="D72" s="14">
        <v>1863.994629</v>
      </c>
      <c r="E72" s="14">
        <v>2139.0832519999999</v>
      </c>
      <c r="F72" s="14">
        <v>2403.6533199999999</v>
      </c>
      <c r="G72" s="14">
        <v>2651.4191890000002</v>
      </c>
      <c r="H72" s="14">
        <v>2889.064453</v>
      </c>
      <c r="I72" s="14">
        <v>3115.6584469999998</v>
      </c>
      <c r="J72" s="14">
        <v>3330.8793949999999</v>
      </c>
      <c r="K72" s="14">
        <v>3537.4926759999998</v>
      </c>
      <c r="L72" s="14">
        <v>3737.2482909999999</v>
      </c>
      <c r="M72" s="14">
        <v>3936.6464839999999</v>
      </c>
      <c r="N72" s="14">
        <v>4138.1142579999996</v>
      </c>
      <c r="O72" s="14">
        <v>4340.3222660000001</v>
      </c>
      <c r="P72" s="14">
        <v>4546.0874020000001</v>
      </c>
      <c r="Q72" s="14">
        <v>4752.5361329999996</v>
      </c>
      <c r="R72" s="14">
        <v>4961.3339839999999</v>
      </c>
      <c r="S72" s="14">
        <v>5173.3618159999996</v>
      </c>
      <c r="T72" s="14">
        <v>5387.3041990000002</v>
      </c>
      <c r="U72" s="14">
        <v>5603.0229490000002</v>
      </c>
      <c r="V72" s="14">
        <v>5821.9697269999997</v>
      </c>
      <c r="W72" s="14">
        <v>6044.5913090000004</v>
      </c>
      <c r="X72" s="14">
        <v>6269.9936520000001</v>
      </c>
      <c r="Y72" s="14">
        <v>6499.1191410000001</v>
      </c>
      <c r="Z72" s="14">
        <v>6732.5561520000001</v>
      </c>
      <c r="AA72" s="14">
        <v>6985.046875</v>
      </c>
      <c r="AB72" s="14">
        <v>7225.904297</v>
      </c>
      <c r="AC72" s="14">
        <v>7461.1777339999999</v>
      </c>
      <c r="AD72" s="14">
        <v>7716.9853519999997</v>
      </c>
      <c r="AE72" s="14">
        <v>7959.8720700000003</v>
      </c>
      <c r="AF72" s="14">
        <v>8247.3818360000005</v>
      </c>
      <c r="AG72" s="14">
        <v>8476.3046880000002</v>
      </c>
      <c r="AH72" s="14">
        <v>8733.7236329999996</v>
      </c>
      <c r="AI72" s="14">
        <v>8985.9667969999991</v>
      </c>
      <c r="AJ72" s="5">
        <v>5.5759999999999997E-2</v>
      </c>
    </row>
    <row r="73" spans="1:36">
      <c r="A73" s="7" t="s">
        <v>1030</v>
      </c>
      <c r="B73" s="14">
        <v>0</v>
      </c>
      <c r="C73" s="14">
        <v>0</v>
      </c>
      <c r="D73" s="14">
        <v>0</v>
      </c>
      <c r="E73" s="14">
        <v>0.95045599999999997</v>
      </c>
      <c r="F73" s="14">
        <v>1.933605</v>
      </c>
      <c r="G73" s="14">
        <v>2.9274279999999999</v>
      </c>
      <c r="H73" s="14">
        <v>3.9554510000000001</v>
      </c>
      <c r="I73" s="14">
        <v>5.0101969999999998</v>
      </c>
      <c r="J73" s="14">
        <v>6.0880580000000002</v>
      </c>
      <c r="K73" s="14">
        <v>7.1933230000000004</v>
      </c>
      <c r="L73" s="14">
        <v>8.3215219999999999</v>
      </c>
      <c r="M73" s="14">
        <v>9.4818940000000005</v>
      </c>
      <c r="N73" s="14">
        <v>10.678307999999999</v>
      </c>
      <c r="O73" s="14">
        <v>11.902115</v>
      </c>
      <c r="P73" s="14">
        <v>13.163356</v>
      </c>
      <c r="Q73" s="14">
        <v>14.44487</v>
      </c>
      <c r="R73" s="14">
        <v>15.752129999999999</v>
      </c>
      <c r="S73" s="14">
        <v>17.086781999999999</v>
      </c>
      <c r="T73" s="14">
        <v>18.440033</v>
      </c>
      <c r="U73" s="14">
        <v>19.808685000000001</v>
      </c>
      <c r="V73" s="14">
        <v>21.197168000000001</v>
      </c>
      <c r="W73" s="14">
        <v>22.605139000000001</v>
      </c>
      <c r="X73" s="14">
        <v>24.026015999999998</v>
      </c>
      <c r="Y73" s="14">
        <v>25.462081999999999</v>
      </c>
      <c r="Z73" s="14">
        <v>26.912808999999999</v>
      </c>
      <c r="AA73" s="14">
        <v>28.371765</v>
      </c>
      <c r="AB73" s="14">
        <v>29.841652</v>
      </c>
      <c r="AC73" s="14">
        <v>31.333255999999999</v>
      </c>
      <c r="AD73" s="14">
        <v>32.843403000000002</v>
      </c>
      <c r="AE73" s="14">
        <v>34.371765000000003</v>
      </c>
      <c r="AF73" s="14">
        <v>35.911068</v>
      </c>
      <c r="AG73" s="14">
        <v>37.458168000000001</v>
      </c>
      <c r="AH73" s="14">
        <v>39.023144000000002</v>
      </c>
      <c r="AI73" s="14">
        <v>40.603518999999999</v>
      </c>
      <c r="AJ73" s="5" t="s">
        <v>45</v>
      </c>
    </row>
    <row r="74" spans="1:36">
      <c r="A74" s="7" t="s">
        <v>1031</v>
      </c>
      <c r="B74" s="14">
        <v>0</v>
      </c>
      <c r="C74" s="14">
        <v>0</v>
      </c>
      <c r="D74" s="14">
        <v>0</v>
      </c>
      <c r="E74" s="14">
        <v>1.0643419999999999</v>
      </c>
      <c r="F74" s="14">
        <v>2.1652939999999998</v>
      </c>
      <c r="G74" s="14">
        <v>3.2781989999999999</v>
      </c>
      <c r="H74" s="14">
        <v>4.4294019999999996</v>
      </c>
      <c r="I74" s="14">
        <v>5.6105299999999998</v>
      </c>
      <c r="J74" s="14">
        <v>6.8175429999999997</v>
      </c>
      <c r="K74" s="14">
        <v>8.0552419999999998</v>
      </c>
      <c r="L74" s="14">
        <v>9.3186250000000008</v>
      </c>
      <c r="M74" s="14">
        <v>10.618035000000001</v>
      </c>
      <c r="N74" s="14">
        <v>11.957807000000001</v>
      </c>
      <c r="O74" s="14">
        <v>13.328256</v>
      </c>
      <c r="P74" s="14">
        <v>14.740617</v>
      </c>
      <c r="Q74" s="14">
        <v>16.175695000000001</v>
      </c>
      <c r="R74" s="14">
        <v>17.639583999999999</v>
      </c>
      <c r="S74" s="14">
        <v>19.134169</v>
      </c>
      <c r="T74" s="14">
        <v>20.649557000000001</v>
      </c>
      <c r="U74" s="14">
        <v>22.182213000000001</v>
      </c>
      <c r="V74" s="14">
        <v>23.737061000000001</v>
      </c>
      <c r="W74" s="14">
        <v>25.313745000000001</v>
      </c>
      <c r="X74" s="14">
        <v>26.904866999999999</v>
      </c>
      <c r="Y74" s="14">
        <v>28.513020000000001</v>
      </c>
      <c r="Z74" s="14">
        <v>30.137557999999999</v>
      </c>
      <c r="AA74" s="14">
        <v>31.771341</v>
      </c>
      <c r="AB74" s="14">
        <v>33.417361999999997</v>
      </c>
      <c r="AC74" s="14">
        <v>35.087681000000003</v>
      </c>
      <c r="AD74" s="14">
        <v>36.778759000000001</v>
      </c>
      <c r="AE74" s="14">
        <v>38.490276000000001</v>
      </c>
      <c r="AF74" s="14">
        <v>40.213996999999999</v>
      </c>
      <c r="AG74" s="14">
        <v>41.946503</v>
      </c>
      <c r="AH74" s="14">
        <v>43.698996999999999</v>
      </c>
      <c r="AI74" s="14">
        <v>45.468727000000001</v>
      </c>
      <c r="AJ74" s="5" t="s">
        <v>45</v>
      </c>
    </row>
    <row r="75" spans="1:36">
      <c r="A75" s="7" t="s">
        <v>1032</v>
      </c>
      <c r="B75" s="14">
        <v>0</v>
      </c>
      <c r="C75" s="14">
        <v>0</v>
      </c>
      <c r="D75" s="14">
        <v>0</v>
      </c>
      <c r="E75" s="14">
        <v>1.0387869999999999</v>
      </c>
      <c r="F75" s="14">
        <v>2.113305</v>
      </c>
      <c r="G75" s="14">
        <v>3.1994910000000001</v>
      </c>
      <c r="H75" s="14">
        <v>4.3230529999999998</v>
      </c>
      <c r="I75" s="14">
        <v>5.4758209999999998</v>
      </c>
      <c r="J75" s="14">
        <v>6.6538529999999998</v>
      </c>
      <c r="K75" s="14">
        <v>7.8618360000000003</v>
      </c>
      <c r="L75" s="14">
        <v>9.0948820000000001</v>
      </c>
      <c r="M75" s="14">
        <v>10.363097</v>
      </c>
      <c r="N75" s="14">
        <v>11.670700999999999</v>
      </c>
      <c r="O75" s="14">
        <v>13.008245000000001</v>
      </c>
      <c r="P75" s="14">
        <v>14.386697</v>
      </c>
      <c r="Q75" s="14">
        <v>15.787312999999999</v>
      </c>
      <c r="R75" s="14">
        <v>17.216061</v>
      </c>
      <c r="S75" s="14">
        <v>18.674757</v>
      </c>
      <c r="T75" s="14">
        <v>20.153763000000001</v>
      </c>
      <c r="U75" s="14">
        <v>21.649628</v>
      </c>
      <c r="V75" s="14">
        <v>23.167133</v>
      </c>
      <c r="W75" s="14">
        <v>24.705960999999999</v>
      </c>
      <c r="X75" s="14">
        <v>26.258873000000001</v>
      </c>
      <c r="Y75" s="14">
        <v>27.828410999999999</v>
      </c>
      <c r="Z75" s="14">
        <v>29.413962999999999</v>
      </c>
      <c r="AA75" s="14">
        <v>31.008499</v>
      </c>
      <c r="AB75" s="14">
        <v>32.615009000000001</v>
      </c>
      <c r="AC75" s="14">
        <v>34.245224</v>
      </c>
      <c r="AD75" s="14">
        <v>35.895702</v>
      </c>
      <c r="AE75" s="14">
        <v>37.566124000000002</v>
      </c>
      <c r="AF75" s="14">
        <v>39.248488999999999</v>
      </c>
      <c r="AG75" s="14">
        <v>40.939388000000001</v>
      </c>
      <c r="AH75" s="14">
        <v>42.649796000000002</v>
      </c>
      <c r="AI75" s="14">
        <v>44.377026000000001</v>
      </c>
      <c r="AJ75" s="5" t="s">
        <v>45</v>
      </c>
    </row>
    <row r="76" spans="1:36">
      <c r="A76" s="7" t="s">
        <v>1033</v>
      </c>
      <c r="B76" s="14">
        <v>0</v>
      </c>
      <c r="C76" s="14">
        <v>0</v>
      </c>
      <c r="D76" s="14">
        <v>0</v>
      </c>
      <c r="E76" s="14">
        <v>0</v>
      </c>
      <c r="F76" s="14">
        <v>0</v>
      </c>
      <c r="G76" s="14">
        <v>0</v>
      </c>
      <c r="H76" s="14">
        <v>0</v>
      </c>
      <c r="I76" s="14">
        <v>0</v>
      </c>
      <c r="J76" s="14">
        <v>0</v>
      </c>
      <c r="K76" s="14">
        <v>0</v>
      </c>
      <c r="L76" s="14">
        <v>0</v>
      </c>
      <c r="M76" s="14">
        <v>0</v>
      </c>
      <c r="N76" s="14">
        <v>0</v>
      </c>
      <c r="O76" s="14">
        <v>0</v>
      </c>
      <c r="P76" s="14">
        <v>0</v>
      </c>
      <c r="Q76" s="14">
        <v>0</v>
      </c>
      <c r="R76" s="14">
        <v>0</v>
      </c>
      <c r="S76" s="14">
        <v>0</v>
      </c>
      <c r="T76" s="14">
        <v>0</v>
      </c>
      <c r="U76" s="14">
        <v>0</v>
      </c>
      <c r="V76" s="14">
        <v>0</v>
      </c>
      <c r="W76" s="14">
        <v>0</v>
      </c>
      <c r="X76" s="14">
        <v>0</v>
      </c>
      <c r="Y76" s="14">
        <v>0</v>
      </c>
      <c r="Z76" s="14">
        <v>0</v>
      </c>
      <c r="AA76" s="14">
        <v>0</v>
      </c>
      <c r="AB76" s="14">
        <v>0</v>
      </c>
      <c r="AC76" s="14">
        <v>0</v>
      </c>
      <c r="AD76" s="14">
        <v>0</v>
      </c>
      <c r="AE76" s="14">
        <v>0</v>
      </c>
      <c r="AF76" s="14">
        <v>0</v>
      </c>
      <c r="AG76" s="14">
        <v>0</v>
      </c>
      <c r="AH76" s="14">
        <v>0</v>
      </c>
      <c r="AI76" s="14">
        <v>0</v>
      </c>
      <c r="AJ76" s="5" t="s">
        <v>45</v>
      </c>
    </row>
    <row r="77" spans="1:36">
      <c r="A77" s="4" t="s">
        <v>1034</v>
      </c>
      <c r="B77" s="15">
        <v>13768.814453000001</v>
      </c>
      <c r="C77" s="15">
        <v>13852.921875</v>
      </c>
      <c r="D77" s="15">
        <v>13959.742188</v>
      </c>
      <c r="E77" s="15">
        <v>14157.832031</v>
      </c>
      <c r="F77" s="15">
        <v>14360.109375</v>
      </c>
      <c r="G77" s="15">
        <v>14525.005859000001</v>
      </c>
      <c r="H77" s="15">
        <v>14700.389648</v>
      </c>
      <c r="I77" s="15">
        <v>14901.367188</v>
      </c>
      <c r="J77" s="15">
        <v>15101.057617</v>
      </c>
      <c r="K77" s="15">
        <v>15308.912109000001</v>
      </c>
      <c r="L77" s="15">
        <v>15519.054688</v>
      </c>
      <c r="M77" s="15">
        <v>15676.763671999999</v>
      </c>
      <c r="N77" s="15">
        <v>15905.657227</v>
      </c>
      <c r="O77" s="15">
        <v>16001.154296999999</v>
      </c>
      <c r="P77" s="15">
        <v>16297.018555000001</v>
      </c>
      <c r="Q77" s="15">
        <v>16463.759765999999</v>
      </c>
      <c r="R77" s="15">
        <v>16664.419922000001</v>
      </c>
      <c r="S77" s="15">
        <v>16811.4375</v>
      </c>
      <c r="T77" s="15">
        <v>16998.257812</v>
      </c>
      <c r="U77" s="15">
        <v>17145.921875</v>
      </c>
      <c r="V77" s="15">
        <v>17250.523438</v>
      </c>
      <c r="W77" s="15">
        <v>17422.667968999998</v>
      </c>
      <c r="X77" s="15">
        <v>17486.589843999998</v>
      </c>
      <c r="Y77" s="15">
        <v>17649.195312</v>
      </c>
      <c r="Z77" s="15">
        <v>17730.398438</v>
      </c>
      <c r="AA77" s="15">
        <v>17914.751952999999</v>
      </c>
      <c r="AB77" s="15">
        <v>18169.949218999998</v>
      </c>
      <c r="AC77" s="15">
        <v>18368.775390999999</v>
      </c>
      <c r="AD77" s="15">
        <v>18553.863281000002</v>
      </c>
      <c r="AE77" s="15">
        <v>18745.548827999999</v>
      </c>
      <c r="AF77" s="15">
        <v>19004.224609000001</v>
      </c>
      <c r="AG77" s="15">
        <v>19136.029297000001</v>
      </c>
      <c r="AH77" s="15">
        <v>19319.744140999999</v>
      </c>
      <c r="AI77" s="15">
        <v>19461.0625</v>
      </c>
      <c r="AJ77" s="2">
        <v>1.0678999999999999E-2</v>
      </c>
    </row>
    <row r="78" spans="1:36" ht="14.65" thickBot="1"/>
    <row r="79" spans="1:36">
      <c r="A79" s="80" t="s">
        <v>1035</v>
      </c>
      <c r="B79" s="80"/>
      <c r="C79" s="80"/>
      <c r="D79" s="80"/>
      <c r="E79" s="80"/>
      <c r="F79" s="80"/>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row>
    <row r="80" spans="1:36">
      <c r="A80" s="39" t="s">
        <v>775</v>
      </c>
    </row>
    <row r="81" spans="1:1">
      <c r="A81" s="39" t="s">
        <v>584</v>
      </c>
    </row>
    <row r="82" spans="1:1">
      <c r="A82" s="39" t="s">
        <v>224</v>
      </c>
    </row>
    <row r="83" spans="1:1">
      <c r="A83" s="39" t="s">
        <v>583</v>
      </c>
    </row>
    <row r="84" spans="1:1">
      <c r="A84" s="39" t="s">
        <v>1036</v>
      </c>
    </row>
    <row r="85" spans="1:1">
      <c r="A85" s="39" t="s">
        <v>1037</v>
      </c>
    </row>
    <row r="86" spans="1:1">
      <c r="A86" s="39" t="s">
        <v>1038</v>
      </c>
    </row>
    <row r="87" spans="1:1">
      <c r="A87" s="39" t="s">
        <v>1039</v>
      </c>
    </row>
  </sheetData>
  <mergeCells count="1">
    <mergeCell ref="A79:AJ7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9" t="s">
        <v>983</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984</v>
      </c>
      <c r="E4" s="37"/>
      <c r="F4" s="37"/>
      <c r="G4" s="37" t="s">
        <v>216</v>
      </c>
    </row>
    <row r="5" spans="1:37" ht="15" customHeight="1">
      <c r="C5" s="37" t="s">
        <v>215</v>
      </c>
      <c r="D5" s="37" t="s">
        <v>985</v>
      </c>
      <c r="E5" s="37"/>
      <c r="F5" s="37"/>
      <c r="G5" s="37"/>
    </row>
    <row r="6" spans="1:37" ht="15" customHeight="1">
      <c r="C6" s="37" t="s">
        <v>214</v>
      </c>
      <c r="D6" s="37"/>
      <c r="E6" s="37" t="s">
        <v>986</v>
      </c>
      <c r="F6" s="37"/>
      <c r="G6" s="37"/>
    </row>
    <row r="10" spans="1:37" ht="15" customHeight="1">
      <c r="A10" s="34" t="s">
        <v>213</v>
      </c>
      <c r="B10" s="10" t="s">
        <v>212</v>
      </c>
    </row>
    <row r="11" spans="1:37" ht="15" customHeight="1">
      <c r="B11" s="9" t="s">
        <v>211</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987</v>
      </c>
    </row>
    <row r="13" spans="1:37" ht="15" customHeight="1" thickBot="1">
      <c r="B13" s="8" t="s">
        <v>210</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209</v>
      </c>
    </row>
    <row r="16" spans="1:37" ht="15" customHeight="1">
      <c r="A16" s="34" t="s">
        <v>208</v>
      </c>
      <c r="B16" s="7" t="s">
        <v>41</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34" t="s">
        <v>207</v>
      </c>
      <c r="B17" s="7" t="s">
        <v>50</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34" t="s">
        <v>206</v>
      </c>
      <c r="B18" s="7" t="s">
        <v>48</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34" t="s">
        <v>205</v>
      </c>
      <c r="B19" s="7" t="s">
        <v>46</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34" t="s">
        <v>204</v>
      </c>
      <c r="B20" s="7" t="s">
        <v>39</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34" t="s">
        <v>203</v>
      </c>
      <c r="B21" s="7" t="s">
        <v>50</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34" t="s">
        <v>202</v>
      </c>
      <c r="B22" s="7" t="s">
        <v>48</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34" t="s">
        <v>201</v>
      </c>
      <c r="B23" s="7" t="s">
        <v>46</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34" t="s">
        <v>200</v>
      </c>
      <c r="B24" s="7" t="s">
        <v>37</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34" t="s">
        <v>199</v>
      </c>
      <c r="B25" s="7" t="s">
        <v>50</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34" t="s">
        <v>198</v>
      </c>
      <c r="B26" s="7" t="s">
        <v>48</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34" t="s">
        <v>197</v>
      </c>
      <c r="B27" s="7" t="s">
        <v>46</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34" t="s">
        <v>196</v>
      </c>
      <c r="B28" s="7" t="s">
        <v>35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34" t="s">
        <v>195</v>
      </c>
      <c r="B29" s="7" t="s">
        <v>50</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34" t="s">
        <v>194</v>
      </c>
      <c r="B30" s="7" t="s">
        <v>48</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34" t="s">
        <v>193</v>
      </c>
      <c r="B31" s="7" t="s">
        <v>46</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34" t="s">
        <v>192</v>
      </c>
      <c r="B32" s="7" t="s">
        <v>33</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34" t="s">
        <v>191</v>
      </c>
      <c r="B33" s="7" t="s">
        <v>50</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34" t="s">
        <v>190</v>
      </c>
      <c r="B34" s="7" t="s">
        <v>48</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34" t="s">
        <v>189</v>
      </c>
      <c r="B35" s="7" t="s">
        <v>46</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34" t="s">
        <v>188</v>
      </c>
      <c r="B36" s="7" t="s">
        <v>31</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34" t="s">
        <v>187</v>
      </c>
      <c r="B37" s="7" t="s">
        <v>50</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34" t="s">
        <v>186</v>
      </c>
      <c r="B38" s="7" t="s">
        <v>48</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34" t="s">
        <v>185</v>
      </c>
      <c r="B39" s="7" t="s">
        <v>46</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34" t="s">
        <v>184</v>
      </c>
      <c r="B40" s="7" t="s">
        <v>29</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34" t="s">
        <v>183</v>
      </c>
      <c r="B41" s="7" t="s">
        <v>50</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34" t="s">
        <v>182</v>
      </c>
      <c r="B42" s="7" t="s">
        <v>48</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34" t="s">
        <v>181</v>
      </c>
      <c r="B43" s="7" t="s">
        <v>46</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34" t="s">
        <v>180</v>
      </c>
      <c r="B44" s="7" t="s">
        <v>27</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34" t="s">
        <v>179</v>
      </c>
      <c r="B45" s="7" t="s">
        <v>50</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34" t="s">
        <v>178</v>
      </c>
      <c r="B46" s="7" t="s">
        <v>48</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34" t="s">
        <v>177</v>
      </c>
      <c r="B47" s="7" t="s">
        <v>46</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34" t="s">
        <v>176</v>
      </c>
      <c r="B48" s="7" t="s">
        <v>25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34" t="s">
        <v>175</v>
      </c>
      <c r="B49" s="7" t="s">
        <v>50</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34" t="s">
        <v>174</v>
      </c>
      <c r="B50" s="7" t="s">
        <v>48</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34" t="s">
        <v>173</v>
      </c>
      <c r="B51" s="7" t="s">
        <v>46</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34" t="s">
        <v>172</v>
      </c>
      <c r="B52" s="7" t="s">
        <v>23</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34" t="s">
        <v>171</v>
      </c>
      <c r="B53" s="7" t="s">
        <v>50</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34" t="s">
        <v>170</v>
      </c>
      <c r="B54" s="7" t="s">
        <v>48</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34" t="s">
        <v>169</v>
      </c>
      <c r="B55" s="7" t="s">
        <v>46</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34" t="s">
        <v>168</v>
      </c>
      <c r="B56" s="7" t="s">
        <v>21</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34" t="s">
        <v>167</v>
      </c>
      <c r="B57" s="7" t="s">
        <v>50</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34" t="s">
        <v>166</v>
      </c>
      <c r="B58" s="7" t="s">
        <v>48</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34" t="s">
        <v>165</v>
      </c>
      <c r="B59" s="7" t="s">
        <v>46</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34" t="s">
        <v>164</v>
      </c>
      <c r="B60" s="7" t="s">
        <v>19</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34" t="s">
        <v>163</v>
      </c>
      <c r="B61" s="7" t="s">
        <v>50</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34" t="s">
        <v>162</v>
      </c>
      <c r="B62" s="7" t="s">
        <v>48</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34" t="s">
        <v>161</v>
      </c>
      <c r="B63" s="7" t="s">
        <v>46</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34" t="s">
        <v>160</v>
      </c>
      <c r="B64" s="7" t="s">
        <v>17</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34" t="s">
        <v>159</v>
      </c>
      <c r="B65" s="7" t="s">
        <v>50</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34" t="s">
        <v>158</v>
      </c>
      <c r="B66" s="7" t="s">
        <v>48</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34" t="s">
        <v>157</v>
      </c>
      <c r="B67" s="7" t="s">
        <v>46</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34" t="s">
        <v>156</v>
      </c>
      <c r="B68" s="4" t="s">
        <v>15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155</v>
      </c>
    </row>
    <row r="72" spans="1:37" ht="15" customHeight="1">
      <c r="A72" s="34" t="s">
        <v>154</v>
      </c>
      <c r="B72" s="7" t="s">
        <v>41</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34" t="s">
        <v>153</v>
      </c>
      <c r="B73" s="7" t="s">
        <v>50</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34" t="s">
        <v>152</v>
      </c>
      <c r="B74" s="7" t="s">
        <v>48</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34" t="s">
        <v>151</v>
      </c>
      <c r="B75" s="7" t="s">
        <v>46</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34" t="s">
        <v>150</v>
      </c>
      <c r="B76" s="7" t="s">
        <v>39</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34" t="s">
        <v>149</v>
      </c>
      <c r="B77" s="7" t="s">
        <v>50</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34" t="s">
        <v>148</v>
      </c>
      <c r="B78" s="7" t="s">
        <v>48</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34" t="s">
        <v>147</v>
      </c>
      <c r="B79" s="7" t="s">
        <v>46</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34" t="s">
        <v>146</v>
      </c>
      <c r="B80" s="7" t="s">
        <v>37</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34" t="s">
        <v>145</v>
      </c>
      <c r="B81" s="7" t="s">
        <v>50</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34" t="s">
        <v>144</v>
      </c>
      <c r="B82" s="7" t="s">
        <v>48</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34" t="s">
        <v>143</v>
      </c>
      <c r="B83" s="7" t="s">
        <v>46</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34" t="s">
        <v>142</v>
      </c>
      <c r="B84" s="7" t="s">
        <v>35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34" t="s">
        <v>141</v>
      </c>
      <c r="B85" s="7" t="s">
        <v>50</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34" t="s">
        <v>140</v>
      </c>
      <c r="B86" s="7" t="s">
        <v>48</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34" t="s">
        <v>139</v>
      </c>
      <c r="B87" s="7" t="s">
        <v>46</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34" t="s">
        <v>138</v>
      </c>
      <c r="B88" s="7" t="s">
        <v>33</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34" t="s">
        <v>137</v>
      </c>
      <c r="B89" s="7" t="s">
        <v>50</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34" t="s">
        <v>136</v>
      </c>
      <c r="B90" s="7" t="s">
        <v>48</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34" t="s">
        <v>135</v>
      </c>
      <c r="B91" s="7" t="s">
        <v>46</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34" t="s">
        <v>134</v>
      </c>
      <c r="B92" s="7" t="s">
        <v>31</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34" t="s">
        <v>133</v>
      </c>
      <c r="B93" s="7" t="s">
        <v>50</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34" t="s">
        <v>132</v>
      </c>
      <c r="B94" s="7" t="s">
        <v>48</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34" t="s">
        <v>131</v>
      </c>
      <c r="B95" s="7" t="s">
        <v>46</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34" t="s">
        <v>130</v>
      </c>
      <c r="B96" s="7" t="s">
        <v>29</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34" t="s">
        <v>129</v>
      </c>
      <c r="B97" s="7" t="s">
        <v>50</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34" t="s">
        <v>128</v>
      </c>
      <c r="B98" s="7" t="s">
        <v>48</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34" t="s">
        <v>127</v>
      </c>
      <c r="B99" s="7" t="s">
        <v>46</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34" t="s">
        <v>126</v>
      </c>
      <c r="B100" s="7" t="s">
        <v>27</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34" t="s">
        <v>125</v>
      </c>
      <c r="B101" s="7" t="s">
        <v>50</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34" t="s">
        <v>124</v>
      </c>
      <c r="B102" s="7" t="s">
        <v>48</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34" t="s">
        <v>123</v>
      </c>
      <c r="B103" s="7" t="s">
        <v>46</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34" t="s">
        <v>122</v>
      </c>
      <c r="B104" s="7" t="s">
        <v>25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34" t="s">
        <v>121</v>
      </c>
      <c r="B105" s="7" t="s">
        <v>50</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34" t="s">
        <v>120</v>
      </c>
      <c r="B106" s="7" t="s">
        <v>48</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34" t="s">
        <v>119</v>
      </c>
      <c r="B107" s="7" t="s">
        <v>46</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34" t="s">
        <v>118</v>
      </c>
      <c r="B108" s="7" t="s">
        <v>23</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34" t="s">
        <v>117</v>
      </c>
      <c r="B109" s="7" t="s">
        <v>50</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34" t="s">
        <v>116</v>
      </c>
      <c r="B110" s="7" t="s">
        <v>48</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34" t="s">
        <v>115</v>
      </c>
      <c r="B111" s="7" t="s">
        <v>46</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34" t="s">
        <v>114</v>
      </c>
      <c r="B112" s="7" t="s">
        <v>21</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34" t="s">
        <v>113</v>
      </c>
      <c r="B113" s="7" t="s">
        <v>50</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34" t="s">
        <v>112</v>
      </c>
      <c r="B114" s="7" t="s">
        <v>48</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34" t="s">
        <v>111</v>
      </c>
      <c r="B115" s="7" t="s">
        <v>46</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34" t="s">
        <v>110</v>
      </c>
      <c r="B116" s="7" t="s">
        <v>19</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34" t="s">
        <v>109</v>
      </c>
      <c r="B117" s="7" t="s">
        <v>50</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34" t="s">
        <v>108</v>
      </c>
      <c r="B118" s="7" t="s">
        <v>48</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34" t="s">
        <v>107</v>
      </c>
      <c r="B119" s="7" t="s">
        <v>46</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34" t="s">
        <v>106</v>
      </c>
      <c r="B120" s="7" t="s">
        <v>17</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34" t="s">
        <v>105</v>
      </c>
      <c r="B121" s="7" t="s">
        <v>50</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34" t="s">
        <v>104</v>
      </c>
      <c r="B122" s="7" t="s">
        <v>48</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34" t="s">
        <v>103</v>
      </c>
      <c r="B123" s="7" t="s">
        <v>46</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34" t="s">
        <v>102</v>
      </c>
      <c r="B124" s="4" t="s">
        <v>15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101</v>
      </c>
    </row>
    <row r="128" spans="1:37" ht="15" customHeight="1">
      <c r="A128" s="34" t="s">
        <v>100</v>
      </c>
      <c r="B128" s="7" t="s">
        <v>41</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34" t="s">
        <v>99</v>
      </c>
      <c r="B129" s="7" t="s">
        <v>50</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45</v>
      </c>
    </row>
    <row r="130" spans="1:37" ht="15" customHeight="1">
      <c r="A130" s="34" t="s">
        <v>98</v>
      </c>
      <c r="B130" s="7" t="s">
        <v>48</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45</v>
      </c>
    </row>
    <row r="131" spans="1:37" ht="15" customHeight="1">
      <c r="A131" s="34" t="s">
        <v>97</v>
      </c>
      <c r="B131" s="7" t="s">
        <v>46</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34" t="s">
        <v>96</v>
      </c>
      <c r="B132" s="7" t="s">
        <v>39</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34" t="s">
        <v>95</v>
      </c>
      <c r="B133" s="7" t="s">
        <v>50</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45</v>
      </c>
    </row>
    <row r="134" spans="1:37" ht="15" customHeight="1">
      <c r="A134" s="34" t="s">
        <v>94</v>
      </c>
      <c r="B134" s="7" t="s">
        <v>48</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45</v>
      </c>
    </row>
    <row r="135" spans="1:37" ht="15" customHeight="1">
      <c r="A135" s="34" t="s">
        <v>93</v>
      </c>
      <c r="B135" s="7" t="s">
        <v>46</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34" t="s">
        <v>92</v>
      </c>
      <c r="B136" s="7" t="s">
        <v>37</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45</v>
      </c>
    </row>
    <row r="137" spans="1:37" ht="15" customHeight="1">
      <c r="A137" s="34" t="s">
        <v>91</v>
      </c>
      <c r="B137" s="7" t="s">
        <v>50</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45</v>
      </c>
    </row>
    <row r="138" spans="1:37" ht="15" customHeight="1">
      <c r="A138" s="34" t="s">
        <v>90</v>
      </c>
      <c r="B138" s="7" t="s">
        <v>48</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45</v>
      </c>
    </row>
    <row r="139" spans="1:37" ht="15" customHeight="1">
      <c r="A139" s="34" t="s">
        <v>89</v>
      </c>
      <c r="B139" s="7" t="s">
        <v>46</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45</v>
      </c>
    </row>
    <row r="140" spans="1:37" ht="15" customHeight="1">
      <c r="A140" s="34" t="s">
        <v>88</v>
      </c>
      <c r="B140" s="7" t="s">
        <v>35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34" t="s">
        <v>87</v>
      </c>
      <c r="B141" s="7" t="s">
        <v>50</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34" t="s">
        <v>86</v>
      </c>
      <c r="B142" s="7" t="s">
        <v>48</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34" t="s">
        <v>85</v>
      </c>
      <c r="B143" s="7" t="s">
        <v>46</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34" t="s">
        <v>84</v>
      </c>
      <c r="B144" s="7" t="s">
        <v>33</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34" t="s">
        <v>83</v>
      </c>
      <c r="B145" s="7" t="s">
        <v>50</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34" t="s">
        <v>82</v>
      </c>
      <c r="B146" s="7" t="s">
        <v>48</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45</v>
      </c>
    </row>
    <row r="147" spans="1:37" ht="15" customHeight="1">
      <c r="A147" s="34" t="s">
        <v>81</v>
      </c>
      <c r="B147" s="7" t="s">
        <v>46</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45</v>
      </c>
    </row>
    <row r="148" spans="1:37" ht="15" customHeight="1">
      <c r="A148" s="34" t="s">
        <v>80</v>
      </c>
      <c r="B148" s="7" t="s">
        <v>31</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45</v>
      </c>
    </row>
    <row r="149" spans="1:37" ht="15" customHeight="1">
      <c r="A149" s="34" t="s">
        <v>79</v>
      </c>
      <c r="B149" s="7" t="s">
        <v>50</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45</v>
      </c>
    </row>
    <row r="150" spans="1:37" ht="15" customHeight="1">
      <c r="A150" s="34" t="s">
        <v>78</v>
      </c>
      <c r="B150" s="7" t="s">
        <v>48</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45</v>
      </c>
    </row>
    <row r="151" spans="1:37" ht="15" customHeight="1">
      <c r="A151" s="34" t="s">
        <v>77</v>
      </c>
      <c r="B151" s="7" t="s">
        <v>46</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45</v>
      </c>
    </row>
    <row r="152" spans="1:37" ht="15" customHeight="1">
      <c r="A152" s="34" t="s">
        <v>76</v>
      </c>
      <c r="B152" s="7" t="s">
        <v>29</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34" t="s">
        <v>75</v>
      </c>
      <c r="B153" s="7" t="s">
        <v>50</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34" t="s">
        <v>74</v>
      </c>
      <c r="B154" s="7" t="s">
        <v>48</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34" t="s">
        <v>73</v>
      </c>
      <c r="B155" s="7" t="s">
        <v>46</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34" t="s">
        <v>72</v>
      </c>
      <c r="B156" s="7" t="s">
        <v>27</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34" t="s">
        <v>71</v>
      </c>
      <c r="B157" s="7" t="s">
        <v>50</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34" t="s">
        <v>70</v>
      </c>
      <c r="B158" s="7" t="s">
        <v>48</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45</v>
      </c>
    </row>
    <row r="159" spans="1:37" ht="15" customHeight="1">
      <c r="A159" s="34" t="s">
        <v>69</v>
      </c>
      <c r="B159" s="7" t="s">
        <v>46</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34" t="s">
        <v>68</v>
      </c>
      <c r="B160" s="7" t="s">
        <v>25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45</v>
      </c>
    </row>
    <row r="161" spans="1:37" ht="15" customHeight="1">
      <c r="A161" s="34" t="s">
        <v>67</v>
      </c>
      <c r="B161" s="7" t="s">
        <v>50</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45</v>
      </c>
    </row>
    <row r="162" spans="1:37" ht="15" customHeight="1">
      <c r="A162" s="34" t="s">
        <v>66</v>
      </c>
      <c r="B162" s="7" t="s">
        <v>48</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45</v>
      </c>
    </row>
    <row r="163" spans="1:37" ht="15" customHeight="1">
      <c r="A163" s="34" t="s">
        <v>65</v>
      </c>
      <c r="B163" s="7" t="s">
        <v>46</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45</v>
      </c>
    </row>
    <row r="164" spans="1:37" ht="15" customHeight="1">
      <c r="A164" s="34" t="s">
        <v>64</v>
      </c>
      <c r="B164" s="7" t="s">
        <v>23</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34" t="s">
        <v>63</v>
      </c>
      <c r="B165" s="7" t="s">
        <v>50</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34" t="s">
        <v>62</v>
      </c>
      <c r="B166" s="7" t="s">
        <v>48</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45</v>
      </c>
    </row>
    <row r="167" spans="1:37" ht="15" customHeight="1">
      <c r="A167" s="34" t="s">
        <v>61</v>
      </c>
      <c r="B167" s="7" t="s">
        <v>46</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34" t="s">
        <v>60</v>
      </c>
      <c r="B168" s="7" t="s">
        <v>21</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34" t="s">
        <v>59</v>
      </c>
      <c r="B169" s="7" t="s">
        <v>50</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34" t="s">
        <v>58</v>
      </c>
      <c r="B170" s="7" t="s">
        <v>48</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45</v>
      </c>
    </row>
    <row r="171" spans="1:37" ht="15" customHeight="1">
      <c r="A171" s="34" t="s">
        <v>57</v>
      </c>
      <c r="B171" s="7" t="s">
        <v>46</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34" t="s">
        <v>56</v>
      </c>
      <c r="B172" s="7" t="s">
        <v>19</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34" t="s">
        <v>55</v>
      </c>
      <c r="B173" s="7" t="s">
        <v>50</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45</v>
      </c>
    </row>
    <row r="174" spans="1:37" ht="15" customHeight="1">
      <c r="A174" s="34" t="s">
        <v>54</v>
      </c>
      <c r="B174" s="7" t="s">
        <v>48</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45</v>
      </c>
    </row>
    <row r="175" spans="1:37" ht="15" customHeight="1">
      <c r="A175" s="34" t="s">
        <v>53</v>
      </c>
      <c r="B175" s="7" t="s">
        <v>46</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34" t="s">
        <v>52</v>
      </c>
      <c r="B176" s="7" t="s">
        <v>17</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45</v>
      </c>
    </row>
    <row r="177" spans="1:37" ht="15" customHeight="1">
      <c r="A177" s="34" t="s">
        <v>51</v>
      </c>
      <c r="B177" s="7" t="s">
        <v>50</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45</v>
      </c>
    </row>
    <row r="178" spans="1:37" ht="15" customHeight="1">
      <c r="A178" s="34" t="s">
        <v>49</v>
      </c>
      <c r="B178" s="7" t="s">
        <v>48</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45</v>
      </c>
    </row>
    <row r="179" spans="1:37" ht="15" customHeight="1">
      <c r="A179" s="34" t="s">
        <v>47</v>
      </c>
      <c r="B179" s="7" t="s">
        <v>46</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45</v>
      </c>
    </row>
    <row r="180" spans="1:37" ht="15" customHeight="1">
      <c r="A180" s="34" t="s">
        <v>44</v>
      </c>
      <c r="B180" s="4" t="s">
        <v>15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43</v>
      </c>
    </row>
    <row r="184" spans="1:37" ht="15" customHeight="1">
      <c r="A184" s="34" t="s">
        <v>42</v>
      </c>
      <c r="B184" s="7" t="s">
        <v>41</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34" t="s">
        <v>40</v>
      </c>
      <c r="B185" s="7" t="s">
        <v>39</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34" t="s">
        <v>38</v>
      </c>
      <c r="B186" s="7" t="s">
        <v>37</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34" t="s">
        <v>36</v>
      </c>
      <c r="B187" s="7" t="s">
        <v>35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34" t="s">
        <v>34</v>
      </c>
      <c r="B188" s="7" t="s">
        <v>33</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34" t="s">
        <v>32</v>
      </c>
      <c r="B189" s="7" t="s">
        <v>31</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34" t="s">
        <v>30</v>
      </c>
      <c r="B190" s="7" t="s">
        <v>29</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34" t="s">
        <v>28</v>
      </c>
      <c r="B191" s="7" t="s">
        <v>27</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34" t="s">
        <v>26</v>
      </c>
      <c r="B192" s="7" t="s">
        <v>25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34" t="s">
        <v>24</v>
      </c>
      <c r="B193" s="7" t="s">
        <v>23</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34" t="s">
        <v>22</v>
      </c>
      <c r="B194" s="7" t="s">
        <v>21</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34" t="s">
        <v>20</v>
      </c>
      <c r="B195" s="7" t="s">
        <v>19</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34" t="s">
        <v>18</v>
      </c>
      <c r="B196" s="7" t="s">
        <v>17</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34" t="s">
        <v>16</v>
      </c>
      <c r="B197" s="4" t="s">
        <v>15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80" t="s">
        <v>1010</v>
      </c>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0"/>
      <c r="AI198" s="80"/>
      <c r="AJ198" s="80"/>
      <c r="AK198" s="80"/>
    </row>
  </sheetData>
  <mergeCells count="1">
    <mergeCell ref="B198:AK198"/>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9" t="s">
        <v>983</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984</v>
      </c>
      <c r="E4" s="37"/>
      <c r="F4" s="37"/>
      <c r="G4" s="37" t="s">
        <v>216</v>
      </c>
    </row>
    <row r="5" spans="1:37" ht="15" customHeight="1">
      <c r="C5" s="37" t="s">
        <v>215</v>
      </c>
      <c r="D5" s="37" t="s">
        <v>985</v>
      </c>
      <c r="E5" s="37"/>
      <c r="F5" s="37"/>
      <c r="G5" s="37"/>
    </row>
    <row r="6" spans="1:37" ht="15" customHeight="1">
      <c r="C6" s="37" t="s">
        <v>214</v>
      </c>
      <c r="D6" s="37"/>
      <c r="E6" s="37" t="s">
        <v>986</v>
      </c>
      <c r="F6" s="37"/>
      <c r="G6" s="37"/>
    </row>
    <row r="10" spans="1:37" ht="15" customHeight="1">
      <c r="A10" s="34" t="s">
        <v>488</v>
      </c>
      <c r="B10" s="10" t="s">
        <v>487</v>
      </c>
    </row>
    <row r="11" spans="1:37" ht="15" customHeight="1">
      <c r="B11" s="9" t="s">
        <v>211</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987</v>
      </c>
    </row>
    <row r="13" spans="1:37" ht="15" customHeight="1" thickBot="1">
      <c r="B13" s="8" t="s">
        <v>486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485</v>
      </c>
    </row>
    <row r="17" spans="1:37" ht="15" customHeight="1">
      <c r="B17" s="4" t="s">
        <v>484</v>
      </c>
    </row>
    <row r="18" spans="1:37" ht="15" customHeight="1">
      <c r="B18" s="4" t="s">
        <v>306</v>
      </c>
    </row>
    <row r="19" spans="1:37" ht="15" customHeight="1">
      <c r="A19" s="34" t="s">
        <v>483</v>
      </c>
      <c r="B19" s="7" t="s">
        <v>280</v>
      </c>
      <c r="C19" s="14">
        <v>42.075297999999997</v>
      </c>
      <c r="D19" s="14">
        <v>43.455112</v>
      </c>
      <c r="E19" s="14">
        <v>44.728577000000001</v>
      </c>
      <c r="F19" s="14">
        <v>45.658870999999998</v>
      </c>
      <c r="G19" s="14">
        <v>46.618397000000002</v>
      </c>
      <c r="H19" s="14">
        <v>47.275356000000002</v>
      </c>
      <c r="I19" s="14">
        <v>47.997107999999997</v>
      </c>
      <c r="J19" s="14">
        <v>48.771008000000002</v>
      </c>
      <c r="K19" s="14">
        <v>49.546593000000001</v>
      </c>
      <c r="L19" s="14">
        <v>50.316032</v>
      </c>
      <c r="M19" s="14">
        <v>50.987934000000003</v>
      </c>
      <c r="N19" s="14">
        <v>51.903038000000002</v>
      </c>
      <c r="O19" s="14">
        <v>52.716656</v>
      </c>
      <c r="P19" s="14">
        <v>53.587566000000002</v>
      </c>
      <c r="Q19" s="14">
        <v>54.584560000000003</v>
      </c>
      <c r="R19" s="14">
        <v>55.460884</v>
      </c>
      <c r="S19" s="14">
        <v>56.387329000000001</v>
      </c>
      <c r="T19" s="14">
        <v>57.261940000000003</v>
      </c>
      <c r="U19" s="14">
        <v>58.136837</v>
      </c>
      <c r="V19" s="14">
        <v>58.948883000000002</v>
      </c>
      <c r="W19" s="14">
        <v>59.738219999999998</v>
      </c>
      <c r="X19" s="14">
        <v>60.464199000000001</v>
      </c>
      <c r="Y19" s="14">
        <v>60.988906999999998</v>
      </c>
      <c r="Z19" s="14">
        <v>61.606876</v>
      </c>
      <c r="AA19" s="14">
        <v>62.004455999999998</v>
      </c>
      <c r="AB19" s="14">
        <v>62.342419</v>
      </c>
      <c r="AC19" s="14">
        <v>62.590209999999999</v>
      </c>
      <c r="AD19" s="14">
        <v>62.828491</v>
      </c>
      <c r="AE19" s="14">
        <v>63.094439999999999</v>
      </c>
      <c r="AF19" s="14">
        <v>63.383113999999999</v>
      </c>
      <c r="AG19" s="14">
        <v>63.675308000000001</v>
      </c>
      <c r="AH19" s="14">
        <v>63.939548000000002</v>
      </c>
      <c r="AI19" s="14">
        <v>64.226821999999999</v>
      </c>
      <c r="AJ19" s="14">
        <v>64.508690000000001</v>
      </c>
      <c r="AK19" s="5">
        <v>1.2423E-2</v>
      </c>
    </row>
    <row r="20" spans="1:37" ht="15" customHeight="1">
      <c r="A20" s="34" t="s">
        <v>482</v>
      </c>
      <c r="B20" s="7" t="s">
        <v>278</v>
      </c>
      <c r="C20" s="14">
        <v>12.255579000000001</v>
      </c>
      <c r="D20" s="14">
        <v>12.535569000000001</v>
      </c>
      <c r="E20" s="14">
        <v>12.812498</v>
      </c>
      <c r="F20" s="14">
        <v>13.053269</v>
      </c>
      <c r="G20" s="14">
        <v>13.355238999999999</v>
      </c>
      <c r="H20" s="14">
        <v>13.609610999999999</v>
      </c>
      <c r="I20" s="14">
        <v>13.906643000000001</v>
      </c>
      <c r="J20" s="14">
        <v>14.236898</v>
      </c>
      <c r="K20" s="14">
        <v>14.592454</v>
      </c>
      <c r="L20" s="14">
        <v>14.980027</v>
      </c>
      <c r="M20" s="14">
        <v>15.352679999999999</v>
      </c>
      <c r="N20" s="14">
        <v>15.78618</v>
      </c>
      <c r="O20" s="14">
        <v>16.236225000000001</v>
      </c>
      <c r="P20" s="14">
        <v>16.710699000000002</v>
      </c>
      <c r="Q20" s="14">
        <v>17.243137000000001</v>
      </c>
      <c r="R20" s="14">
        <v>17.792576</v>
      </c>
      <c r="S20" s="14">
        <v>18.415472000000001</v>
      </c>
      <c r="T20" s="14">
        <v>19.036632999999998</v>
      </c>
      <c r="U20" s="14">
        <v>19.694873999999999</v>
      </c>
      <c r="V20" s="14">
        <v>20.389938000000001</v>
      </c>
      <c r="W20" s="14">
        <v>21.088638</v>
      </c>
      <c r="X20" s="14">
        <v>21.776547999999998</v>
      </c>
      <c r="Y20" s="14">
        <v>22.391943000000001</v>
      </c>
      <c r="Z20" s="14">
        <v>23.066680999999999</v>
      </c>
      <c r="AA20" s="14">
        <v>23.656898000000002</v>
      </c>
      <c r="AB20" s="14">
        <v>24.222567000000002</v>
      </c>
      <c r="AC20" s="14">
        <v>24.761787000000002</v>
      </c>
      <c r="AD20" s="14">
        <v>25.308067000000001</v>
      </c>
      <c r="AE20" s="14">
        <v>25.883887999999999</v>
      </c>
      <c r="AF20" s="14">
        <v>26.480433000000001</v>
      </c>
      <c r="AG20" s="14">
        <v>27.104047999999999</v>
      </c>
      <c r="AH20" s="14">
        <v>27.732412</v>
      </c>
      <c r="AI20" s="14">
        <v>28.377109999999998</v>
      </c>
      <c r="AJ20" s="14">
        <v>29.030287000000001</v>
      </c>
      <c r="AK20" s="5">
        <v>2.6589999999999999E-2</v>
      </c>
    </row>
    <row r="21" spans="1:37" ht="15" customHeight="1">
      <c r="A21" s="34" t="s">
        <v>481</v>
      </c>
      <c r="B21" s="7" t="s">
        <v>276</v>
      </c>
      <c r="C21" s="14">
        <v>1.2390000000000001E-3</v>
      </c>
      <c r="D21" s="14">
        <v>6.0260000000000001E-3</v>
      </c>
      <c r="E21" s="14">
        <v>1.1131E-2</v>
      </c>
      <c r="F21" s="14">
        <v>1.6081000000000002E-2</v>
      </c>
      <c r="G21" s="14">
        <v>2.0892999999999998E-2</v>
      </c>
      <c r="H21" s="14">
        <v>2.5420999999999999E-2</v>
      </c>
      <c r="I21" s="14">
        <v>2.9988000000000001E-2</v>
      </c>
      <c r="J21" s="14">
        <v>3.4610000000000002E-2</v>
      </c>
      <c r="K21" s="14">
        <v>3.9279000000000001E-2</v>
      </c>
      <c r="L21" s="14">
        <v>4.4033000000000003E-2</v>
      </c>
      <c r="M21" s="14">
        <v>4.8800000000000003E-2</v>
      </c>
      <c r="N21" s="14">
        <v>5.3915999999999999E-2</v>
      </c>
      <c r="O21" s="14">
        <v>5.9069999999999998E-2</v>
      </c>
      <c r="P21" s="14">
        <v>6.4415E-2</v>
      </c>
      <c r="Q21" s="14">
        <v>6.9986999999999994E-2</v>
      </c>
      <c r="R21" s="14">
        <v>7.5785000000000005E-2</v>
      </c>
      <c r="S21" s="14">
        <v>8.1709000000000004E-2</v>
      </c>
      <c r="T21" s="14">
        <v>8.7723999999999996E-2</v>
      </c>
      <c r="U21" s="14">
        <v>9.4024999999999997E-2</v>
      </c>
      <c r="V21" s="14">
        <v>0.100534</v>
      </c>
      <c r="W21" s="14">
        <v>0.107255</v>
      </c>
      <c r="X21" s="14">
        <v>0.114191</v>
      </c>
      <c r="Y21" s="14">
        <v>0.120993</v>
      </c>
      <c r="Z21" s="14">
        <v>0.128055</v>
      </c>
      <c r="AA21" s="14">
        <v>0.13505</v>
      </c>
      <c r="AB21" s="14">
        <v>0.14199300000000001</v>
      </c>
      <c r="AC21" s="14">
        <v>0.14883399999999999</v>
      </c>
      <c r="AD21" s="14">
        <v>0.156024</v>
      </c>
      <c r="AE21" s="14">
        <v>0.16372600000000001</v>
      </c>
      <c r="AF21" s="14">
        <v>0.17177700000000001</v>
      </c>
      <c r="AG21" s="14">
        <v>0.180177</v>
      </c>
      <c r="AH21" s="14">
        <v>0.18911700000000001</v>
      </c>
      <c r="AI21" s="14">
        <v>0.19853199999999999</v>
      </c>
      <c r="AJ21" s="14">
        <v>0.208592</v>
      </c>
      <c r="AK21" s="5">
        <v>0.117123</v>
      </c>
    </row>
    <row r="22" spans="1:37" ht="15" customHeight="1">
      <c r="A22" s="34" t="s">
        <v>480</v>
      </c>
      <c r="B22" s="7" t="s">
        <v>274</v>
      </c>
      <c r="C22" s="14">
        <v>1.65E-4</v>
      </c>
      <c r="D22" s="14">
        <v>3.2980000000000002E-3</v>
      </c>
      <c r="E22" s="14">
        <v>6.5329999999999997E-3</v>
      </c>
      <c r="F22" s="14">
        <v>9.5770000000000004E-3</v>
      </c>
      <c r="G22" s="14">
        <v>1.2496E-2</v>
      </c>
      <c r="H22" s="14">
        <v>1.5218000000000001E-2</v>
      </c>
      <c r="I22" s="14">
        <v>1.7956E-2</v>
      </c>
      <c r="J22" s="14">
        <v>2.0785000000000001E-2</v>
      </c>
      <c r="K22" s="14">
        <v>2.3719E-2</v>
      </c>
      <c r="L22" s="14">
        <v>2.6800000000000001E-2</v>
      </c>
      <c r="M22" s="14">
        <v>3.0006000000000001E-2</v>
      </c>
      <c r="N22" s="14">
        <v>3.3586999999999999E-2</v>
      </c>
      <c r="O22" s="14">
        <v>3.7324999999999997E-2</v>
      </c>
      <c r="P22" s="14">
        <v>4.1412999999999998E-2</v>
      </c>
      <c r="Q22" s="14">
        <v>4.5920999999999997E-2</v>
      </c>
      <c r="R22" s="14">
        <v>5.0840999999999997E-2</v>
      </c>
      <c r="S22" s="14">
        <v>5.6348000000000002E-2</v>
      </c>
      <c r="T22" s="14">
        <v>6.2446000000000002E-2</v>
      </c>
      <c r="U22" s="14">
        <v>6.9223999999999994E-2</v>
      </c>
      <c r="V22" s="14">
        <v>7.6748999999999998E-2</v>
      </c>
      <c r="W22" s="14">
        <v>8.5114999999999996E-2</v>
      </c>
      <c r="X22" s="14">
        <v>9.4444E-2</v>
      </c>
      <c r="Y22" s="14">
        <v>0.104577</v>
      </c>
      <c r="Z22" s="14">
        <v>0.11600000000000001</v>
      </c>
      <c r="AA22" s="14">
        <v>0.12854699999999999</v>
      </c>
      <c r="AB22" s="14">
        <v>0.142316</v>
      </c>
      <c r="AC22" s="14">
        <v>0.157383</v>
      </c>
      <c r="AD22" s="14">
        <v>0.174401</v>
      </c>
      <c r="AE22" s="14">
        <v>0.19375500000000001</v>
      </c>
      <c r="AF22" s="14">
        <v>0.21545400000000001</v>
      </c>
      <c r="AG22" s="14">
        <v>0.239702</v>
      </c>
      <c r="AH22" s="14">
        <v>0.26700600000000002</v>
      </c>
      <c r="AI22" s="14">
        <v>0.297458</v>
      </c>
      <c r="AJ22" s="14">
        <v>0.33146700000000001</v>
      </c>
      <c r="AK22" s="5">
        <v>0.15496099999999999</v>
      </c>
    </row>
    <row r="23" spans="1:37" ht="15" customHeight="1">
      <c r="A23" s="34" t="s">
        <v>479</v>
      </c>
      <c r="B23" s="7" t="s">
        <v>272</v>
      </c>
      <c r="C23" s="14">
        <v>3.0713409999999999</v>
      </c>
      <c r="D23" s="14">
        <v>3.4767139999999999</v>
      </c>
      <c r="E23" s="14">
        <v>3.8645529999999999</v>
      </c>
      <c r="F23" s="14">
        <v>4.2209450000000004</v>
      </c>
      <c r="G23" s="14">
        <v>4.5733180000000004</v>
      </c>
      <c r="H23" s="14">
        <v>4.8937119999999998</v>
      </c>
      <c r="I23" s="14">
        <v>5.2184189999999999</v>
      </c>
      <c r="J23" s="14">
        <v>5.5478209999999999</v>
      </c>
      <c r="K23" s="14">
        <v>5.8890739999999999</v>
      </c>
      <c r="L23" s="14">
        <v>6.2470970000000001</v>
      </c>
      <c r="M23" s="14">
        <v>6.6080290000000002</v>
      </c>
      <c r="N23" s="14">
        <v>7.0144169999999999</v>
      </c>
      <c r="O23" s="14">
        <v>7.4297360000000001</v>
      </c>
      <c r="P23" s="14">
        <v>7.8772520000000004</v>
      </c>
      <c r="Q23" s="14">
        <v>8.3481679999999994</v>
      </c>
      <c r="R23" s="14">
        <v>8.8376760000000001</v>
      </c>
      <c r="S23" s="14">
        <v>9.3543859999999999</v>
      </c>
      <c r="T23" s="14">
        <v>9.8679100000000002</v>
      </c>
      <c r="U23" s="14">
        <v>10.394655</v>
      </c>
      <c r="V23" s="14">
        <v>10.939639</v>
      </c>
      <c r="W23" s="14">
        <v>11.506719</v>
      </c>
      <c r="X23" s="14">
        <v>12.081875999999999</v>
      </c>
      <c r="Y23" s="14">
        <v>12.684866</v>
      </c>
      <c r="Z23" s="14">
        <v>13.34094</v>
      </c>
      <c r="AA23" s="14">
        <v>14.010035999999999</v>
      </c>
      <c r="AB23" s="14">
        <v>14.69946</v>
      </c>
      <c r="AC23" s="14">
        <v>15.395848000000001</v>
      </c>
      <c r="AD23" s="14">
        <v>16.125392999999999</v>
      </c>
      <c r="AE23" s="14">
        <v>16.914909000000002</v>
      </c>
      <c r="AF23" s="14">
        <v>17.729369999999999</v>
      </c>
      <c r="AG23" s="14">
        <v>18.596626000000001</v>
      </c>
      <c r="AH23" s="14">
        <v>19.486349000000001</v>
      </c>
      <c r="AI23" s="14">
        <v>20.435759999999998</v>
      </c>
      <c r="AJ23" s="14">
        <v>21.418610000000001</v>
      </c>
      <c r="AK23" s="5">
        <v>5.8463000000000001E-2</v>
      </c>
    </row>
    <row r="24" spans="1:37" ht="15" customHeight="1">
      <c r="A24" s="34" t="s">
        <v>478</v>
      </c>
      <c r="B24" s="7" t="s">
        <v>270</v>
      </c>
      <c r="C24" s="14">
        <v>1.3990000000000001E-3</v>
      </c>
      <c r="D24" s="14">
        <v>2.8830000000000001E-2</v>
      </c>
      <c r="E24" s="14">
        <v>5.8020000000000002E-2</v>
      </c>
      <c r="F24" s="14">
        <v>8.8969000000000006E-2</v>
      </c>
      <c r="G24" s="14">
        <v>0.121477</v>
      </c>
      <c r="H24" s="14">
        <v>0.15393999999999999</v>
      </c>
      <c r="I24" s="14">
        <v>0.187366</v>
      </c>
      <c r="J24" s="14">
        <v>0.22148399999999999</v>
      </c>
      <c r="K24" s="14">
        <v>0.256027</v>
      </c>
      <c r="L24" s="14">
        <v>0.29106599999999999</v>
      </c>
      <c r="M24" s="14">
        <v>0.32602199999999998</v>
      </c>
      <c r="N24" s="14">
        <v>0.36294399999999999</v>
      </c>
      <c r="O24" s="14">
        <v>0.39983000000000002</v>
      </c>
      <c r="P24" s="14">
        <v>0.437834</v>
      </c>
      <c r="Q24" s="14">
        <v>0.47723700000000002</v>
      </c>
      <c r="R24" s="14">
        <v>0.51775000000000004</v>
      </c>
      <c r="S24" s="14">
        <v>0.56028900000000004</v>
      </c>
      <c r="T24" s="14">
        <v>0.60431400000000002</v>
      </c>
      <c r="U24" s="14">
        <v>0.65037999999999996</v>
      </c>
      <c r="V24" s="14">
        <v>0.698654</v>
      </c>
      <c r="W24" s="14">
        <v>0.74842799999999998</v>
      </c>
      <c r="X24" s="14">
        <v>0.79957199999999995</v>
      </c>
      <c r="Y24" s="14">
        <v>0.850881</v>
      </c>
      <c r="Z24" s="14">
        <v>0.90485800000000005</v>
      </c>
      <c r="AA24" s="14">
        <v>0.95766300000000004</v>
      </c>
      <c r="AB24" s="14">
        <v>1.0096620000000001</v>
      </c>
      <c r="AC24" s="14">
        <v>1.060387</v>
      </c>
      <c r="AD24" s="14">
        <v>1.1131059999999999</v>
      </c>
      <c r="AE24" s="14">
        <v>1.1691830000000001</v>
      </c>
      <c r="AF24" s="14">
        <v>1.227225</v>
      </c>
      <c r="AG24" s="14">
        <v>1.28749</v>
      </c>
      <c r="AH24" s="14">
        <v>1.351893</v>
      </c>
      <c r="AI24" s="14">
        <v>1.4198029999999999</v>
      </c>
      <c r="AJ24" s="14">
        <v>1.492615</v>
      </c>
      <c r="AK24" s="5">
        <v>0.131269</v>
      </c>
    </row>
    <row r="25" spans="1:37" ht="15" customHeight="1">
      <c r="A25" s="34" t="s">
        <v>477</v>
      </c>
      <c r="B25" s="7" t="s">
        <v>268</v>
      </c>
      <c r="C25" s="14">
        <v>0</v>
      </c>
      <c r="D25" s="14">
        <v>0</v>
      </c>
      <c r="E25" s="14">
        <v>0</v>
      </c>
      <c r="F25" s="14">
        <v>5.9319999999999998E-3</v>
      </c>
      <c r="G25" s="14">
        <v>1.2108000000000001E-2</v>
      </c>
      <c r="H25" s="14">
        <v>1.8540999999999998E-2</v>
      </c>
      <c r="I25" s="14">
        <v>2.5329000000000001E-2</v>
      </c>
      <c r="J25" s="14">
        <v>3.2386999999999999E-2</v>
      </c>
      <c r="K25" s="14">
        <v>3.9631E-2</v>
      </c>
      <c r="L25" s="14">
        <v>4.7039999999999998E-2</v>
      </c>
      <c r="M25" s="14">
        <v>5.4483999999999998E-2</v>
      </c>
      <c r="N25" s="14">
        <v>6.2285E-2</v>
      </c>
      <c r="O25" s="14">
        <v>7.0086999999999997E-2</v>
      </c>
      <c r="P25" s="14">
        <v>7.8076000000000007E-2</v>
      </c>
      <c r="Q25" s="14">
        <v>8.6289000000000005E-2</v>
      </c>
      <c r="R25" s="14">
        <v>9.4656000000000004E-2</v>
      </c>
      <c r="S25" s="14">
        <v>0.103348</v>
      </c>
      <c r="T25" s="14">
        <v>0.112264</v>
      </c>
      <c r="U25" s="14">
        <v>0.121502</v>
      </c>
      <c r="V25" s="14">
        <v>0.131102</v>
      </c>
      <c r="W25" s="14">
        <v>0.141092</v>
      </c>
      <c r="X25" s="14">
        <v>0.15149599999999999</v>
      </c>
      <c r="Y25" s="14">
        <v>0.161935</v>
      </c>
      <c r="Z25" s="14">
        <v>0.17286199999999999</v>
      </c>
      <c r="AA25" s="14">
        <v>0.18379400000000001</v>
      </c>
      <c r="AB25" s="14">
        <v>0.19472900000000001</v>
      </c>
      <c r="AC25" s="14">
        <v>0.20527599999999999</v>
      </c>
      <c r="AD25" s="14">
        <v>0.216085</v>
      </c>
      <c r="AE25" s="14">
        <v>0.227439</v>
      </c>
      <c r="AF25" s="14">
        <v>0.239096</v>
      </c>
      <c r="AG25" s="14">
        <v>0.25112400000000001</v>
      </c>
      <c r="AH25" s="14">
        <v>0.26384099999999999</v>
      </c>
      <c r="AI25" s="14">
        <v>0.27714800000000001</v>
      </c>
      <c r="AJ25" s="14">
        <v>0.29109000000000002</v>
      </c>
      <c r="AK25" s="5" t="s">
        <v>45</v>
      </c>
    </row>
    <row r="26" spans="1:37" ht="15" customHeight="1">
      <c r="A26" s="34" t="s">
        <v>476</v>
      </c>
      <c r="B26" s="7" t="s">
        <v>266</v>
      </c>
      <c r="C26" s="14">
        <v>0</v>
      </c>
      <c r="D26" s="14">
        <v>0</v>
      </c>
      <c r="E26" s="14">
        <v>0</v>
      </c>
      <c r="F26" s="14">
        <v>5.4019999999999997E-3</v>
      </c>
      <c r="G26" s="14">
        <v>1.1025E-2</v>
      </c>
      <c r="H26" s="14">
        <v>1.6884E-2</v>
      </c>
      <c r="I26" s="14">
        <v>2.3066E-2</v>
      </c>
      <c r="J26" s="14">
        <v>2.9492000000000001E-2</v>
      </c>
      <c r="K26" s="14">
        <v>3.6089000000000003E-2</v>
      </c>
      <c r="L26" s="14">
        <v>4.2835999999999999E-2</v>
      </c>
      <c r="M26" s="14">
        <v>4.9613999999999998E-2</v>
      </c>
      <c r="N26" s="14">
        <v>5.6718999999999999E-2</v>
      </c>
      <c r="O26" s="14">
        <v>6.3823000000000005E-2</v>
      </c>
      <c r="P26" s="14">
        <v>7.1097999999999995E-2</v>
      </c>
      <c r="Q26" s="14">
        <v>7.8577999999999995E-2</v>
      </c>
      <c r="R26" s="14">
        <v>8.6195999999999995E-2</v>
      </c>
      <c r="S26" s="14">
        <v>9.4112000000000001E-2</v>
      </c>
      <c r="T26" s="14">
        <v>0.102231</v>
      </c>
      <c r="U26" s="14">
        <v>0.11064300000000001</v>
      </c>
      <c r="V26" s="14">
        <v>0.11938600000000001</v>
      </c>
      <c r="W26" s="14">
        <v>0.12848300000000001</v>
      </c>
      <c r="X26" s="14">
        <v>0.137957</v>
      </c>
      <c r="Y26" s="14">
        <v>0.14746300000000001</v>
      </c>
      <c r="Z26" s="14">
        <v>0.157414</v>
      </c>
      <c r="AA26" s="14">
        <v>0.16736799999999999</v>
      </c>
      <c r="AB26" s="14">
        <v>0.17732600000000001</v>
      </c>
      <c r="AC26" s="14">
        <v>0.18693100000000001</v>
      </c>
      <c r="AD26" s="14">
        <v>0.196774</v>
      </c>
      <c r="AE26" s="14">
        <v>0.20711299999999999</v>
      </c>
      <c r="AF26" s="14">
        <v>0.217728</v>
      </c>
      <c r="AG26" s="14">
        <v>0.228681</v>
      </c>
      <c r="AH26" s="14">
        <v>0.240262</v>
      </c>
      <c r="AI26" s="14">
        <v>0.25237900000000002</v>
      </c>
      <c r="AJ26" s="14">
        <v>0.26507599999999998</v>
      </c>
      <c r="AK26" s="5" t="s">
        <v>45</v>
      </c>
    </row>
    <row r="27" spans="1:37" ht="15" customHeight="1">
      <c r="A27" s="34" t="s">
        <v>475</v>
      </c>
      <c r="B27" s="7" t="s">
        <v>264</v>
      </c>
      <c r="C27" s="14">
        <v>0</v>
      </c>
      <c r="D27" s="14">
        <v>0</v>
      </c>
      <c r="E27" s="14">
        <v>0</v>
      </c>
      <c r="F27" s="14">
        <v>0</v>
      </c>
      <c r="G27" s="14">
        <v>0</v>
      </c>
      <c r="H27" s="14">
        <v>0</v>
      </c>
      <c r="I27" s="14">
        <v>0</v>
      </c>
      <c r="J27" s="14">
        <v>0</v>
      </c>
      <c r="K27" s="14">
        <v>0</v>
      </c>
      <c r="L27" s="14">
        <v>0</v>
      </c>
      <c r="M27" s="14">
        <v>0</v>
      </c>
      <c r="N27" s="14">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5" t="s">
        <v>45</v>
      </c>
    </row>
    <row r="28" spans="1:37" ht="15" customHeight="1">
      <c r="A28" s="34" t="s">
        <v>474</v>
      </c>
      <c r="B28" s="7" t="s">
        <v>295</v>
      </c>
      <c r="C28" s="14">
        <v>57.405037</v>
      </c>
      <c r="D28" s="14">
        <v>59.505547</v>
      </c>
      <c r="E28" s="14">
        <v>61.481312000000003</v>
      </c>
      <c r="F28" s="14">
        <v>63.058998000000003</v>
      </c>
      <c r="G28" s="14">
        <v>64.724997999999999</v>
      </c>
      <c r="H28" s="14">
        <v>66.008651999999998</v>
      </c>
      <c r="I28" s="14">
        <v>67.405922000000004</v>
      </c>
      <c r="J28" s="14">
        <v>68.894538999999995</v>
      </c>
      <c r="K28" s="14">
        <v>70.422859000000003</v>
      </c>
      <c r="L28" s="14">
        <v>71.994964999999993</v>
      </c>
      <c r="M28" s="14">
        <v>73.457626000000005</v>
      </c>
      <c r="N28" s="14">
        <v>75.272957000000005</v>
      </c>
      <c r="O28" s="14">
        <v>77.012778999999995</v>
      </c>
      <c r="P28" s="14">
        <v>78.868126000000004</v>
      </c>
      <c r="Q28" s="14">
        <v>80.933632000000003</v>
      </c>
      <c r="R28" s="14">
        <v>82.916245000000004</v>
      </c>
      <c r="S28" s="14">
        <v>85.053000999999995</v>
      </c>
      <c r="T28" s="14">
        <v>87.135315000000006</v>
      </c>
      <c r="U28" s="14">
        <v>89.272034000000005</v>
      </c>
      <c r="V28" s="14">
        <v>91.404967999999997</v>
      </c>
      <c r="W28" s="14">
        <v>93.543694000000002</v>
      </c>
      <c r="X28" s="14">
        <v>95.620116999999993</v>
      </c>
      <c r="Y28" s="14">
        <v>97.451378000000005</v>
      </c>
      <c r="Z28" s="14">
        <v>99.493538000000001</v>
      </c>
      <c r="AA28" s="14">
        <v>101.243759</v>
      </c>
      <c r="AB28" s="14">
        <v>102.930466</v>
      </c>
      <c r="AC28" s="14">
        <v>104.506508</v>
      </c>
      <c r="AD28" s="14">
        <v>106.118263</v>
      </c>
      <c r="AE28" s="14">
        <v>107.854561</v>
      </c>
      <c r="AF28" s="14">
        <v>109.66404</v>
      </c>
      <c r="AG28" s="14">
        <v>111.563385</v>
      </c>
      <c r="AH28" s="14">
        <v>113.470276</v>
      </c>
      <c r="AI28" s="14">
        <v>115.48492400000001</v>
      </c>
      <c r="AJ28" s="14">
        <v>117.54652400000001</v>
      </c>
      <c r="AK28" s="5">
        <v>2.1502E-2</v>
      </c>
    </row>
    <row r="29" spans="1:37" ht="15" customHeight="1">
      <c r="B29" s="4" t="s">
        <v>294</v>
      </c>
    </row>
    <row r="30" spans="1:37" ht="15" customHeight="1">
      <c r="A30" s="34" t="s">
        <v>473</v>
      </c>
      <c r="B30" s="7" t="s">
        <v>280</v>
      </c>
      <c r="C30" s="14">
        <v>34.852756999999997</v>
      </c>
      <c r="D30" s="14">
        <v>35.516609000000003</v>
      </c>
      <c r="E30" s="14">
        <v>36.498997000000003</v>
      </c>
      <c r="F30" s="14">
        <v>37.1008</v>
      </c>
      <c r="G30" s="14">
        <v>37.631653</v>
      </c>
      <c r="H30" s="14">
        <v>38.466492000000002</v>
      </c>
      <c r="I30" s="14">
        <v>39.336716000000003</v>
      </c>
      <c r="J30" s="14">
        <v>40.175345999999998</v>
      </c>
      <c r="K30" s="14">
        <v>41.093975</v>
      </c>
      <c r="L30" s="14">
        <v>42.065342000000001</v>
      </c>
      <c r="M30" s="14">
        <v>43.074756999999998</v>
      </c>
      <c r="N30" s="14">
        <v>44.108330000000002</v>
      </c>
      <c r="O30" s="14">
        <v>45.150691999999999</v>
      </c>
      <c r="P30" s="14">
        <v>46.160350999999999</v>
      </c>
      <c r="Q30" s="14">
        <v>47.353352000000001</v>
      </c>
      <c r="R30" s="14">
        <v>48.455387000000002</v>
      </c>
      <c r="S30" s="14">
        <v>49.580730000000003</v>
      </c>
      <c r="T30" s="14">
        <v>50.794933</v>
      </c>
      <c r="U30" s="14">
        <v>52.117741000000002</v>
      </c>
      <c r="V30" s="14">
        <v>53.486767</v>
      </c>
      <c r="W30" s="14">
        <v>54.917831</v>
      </c>
      <c r="X30" s="14">
        <v>56.411396000000003</v>
      </c>
      <c r="Y30" s="14">
        <v>57.869190000000003</v>
      </c>
      <c r="Z30" s="14">
        <v>59.399475000000002</v>
      </c>
      <c r="AA30" s="14">
        <v>60.831344999999999</v>
      </c>
      <c r="AB30" s="14">
        <v>62.432507000000001</v>
      </c>
      <c r="AC30" s="14">
        <v>64.117080999999999</v>
      </c>
      <c r="AD30" s="14">
        <v>65.909485000000004</v>
      </c>
      <c r="AE30" s="14">
        <v>67.767264999999995</v>
      </c>
      <c r="AF30" s="14">
        <v>69.691124000000002</v>
      </c>
      <c r="AG30" s="14">
        <v>71.702492000000007</v>
      </c>
      <c r="AH30" s="14">
        <v>73.788444999999996</v>
      </c>
      <c r="AI30" s="14">
        <v>75.900101000000006</v>
      </c>
      <c r="AJ30" s="14">
        <v>78.070792999999995</v>
      </c>
      <c r="AK30" s="5">
        <v>2.4917999999999999E-2</v>
      </c>
    </row>
    <row r="31" spans="1:37" ht="15" customHeight="1">
      <c r="A31" s="34" t="s">
        <v>472</v>
      </c>
      <c r="B31" s="7" t="s">
        <v>278</v>
      </c>
      <c r="C31" s="14">
        <v>16.279326999999999</v>
      </c>
      <c r="D31" s="14">
        <v>16.139576000000002</v>
      </c>
      <c r="E31" s="14">
        <v>16.182264</v>
      </c>
      <c r="F31" s="14">
        <v>16.147713</v>
      </c>
      <c r="G31" s="14">
        <v>16.098658</v>
      </c>
      <c r="H31" s="14">
        <v>16.157786999999999</v>
      </c>
      <c r="I31" s="14">
        <v>16.277315000000002</v>
      </c>
      <c r="J31" s="14">
        <v>16.491181999999998</v>
      </c>
      <c r="K31" s="14">
        <v>16.701698</v>
      </c>
      <c r="L31" s="14">
        <v>17.008517999999999</v>
      </c>
      <c r="M31" s="14">
        <v>17.290116999999999</v>
      </c>
      <c r="N31" s="14">
        <v>17.623186</v>
      </c>
      <c r="O31" s="14">
        <v>18.062231000000001</v>
      </c>
      <c r="P31" s="14">
        <v>18.358568000000002</v>
      </c>
      <c r="Q31" s="14">
        <v>18.865314000000001</v>
      </c>
      <c r="R31" s="14">
        <v>19.237299</v>
      </c>
      <c r="S31" s="14">
        <v>19.604202000000001</v>
      </c>
      <c r="T31" s="14">
        <v>20.097273000000001</v>
      </c>
      <c r="U31" s="14">
        <v>20.565010000000001</v>
      </c>
      <c r="V31" s="14">
        <v>21.078802</v>
      </c>
      <c r="W31" s="14">
        <v>21.558771</v>
      </c>
      <c r="X31" s="14">
        <v>22.162503999999998</v>
      </c>
      <c r="Y31" s="14">
        <v>22.624880000000001</v>
      </c>
      <c r="Z31" s="14">
        <v>23.180002000000002</v>
      </c>
      <c r="AA31" s="14">
        <v>23.682478</v>
      </c>
      <c r="AB31" s="14">
        <v>24.239559</v>
      </c>
      <c r="AC31" s="14">
        <v>24.836859</v>
      </c>
      <c r="AD31" s="14">
        <v>25.413281999999999</v>
      </c>
      <c r="AE31" s="14">
        <v>26.01539</v>
      </c>
      <c r="AF31" s="14">
        <v>26.615065000000001</v>
      </c>
      <c r="AG31" s="14">
        <v>27.226236</v>
      </c>
      <c r="AH31" s="14">
        <v>27.899811</v>
      </c>
      <c r="AI31" s="14">
        <v>28.486429000000001</v>
      </c>
      <c r="AJ31" s="14">
        <v>29.134298000000001</v>
      </c>
      <c r="AK31" s="5">
        <v>1.8629E-2</v>
      </c>
    </row>
    <row r="32" spans="1:37" ht="15" customHeight="1">
      <c r="A32" s="34" t="s">
        <v>471</v>
      </c>
      <c r="B32" s="7" t="s">
        <v>276</v>
      </c>
      <c r="C32" s="14">
        <v>4.8675000000000003E-2</v>
      </c>
      <c r="D32" s="14">
        <v>5.2335E-2</v>
      </c>
      <c r="E32" s="14">
        <v>5.6371999999999998E-2</v>
      </c>
      <c r="F32" s="14">
        <v>5.9882999999999999E-2</v>
      </c>
      <c r="G32" s="14">
        <v>6.3427999999999998E-2</v>
      </c>
      <c r="H32" s="14">
        <v>6.7125000000000004E-2</v>
      </c>
      <c r="I32" s="14">
        <v>7.0693000000000006E-2</v>
      </c>
      <c r="J32" s="14">
        <v>7.3962E-2</v>
      </c>
      <c r="K32" s="14">
        <v>7.7260999999999996E-2</v>
      </c>
      <c r="L32" s="14">
        <v>8.0336000000000005E-2</v>
      </c>
      <c r="M32" s="14">
        <v>8.3485000000000004E-2</v>
      </c>
      <c r="N32" s="14">
        <v>8.6007E-2</v>
      </c>
      <c r="O32" s="14">
        <v>8.8942999999999994E-2</v>
      </c>
      <c r="P32" s="14">
        <v>9.1673000000000004E-2</v>
      </c>
      <c r="Q32" s="14">
        <v>9.4561999999999993E-2</v>
      </c>
      <c r="R32" s="14">
        <v>9.8724999999999993E-2</v>
      </c>
      <c r="S32" s="14">
        <v>0.102757</v>
      </c>
      <c r="T32" s="14">
        <v>0.106943</v>
      </c>
      <c r="U32" s="14">
        <v>0.111913</v>
      </c>
      <c r="V32" s="14">
        <v>0.117351</v>
      </c>
      <c r="W32" s="14">
        <v>0.123377</v>
      </c>
      <c r="X32" s="14">
        <v>0.130019</v>
      </c>
      <c r="Y32" s="14">
        <v>0.13705899999999999</v>
      </c>
      <c r="Z32" s="14">
        <v>0.144843</v>
      </c>
      <c r="AA32" s="14">
        <v>0.152977</v>
      </c>
      <c r="AB32" s="14">
        <v>0.161549</v>
      </c>
      <c r="AC32" s="14">
        <v>0.17047699999999999</v>
      </c>
      <c r="AD32" s="14">
        <v>0.180087</v>
      </c>
      <c r="AE32" s="14">
        <v>0.19059000000000001</v>
      </c>
      <c r="AF32" s="14">
        <v>0.20160500000000001</v>
      </c>
      <c r="AG32" s="14">
        <v>0.21548300000000001</v>
      </c>
      <c r="AH32" s="14">
        <v>0.22548399999999999</v>
      </c>
      <c r="AI32" s="14">
        <v>0.23830999999999999</v>
      </c>
      <c r="AJ32" s="14">
        <v>0.25225700000000001</v>
      </c>
      <c r="AK32" s="5">
        <v>5.0376999999999998E-2</v>
      </c>
    </row>
    <row r="33" spans="1:37" ht="15" customHeight="1">
      <c r="A33" s="34" t="s">
        <v>470</v>
      </c>
      <c r="B33" s="7" t="s">
        <v>274</v>
      </c>
      <c r="C33" s="14">
        <v>3.2298E-2</v>
      </c>
      <c r="D33" s="14">
        <v>4.3358000000000001E-2</v>
      </c>
      <c r="E33" s="14">
        <v>5.5294999999999997E-2</v>
      </c>
      <c r="F33" s="14">
        <v>6.5924999999999997E-2</v>
      </c>
      <c r="G33" s="14">
        <v>7.6016E-2</v>
      </c>
      <c r="H33" s="14">
        <v>8.6905999999999997E-2</v>
      </c>
      <c r="I33" s="14">
        <v>9.7602999999999995E-2</v>
      </c>
      <c r="J33" s="14">
        <v>0.107784</v>
      </c>
      <c r="K33" s="14">
        <v>0.117767</v>
      </c>
      <c r="L33" s="14">
        <v>0.12766</v>
      </c>
      <c r="M33" s="14">
        <v>0.13706099999999999</v>
      </c>
      <c r="N33" s="14">
        <v>0.14671200000000001</v>
      </c>
      <c r="O33" s="14">
        <v>0.15581400000000001</v>
      </c>
      <c r="P33" s="14">
        <v>0.16464400000000001</v>
      </c>
      <c r="Q33" s="14">
        <v>0.17335600000000001</v>
      </c>
      <c r="R33" s="14">
        <v>0.182168</v>
      </c>
      <c r="S33" s="14">
        <v>0.19106200000000001</v>
      </c>
      <c r="T33" s="14">
        <v>0.200238</v>
      </c>
      <c r="U33" s="14">
        <v>0.209402</v>
      </c>
      <c r="V33" s="14">
        <v>0.21906900000000001</v>
      </c>
      <c r="W33" s="14">
        <v>0.229265</v>
      </c>
      <c r="X33" s="14">
        <v>0.24064099999999999</v>
      </c>
      <c r="Y33" s="14">
        <v>0.25297900000000001</v>
      </c>
      <c r="Z33" s="14">
        <v>0.26565899999999998</v>
      </c>
      <c r="AA33" s="14">
        <v>0.28006599999999998</v>
      </c>
      <c r="AB33" s="14">
        <v>0.29397200000000001</v>
      </c>
      <c r="AC33" s="14">
        <v>0.30809500000000001</v>
      </c>
      <c r="AD33" s="14">
        <v>0.32431700000000002</v>
      </c>
      <c r="AE33" s="14">
        <v>0.34253899999999998</v>
      </c>
      <c r="AF33" s="14">
        <v>0.36136299999999999</v>
      </c>
      <c r="AG33" s="14">
        <v>0.380859</v>
      </c>
      <c r="AH33" s="14">
        <v>0.40178000000000003</v>
      </c>
      <c r="AI33" s="14">
        <v>0.42401699999999998</v>
      </c>
      <c r="AJ33" s="14">
        <v>0.44813999999999998</v>
      </c>
      <c r="AK33" s="5">
        <v>7.5717000000000007E-2</v>
      </c>
    </row>
    <row r="34" spans="1:37" ht="15" customHeight="1">
      <c r="A34" s="34" t="s">
        <v>469</v>
      </c>
      <c r="B34" s="7" t="s">
        <v>272</v>
      </c>
      <c r="C34" s="14">
        <v>0.39168700000000001</v>
      </c>
      <c r="D34" s="14">
        <v>0.46296799999999999</v>
      </c>
      <c r="E34" s="14">
        <v>0.53741700000000003</v>
      </c>
      <c r="F34" s="14">
        <v>0.60002599999999995</v>
      </c>
      <c r="G34" s="14">
        <v>0.65760099999999999</v>
      </c>
      <c r="H34" s="14">
        <v>0.71939200000000003</v>
      </c>
      <c r="I34" s="14">
        <v>0.77988400000000002</v>
      </c>
      <c r="J34" s="14">
        <v>0.83765599999999996</v>
      </c>
      <c r="K34" s="14">
        <v>0.89545699999999995</v>
      </c>
      <c r="L34" s="14">
        <v>0.95094100000000004</v>
      </c>
      <c r="M34" s="14">
        <v>1.008821</v>
      </c>
      <c r="N34" s="14">
        <v>1.07168</v>
      </c>
      <c r="O34" s="14">
        <v>1.134501</v>
      </c>
      <c r="P34" s="14">
        <v>1.2022569999999999</v>
      </c>
      <c r="Q34" s="14">
        <v>1.273458</v>
      </c>
      <c r="R34" s="14">
        <v>1.349097</v>
      </c>
      <c r="S34" s="14">
        <v>1.429416</v>
      </c>
      <c r="T34" s="14">
        <v>1.5167919999999999</v>
      </c>
      <c r="U34" s="14">
        <v>1.6094900000000001</v>
      </c>
      <c r="V34" s="14">
        <v>1.7061440000000001</v>
      </c>
      <c r="W34" s="14">
        <v>1.808959</v>
      </c>
      <c r="X34" s="14">
        <v>1.9188879999999999</v>
      </c>
      <c r="Y34" s="14">
        <v>2.0408019999999998</v>
      </c>
      <c r="Z34" s="14">
        <v>2.156568</v>
      </c>
      <c r="AA34" s="14">
        <v>2.2842669999999998</v>
      </c>
      <c r="AB34" s="14">
        <v>2.4200430000000002</v>
      </c>
      <c r="AC34" s="14">
        <v>2.558567</v>
      </c>
      <c r="AD34" s="14">
        <v>2.7089509999999999</v>
      </c>
      <c r="AE34" s="14">
        <v>2.8696990000000002</v>
      </c>
      <c r="AF34" s="14">
        <v>3.0412889999999999</v>
      </c>
      <c r="AG34" s="14">
        <v>3.2124429999999999</v>
      </c>
      <c r="AH34" s="14">
        <v>3.4008379999999998</v>
      </c>
      <c r="AI34" s="14">
        <v>3.6029949999999999</v>
      </c>
      <c r="AJ34" s="14">
        <v>3.8119909999999999</v>
      </c>
      <c r="AK34" s="5">
        <v>6.8101999999999996E-2</v>
      </c>
    </row>
    <row r="35" spans="1:37" ht="15" customHeight="1">
      <c r="A35" s="34" t="s">
        <v>468</v>
      </c>
      <c r="B35" s="7" t="s">
        <v>270</v>
      </c>
      <c r="C35" s="14">
        <v>8.1000000000000004E-5</v>
      </c>
      <c r="D35" s="14">
        <v>2.5416000000000001E-2</v>
      </c>
      <c r="E35" s="14">
        <v>5.2673999999999999E-2</v>
      </c>
      <c r="F35" s="14">
        <v>7.7769000000000005E-2</v>
      </c>
      <c r="G35" s="14">
        <v>0.101841</v>
      </c>
      <c r="H35" s="14">
        <v>0.128159</v>
      </c>
      <c r="I35" s="14">
        <v>0.154501</v>
      </c>
      <c r="J35" s="14">
        <v>0.18038499999999999</v>
      </c>
      <c r="K35" s="14">
        <v>0.206571</v>
      </c>
      <c r="L35" s="14">
        <v>0.233373</v>
      </c>
      <c r="M35" s="14">
        <v>0.26024799999999998</v>
      </c>
      <c r="N35" s="14">
        <v>0.28843200000000002</v>
      </c>
      <c r="O35" s="14">
        <v>0.31676500000000002</v>
      </c>
      <c r="P35" s="14">
        <v>0.346275</v>
      </c>
      <c r="Q35" s="14">
        <v>0.376836</v>
      </c>
      <c r="R35" s="14">
        <v>0.40854499999999999</v>
      </c>
      <c r="S35" s="14">
        <v>0.442222</v>
      </c>
      <c r="T35" s="14">
        <v>0.47760599999999998</v>
      </c>
      <c r="U35" s="14">
        <v>0.51465300000000003</v>
      </c>
      <c r="V35" s="14">
        <v>0.55349800000000005</v>
      </c>
      <c r="W35" s="14">
        <v>0.593306</v>
      </c>
      <c r="X35" s="14">
        <v>0.63558099999999995</v>
      </c>
      <c r="Y35" s="14">
        <v>0.67955100000000002</v>
      </c>
      <c r="Z35" s="14">
        <v>0.72694700000000001</v>
      </c>
      <c r="AA35" s="14">
        <v>0.77565499999999998</v>
      </c>
      <c r="AB35" s="14">
        <v>0.82633400000000001</v>
      </c>
      <c r="AC35" s="14">
        <v>0.87866999999999995</v>
      </c>
      <c r="AD35" s="14">
        <v>0.93432999999999999</v>
      </c>
      <c r="AE35" s="14">
        <v>0.99448199999999998</v>
      </c>
      <c r="AF35" s="14">
        <v>1.0572170000000001</v>
      </c>
      <c r="AG35" s="14">
        <v>1.1234010000000001</v>
      </c>
      <c r="AH35" s="14">
        <v>1.1941710000000001</v>
      </c>
      <c r="AI35" s="14">
        <v>1.2688060000000001</v>
      </c>
      <c r="AJ35" s="14">
        <v>1.350544</v>
      </c>
      <c r="AK35" s="5">
        <v>0.132188</v>
      </c>
    </row>
    <row r="36" spans="1:37" ht="15" customHeight="1">
      <c r="A36" s="34" t="s">
        <v>467</v>
      </c>
      <c r="B36" s="7" t="s">
        <v>268</v>
      </c>
      <c r="C36" s="14">
        <v>0</v>
      </c>
      <c r="D36" s="14">
        <v>1.0707E-2</v>
      </c>
      <c r="E36" s="14">
        <v>2.2225999999999999E-2</v>
      </c>
      <c r="F36" s="14">
        <v>3.2830999999999999E-2</v>
      </c>
      <c r="G36" s="14">
        <v>4.3004000000000001E-2</v>
      </c>
      <c r="H36" s="14">
        <v>5.4126000000000001E-2</v>
      </c>
      <c r="I36" s="14">
        <v>6.5258999999999998E-2</v>
      </c>
      <c r="J36" s="14">
        <v>7.6197000000000001E-2</v>
      </c>
      <c r="K36" s="14">
        <v>8.7262999999999993E-2</v>
      </c>
      <c r="L36" s="14">
        <v>9.8589999999999997E-2</v>
      </c>
      <c r="M36" s="14">
        <v>0.109947</v>
      </c>
      <c r="N36" s="14">
        <v>0.12185699999999999</v>
      </c>
      <c r="O36" s="14">
        <v>0.13383</v>
      </c>
      <c r="P36" s="14">
        <v>0.14630000000000001</v>
      </c>
      <c r="Q36" s="14">
        <v>0.15921399999999999</v>
      </c>
      <c r="R36" s="14">
        <v>0.17261299999999999</v>
      </c>
      <c r="S36" s="14">
        <v>0.18684200000000001</v>
      </c>
      <c r="T36" s="14">
        <v>0.201796</v>
      </c>
      <c r="U36" s="14">
        <v>0.21745</v>
      </c>
      <c r="V36" s="14">
        <v>0.23386399999999999</v>
      </c>
      <c r="W36" s="14">
        <v>0.25068499999999999</v>
      </c>
      <c r="X36" s="14">
        <v>0.26854800000000001</v>
      </c>
      <c r="Y36" s="14">
        <v>0.28712700000000002</v>
      </c>
      <c r="Z36" s="14">
        <v>0.30715399999999998</v>
      </c>
      <c r="AA36" s="14">
        <v>0.32773600000000003</v>
      </c>
      <c r="AB36" s="14">
        <v>0.34915000000000002</v>
      </c>
      <c r="AC36" s="14">
        <v>0.37126500000000001</v>
      </c>
      <c r="AD36" s="14">
        <v>0.39478400000000002</v>
      </c>
      <c r="AE36" s="14">
        <v>0.42020000000000002</v>
      </c>
      <c r="AF36" s="14">
        <v>0.44670799999999999</v>
      </c>
      <c r="AG36" s="14">
        <v>0.47466900000000001</v>
      </c>
      <c r="AH36" s="14">
        <v>0.504579</v>
      </c>
      <c r="AI36" s="14">
        <v>0.53611600000000004</v>
      </c>
      <c r="AJ36" s="14">
        <v>0.57065299999999997</v>
      </c>
      <c r="AK36" s="5">
        <v>0.132296</v>
      </c>
    </row>
    <row r="37" spans="1:37" ht="15" customHeight="1">
      <c r="A37" s="34" t="s">
        <v>466</v>
      </c>
      <c r="B37" s="7" t="s">
        <v>266</v>
      </c>
      <c r="C37" s="14">
        <v>0</v>
      </c>
      <c r="D37" s="14">
        <v>8.8299999999999993E-3</v>
      </c>
      <c r="E37" s="14">
        <v>1.8329000000000002E-2</v>
      </c>
      <c r="F37" s="14">
        <v>2.7074999999999998E-2</v>
      </c>
      <c r="G37" s="14">
        <v>3.5465000000000003E-2</v>
      </c>
      <c r="H37" s="14">
        <v>4.4637000000000003E-2</v>
      </c>
      <c r="I37" s="14">
        <v>5.3817999999999998E-2</v>
      </c>
      <c r="J37" s="14">
        <v>6.2839000000000006E-2</v>
      </c>
      <c r="K37" s="14">
        <v>7.1965000000000001E-2</v>
      </c>
      <c r="L37" s="14">
        <v>8.1306000000000003E-2</v>
      </c>
      <c r="M37" s="14">
        <v>9.0672000000000003E-2</v>
      </c>
      <c r="N37" s="14">
        <v>0.100494</v>
      </c>
      <c r="O37" s="14">
        <v>0.11036799999999999</v>
      </c>
      <c r="P37" s="14">
        <v>0.120652</v>
      </c>
      <c r="Q37" s="14">
        <v>0.131302</v>
      </c>
      <c r="R37" s="14">
        <v>0.14235100000000001</v>
      </c>
      <c r="S37" s="14">
        <v>0.154086</v>
      </c>
      <c r="T37" s="14">
        <v>0.16641800000000001</v>
      </c>
      <c r="U37" s="14">
        <v>0.17932799999999999</v>
      </c>
      <c r="V37" s="14">
        <v>0.19286500000000001</v>
      </c>
      <c r="W37" s="14">
        <v>0.206736</v>
      </c>
      <c r="X37" s="14">
        <v>0.221468</v>
      </c>
      <c r="Y37" s="14">
        <v>0.23679</v>
      </c>
      <c r="Z37" s="14">
        <v>0.25330599999999998</v>
      </c>
      <c r="AA37" s="14">
        <v>0.27027899999999999</v>
      </c>
      <c r="AB37" s="14">
        <v>0.28793999999999997</v>
      </c>
      <c r="AC37" s="14">
        <v>0.30617699999999998</v>
      </c>
      <c r="AD37" s="14">
        <v>0.325573</v>
      </c>
      <c r="AE37" s="14">
        <v>0.34653400000000001</v>
      </c>
      <c r="AF37" s="14">
        <v>0.36839499999999997</v>
      </c>
      <c r="AG37" s="14">
        <v>0.39145400000000002</v>
      </c>
      <c r="AH37" s="14">
        <v>0.41611999999999999</v>
      </c>
      <c r="AI37" s="14">
        <v>0.44212800000000002</v>
      </c>
      <c r="AJ37" s="14">
        <v>0.470611</v>
      </c>
      <c r="AK37" s="5">
        <v>0.132296</v>
      </c>
    </row>
    <row r="38" spans="1:37" ht="15" customHeight="1">
      <c r="A38" s="34" t="s">
        <v>465</v>
      </c>
      <c r="B38" s="7" t="s">
        <v>264</v>
      </c>
      <c r="C38" s="14">
        <v>0</v>
      </c>
      <c r="D38" s="14">
        <v>1.5161000000000001E-2</v>
      </c>
      <c r="E38" s="14">
        <v>3.1472E-2</v>
      </c>
      <c r="F38" s="14">
        <v>4.6489999999999997E-2</v>
      </c>
      <c r="G38" s="14">
        <v>6.0895999999999999E-2</v>
      </c>
      <c r="H38" s="14">
        <v>7.6645000000000005E-2</v>
      </c>
      <c r="I38" s="14">
        <v>9.2408000000000004E-2</v>
      </c>
      <c r="J38" s="14">
        <v>0.10789799999999999</v>
      </c>
      <c r="K38" s="14">
        <v>0.123568</v>
      </c>
      <c r="L38" s="14">
        <v>0.13960700000000001</v>
      </c>
      <c r="M38" s="14">
        <v>0.15568899999999999</v>
      </c>
      <c r="N38" s="14">
        <v>0.17255400000000001</v>
      </c>
      <c r="O38" s="14">
        <v>0.18950800000000001</v>
      </c>
      <c r="P38" s="14">
        <v>0.20716599999999999</v>
      </c>
      <c r="Q38" s="14">
        <v>0.22545200000000001</v>
      </c>
      <c r="R38" s="14">
        <v>0.244426</v>
      </c>
      <c r="S38" s="14">
        <v>0.264575</v>
      </c>
      <c r="T38" s="14">
        <v>0.28575</v>
      </c>
      <c r="U38" s="14">
        <v>0.307917</v>
      </c>
      <c r="V38" s="14">
        <v>0.33116000000000001</v>
      </c>
      <c r="W38" s="14">
        <v>0.35497899999999999</v>
      </c>
      <c r="X38" s="14">
        <v>0.380274</v>
      </c>
      <c r="Y38" s="14">
        <v>0.40658300000000003</v>
      </c>
      <c r="Z38" s="14">
        <v>0.43494100000000002</v>
      </c>
      <c r="AA38" s="14">
        <v>0.46408500000000003</v>
      </c>
      <c r="AB38" s="14">
        <v>0.49440899999999999</v>
      </c>
      <c r="AC38" s="14">
        <v>0.52572399999999997</v>
      </c>
      <c r="AD38" s="14">
        <v>0.55902799999999997</v>
      </c>
      <c r="AE38" s="14">
        <v>0.59501899999999996</v>
      </c>
      <c r="AF38" s="14">
        <v>0.63255499999999998</v>
      </c>
      <c r="AG38" s="14">
        <v>0.672149</v>
      </c>
      <c r="AH38" s="14">
        <v>0.71450199999999997</v>
      </c>
      <c r="AI38" s="14">
        <v>0.75915900000000003</v>
      </c>
      <c r="AJ38" s="14">
        <v>0.80806599999999995</v>
      </c>
      <c r="AK38" s="5">
        <v>0.132296</v>
      </c>
    </row>
    <row r="39" spans="1:37" ht="15" customHeight="1">
      <c r="A39" s="34" t="s">
        <v>464</v>
      </c>
      <c r="B39" s="7" t="s">
        <v>283</v>
      </c>
      <c r="C39" s="14">
        <v>51.604762999999998</v>
      </c>
      <c r="D39" s="14">
        <v>52.274951999999999</v>
      </c>
      <c r="E39" s="14">
        <v>53.455032000000003</v>
      </c>
      <c r="F39" s="14">
        <v>54.158496999999997</v>
      </c>
      <c r="G39" s="14">
        <v>54.768569999999997</v>
      </c>
      <c r="H39" s="14">
        <v>55.801167</v>
      </c>
      <c r="I39" s="14">
        <v>56.928176999999998</v>
      </c>
      <c r="J39" s="14">
        <v>58.113289000000002</v>
      </c>
      <c r="K39" s="14">
        <v>59.375537999999999</v>
      </c>
      <c r="L39" s="14">
        <v>60.785572000000002</v>
      </c>
      <c r="M39" s="14">
        <v>62.210835000000003</v>
      </c>
      <c r="N39" s="14">
        <v>63.719143000000003</v>
      </c>
      <c r="O39" s="14">
        <v>65.342606000000004</v>
      </c>
      <c r="P39" s="14">
        <v>66.797721999999993</v>
      </c>
      <c r="Q39" s="14">
        <v>68.652648999999997</v>
      </c>
      <c r="R39" s="14">
        <v>70.290702999999993</v>
      </c>
      <c r="S39" s="14">
        <v>71.955956</v>
      </c>
      <c r="T39" s="14">
        <v>73.847435000000004</v>
      </c>
      <c r="U39" s="14">
        <v>75.832642000000007</v>
      </c>
      <c r="V39" s="14">
        <v>77.919403000000003</v>
      </c>
      <c r="W39" s="14">
        <v>80.043846000000002</v>
      </c>
      <c r="X39" s="14">
        <v>82.369202000000001</v>
      </c>
      <c r="Y39" s="14">
        <v>84.534903999999997</v>
      </c>
      <c r="Z39" s="14">
        <v>86.868668</v>
      </c>
      <c r="AA39" s="14">
        <v>89.068541999999994</v>
      </c>
      <c r="AB39" s="14">
        <v>91.505516</v>
      </c>
      <c r="AC39" s="14">
        <v>94.072761999999997</v>
      </c>
      <c r="AD39" s="14">
        <v>96.749626000000006</v>
      </c>
      <c r="AE39" s="14">
        <v>99.541770999999997</v>
      </c>
      <c r="AF39" s="14">
        <v>102.415054</v>
      </c>
      <c r="AG39" s="14">
        <v>105.399109</v>
      </c>
      <c r="AH39" s="14">
        <v>108.54589799999999</v>
      </c>
      <c r="AI39" s="14">
        <v>111.65799</v>
      </c>
      <c r="AJ39" s="14">
        <v>114.917351</v>
      </c>
      <c r="AK39" s="5">
        <v>2.4920999999999999E-2</v>
      </c>
    </row>
    <row r="40" spans="1:37" ht="15" customHeight="1">
      <c r="B40" s="4" t="s">
        <v>282</v>
      </c>
    </row>
    <row r="41" spans="1:37" ht="15" customHeight="1">
      <c r="A41" s="34" t="s">
        <v>463</v>
      </c>
      <c r="B41" s="7" t="s">
        <v>280</v>
      </c>
      <c r="C41" s="14">
        <v>182.156372</v>
      </c>
      <c r="D41" s="14">
        <v>187.28066999999999</v>
      </c>
      <c r="E41" s="14">
        <v>193.049194</v>
      </c>
      <c r="F41" s="14">
        <v>195.488632</v>
      </c>
      <c r="G41" s="14">
        <v>196.70001199999999</v>
      </c>
      <c r="H41" s="14">
        <v>198.728149</v>
      </c>
      <c r="I41" s="14">
        <v>200.7491</v>
      </c>
      <c r="J41" s="14">
        <v>202.54779099999999</v>
      </c>
      <c r="K41" s="14">
        <v>204.514816</v>
      </c>
      <c r="L41" s="14">
        <v>206.54583700000001</v>
      </c>
      <c r="M41" s="14">
        <v>208.00794999999999</v>
      </c>
      <c r="N41" s="14">
        <v>209.542542</v>
      </c>
      <c r="O41" s="14">
        <v>210.49653599999999</v>
      </c>
      <c r="P41" s="14">
        <v>211.58779899999999</v>
      </c>
      <c r="Q41" s="14">
        <v>212.66243</v>
      </c>
      <c r="R41" s="14">
        <v>213.676376</v>
      </c>
      <c r="S41" s="14">
        <v>214.57316599999999</v>
      </c>
      <c r="T41" s="14">
        <v>215.677277</v>
      </c>
      <c r="U41" s="14">
        <v>217.081039</v>
      </c>
      <c r="V41" s="14">
        <v>218.27766399999999</v>
      </c>
      <c r="W41" s="14">
        <v>219.683685</v>
      </c>
      <c r="X41" s="14">
        <v>220.94264200000001</v>
      </c>
      <c r="Y41" s="14">
        <v>222.09416200000001</v>
      </c>
      <c r="Z41" s="14">
        <v>222.64939899999999</v>
      </c>
      <c r="AA41" s="14">
        <v>223.619598</v>
      </c>
      <c r="AB41" s="14">
        <v>224.29385400000001</v>
      </c>
      <c r="AC41" s="14">
        <v>224.87051400000001</v>
      </c>
      <c r="AD41" s="14">
        <v>225.707764</v>
      </c>
      <c r="AE41" s="14">
        <v>226.62205499999999</v>
      </c>
      <c r="AF41" s="14">
        <v>227.28465299999999</v>
      </c>
      <c r="AG41" s="14">
        <v>227.99671900000001</v>
      </c>
      <c r="AH41" s="14">
        <v>228.74588</v>
      </c>
      <c r="AI41" s="14">
        <v>229.11743200000001</v>
      </c>
      <c r="AJ41" s="14">
        <v>229.59431499999999</v>
      </c>
      <c r="AK41" s="5">
        <v>6.3860000000000002E-3</v>
      </c>
    </row>
    <row r="42" spans="1:37" ht="15" customHeight="1">
      <c r="A42" s="34" t="s">
        <v>462</v>
      </c>
      <c r="B42" s="7" t="s">
        <v>278</v>
      </c>
      <c r="C42" s="14">
        <v>0.23111699999999999</v>
      </c>
      <c r="D42" s="14">
        <v>0.20497000000000001</v>
      </c>
      <c r="E42" s="14">
        <v>0.182036</v>
      </c>
      <c r="F42" s="14">
        <v>0.160473</v>
      </c>
      <c r="G42" s="14">
        <v>0.142764</v>
      </c>
      <c r="H42" s="14">
        <v>0.12954199999999999</v>
      </c>
      <c r="I42" s="14">
        <v>0.117391</v>
      </c>
      <c r="J42" s="14">
        <v>0.106045</v>
      </c>
      <c r="K42" s="14">
        <v>9.8018999999999995E-2</v>
      </c>
      <c r="L42" s="14">
        <v>9.2595999999999998E-2</v>
      </c>
      <c r="M42" s="14">
        <v>8.8713E-2</v>
      </c>
      <c r="N42" s="14">
        <v>8.4132999999999999E-2</v>
      </c>
      <c r="O42" s="14">
        <v>8.1722000000000003E-2</v>
      </c>
      <c r="P42" s="14">
        <v>7.8659999999999994E-2</v>
      </c>
      <c r="Q42" s="14">
        <v>7.6174000000000006E-2</v>
      </c>
      <c r="R42" s="14">
        <v>7.4192999999999995E-2</v>
      </c>
      <c r="S42" s="14">
        <v>7.2298000000000001E-2</v>
      </c>
      <c r="T42" s="14">
        <v>7.1874999999999994E-2</v>
      </c>
      <c r="U42" s="14">
        <v>7.0323999999999998E-2</v>
      </c>
      <c r="V42" s="14">
        <v>6.9836999999999996E-2</v>
      </c>
      <c r="W42" s="14">
        <v>6.9847999999999993E-2</v>
      </c>
      <c r="X42" s="14">
        <v>6.9843000000000002E-2</v>
      </c>
      <c r="Y42" s="14">
        <v>6.9198999999999997E-2</v>
      </c>
      <c r="Z42" s="14">
        <v>6.9678000000000004E-2</v>
      </c>
      <c r="AA42" s="14">
        <v>6.9161E-2</v>
      </c>
      <c r="AB42" s="14">
        <v>6.8172999999999997E-2</v>
      </c>
      <c r="AC42" s="14">
        <v>6.8185999999999997E-2</v>
      </c>
      <c r="AD42" s="14">
        <v>6.8459999999999993E-2</v>
      </c>
      <c r="AE42" s="14">
        <v>6.8917999999999993E-2</v>
      </c>
      <c r="AF42" s="14">
        <v>6.9295999999999996E-2</v>
      </c>
      <c r="AG42" s="14">
        <v>6.9973999999999995E-2</v>
      </c>
      <c r="AH42" s="14">
        <v>7.0529999999999995E-2</v>
      </c>
      <c r="AI42" s="14">
        <v>7.1503999999999998E-2</v>
      </c>
      <c r="AJ42" s="14">
        <v>7.1722999999999995E-2</v>
      </c>
      <c r="AK42" s="5">
        <v>-3.2281999999999998E-2</v>
      </c>
    </row>
    <row r="43" spans="1:37" ht="15" customHeight="1">
      <c r="A43" s="34" t="s">
        <v>461</v>
      </c>
      <c r="B43" s="7" t="s">
        <v>276</v>
      </c>
      <c r="C43" s="14">
        <v>2.5041000000000001E-2</v>
      </c>
      <c r="D43" s="14">
        <v>3.1208E-2</v>
      </c>
      <c r="E43" s="14">
        <v>3.7060999999999997E-2</v>
      </c>
      <c r="F43" s="14">
        <v>4.1709999999999997E-2</v>
      </c>
      <c r="G43" s="14">
        <v>4.5233000000000002E-2</v>
      </c>
      <c r="H43" s="14">
        <v>4.8332E-2</v>
      </c>
      <c r="I43" s="14">
        <v>5.0923000000000003E-2</v>
      </c>
      <c r="J43" s="14">
        <v>5.2719000000000002E-2</v>
      </c>
      <c r="K43" s="14">
        <v>5.4696000000000002E-2</v>
      </c>
      <c r="L43" s="14">
        <v>5.6370000000000003E-2</v>
      </c>
      <c r="M43" s="14">
        <v>5.7917000000000003E-2</v>
      </c>
      <c r="N43" s="14">
        <v>5.8567000000000001E-2</v>
      </c>
      <c r="O43" s="14">
        <v>5.9396999999999998E-2</v>
      </c>
      <c r="P43" s="14">
        <v>6.0153999999999999E-2</v>
      </c>
      <c r="Q43" s="14">
        <v>6.0099E-2</v>
      </c>
      <c r="R43" s="14">
        <v>6.0492999999999998E-2</v>
      </c>
      <c r="S43" s="14">
        <v>6.0957999999999998E-2</v>
      </c>
      <c r="T43" s="14">
        <v>6.1504000000000003E-2</v>
      </c>
      <c r="U43" s="14">
        <v>6.2105E-2</v>
      </c>
      <c r="V43" s="14">
        <v>6.2688999999999995E-2</v>
      </c>
      <c r="W43" s="14">
        <v>6.3390000000000002E-2</v>
      </c>
      <c r="X43" s="14">
        <v>6.4207E-2</v>
      </c>
      <c r="Y43" s="14">
        <v>6.5017000000000005E-2</v>
      </c>
      <c r="Z43" s="14">
        <v>6.5988000000000005E-2</v>
      </c>
      <c r="AA43" s="14">
        <v>6.694E-2</v>
      </c>
      <c r="AB43" s="14">
        <v>6.7902000000000004E-2</v>
      </c>
      <c r="AC43" s="14">
        <v>6.8834000000000006E-2</v>
      </c>
      <c r="AD43" s="14">
        <v>6.9871000000000003E-2</v>
      </c>
      <c r="AE43" s="14">
        <v>7.1073999999999998E-2</v>
      </c>
      <c r="AF43" s="14">
        <v>7.2307999999999997E-2</v>
      </c>
      <c r="AG43" s="14">
        <v>7.3746000000000006E-2</v>
      </c>
      <c r="AH43" s="14">
        <v>7.5152999999999998E-2</v>
      </c>
      <c r="AI43" s="14">
        <v>7.6384999999999995E-2</v>
      </c>
      <c r="AJ43" s="14">
        <v>7.7799999999999994E-2</v>
      </c>
      <c r="AK43" s="5">
        <v>2.8958000000000001E-2</v>
      </c>
    </row>
    <row r="44" spans="1:37" ht="15" customHeight="1">
      <c r="A44" s="34" t="s">
        <v>460</v>
      </c>
      <c r="B44" s="7" t="s">
        <v>274</v>
      </c>
      <c r="C44" s="14">
        <v>1.5928819999999999</v>
      </c>
      <c r="D44" s="14">
        <v>1.7741450000000001</v>
      </c>
      <c r="E44" s="14">
        <v>1.930077</v>
      </c>
      <c r="F44" s="14">
        <v>2.0244589999999998</v>
      </c>
      <c r="G44" s="14">
        <v>2.0868739999999999</v>
      </c>
      <c r="H44" s="14">
        <v>2.1471559999999998</v>
      </c>
      <c r="I44" s="14">
        <v>2.1996009999999999</v>
      </c>
      <c r="J44" s="14">
        <v>2.2431220000000001</v>
      </c>
      <c r="K44" s="14">
        <v>2.284853</v>
      </c>
      <c r="L44" s="14">
        <v>2.331931</v>
      </c>
      <c r="M44" s="14">
        <v>2.3818260000000002</v>
      </c>
      <c r="N44" s="14">
        <v>2.4484409999999999</v>
      </c>
      <c r="O44" s="14">
        <v>2.5239199999999999</v>
      </c>
      <c r="P44" s="14">
        <v>2.6206659999999999</v>
      </c>
      <c r="Q44" s="14">
        <v>2.7423799999999998</v>
      </c>
      <c r="R44" s="14">
        <v>2.8942399999999999</v>
      </c>
      <c r="S44" s="14">
        <v>3.0847980000000002</v>
      </c>
      <c r="T44" s="14">
        <v>3.3128890000000002</v>
      </c>
      <c r="U44" s="14">
        <v>3.5777869999999998</v>
      </c>
      <c r="V44" s="14">
        <v>3.880449</v>
      </c>
      <c r="W44" s="14">
        <v>4.2257170000000004</v>
      </c>
      <c r="X44" s="14">
        <v>4.6203019999999997</v>
      </c>
      <c r="Y44" s="14">
        <v>5.0590020000000004</v>
      </c>
      <c r="Z44" s="14">
        <v>5.5580230000000004</v>
      </c>
      <c r="AA44" s="14">
        <v>6.1059020000000004</v>
      </c>
      <c r="AB44" s="14">
        <v>6.7074350000000003</v>
      </c>
      <c r="AC44" s="14">
        <v>7.3667939999999996</v>
      </c>
      <c r="AD44" s="14">
        <v>8.0973659999999992</v>
      </c>
      <c r="AE44" s="14">
        <v>8.9041549999999994</v>
      </c>
      <c r="AF44" s="14">
        <v>9.7650079999999999</v>
      </c>
      <c r="AG44" s="14">
        <v>10.671904</v>
      </c>
      <c r="AH44" s="14">
        <v>11.639751</v>
      </c>
      <c r="AI44" s="14">
        <v>12.623728</v>
      </c>
      <c r="AJ44" s="14">
        <v>13.622419000000001</v>
      </c>
      <c r="AK44" s="5">
        <v>6.5772999999999998E-2</v>
      </c>
    </row>
    <row r="45" spans="1:37" ht="15" customHeight="1">
      <c r="A45" s="34" t="s">
        <v>459</v>
      </c>
      <c r="B45" s="7" t="s">
        <v>272</v>
      </c>
      <c r="C45" s="14">
        <v>0</v>
      </c>
      <c r="D45" s="14">
        <v>0</v>
      </c>
      <c r="E45" s="14">
        <v>0</v>
      </c>
      <c r="F45" s="14">
        <v>0</v>
      </c>
      <c r="G45" s="14">
        <v>0</v>
      </c>
      <c r="H45" s="14">
        <v>0</v>
      </c>
      <c r="I45" s="14">
        <v>0</v>
      </c>
      <c r="J45" s="14">
        <v>0</v>
      </c>
      <c r="K45" s="14">
        <v>0</v>
      </c>
      <c r="L45" s="14">
        <v>0</v>
      </c>
      <c r="M45" s="14">
        <v>0</v>
      </c>
      <c r="N45" s="14">
        <v>0</v>
      </c>
      <c r="O45" s="14">
        <v>0</v>
      </c>
      <c r="P45" s="14">
        <v>0</v>
      </c>
      <c r="Q45" s="14">
        <v>0</v>
      </c>
      <c r="R45" s="14">
        <v>0</v>
      </c>
      <c r="S45" s="14">
        <v>0</v>
      </c>
      <c r="T45" s="14">
        <v>0</v>
      </c>
      <c r="U45" s="14">
        <v>0</v>
      </c>
      <c r="V45" s="14">
        <v>0</v>
      </c>
      <c r="W45" s="14">
        <v>0</v>
      </c>
      <c r="X45" s="14">
        <v>0</v>
      </c>
      <c r="Y45" s="14">
        <v>0</v>
      </c>
      <c r="Z45" s="14">
        <v>0</v>
      </c>
      <c r="AA45" s="14">
        <v>0</v>
      </c>
      <c r="AB45" s="14">
        <v>0</v>
      </c>
      <c r="AC45" s="14">
        <v>0</v>
      </c>
      <c r="AD45" s="14">
        <v>0</v>
      </c>
      <c r="AE45" s="14">
        <v>0</v>
      </c>
      <c r="AF45" s="14">
        <v>0</v>
      </c>
      <c r="AG45" s="14">
        <v>0</v>
      </c>
      <c r="AH45" s="14">
        <v>0</v>
      </c>
      <c r="AI45" s="14">
        <v>0</v>
      </c>
      <c r="AJ45" s="14">
        <v>0</v>
      </c>
      <c r="AK45" s="5" t="s">
        <v>45</v>
      </c>
    </row>
    <row r="46" spans="1:37" ht="15" customHeight="1">
      <c r="A46" s="34" t="s">
        <v>458</v>
      </c>
      <c r="B46" s="7" t="s">
        <v>270</v>
      </c>
      <c r="C46" s="14">
        <v>0</v>
      </c>
      <c r="D46" s="14">
        <v>5.6569999999999997E-3</v>
      </c>
      <c r="E46" s="14">
        <v>1.1786E-2</v>
      </c>
      <c r="F46" s="14">
        <v>1.7569000000000001E-2</v>
      </c>
      <c r="G46" s="14">
        <v>2.3292E-2</v>
      </c>
      <c r="H46" s="14">
        <v>2.9611999999999999E-2</v>
      </c>
      <c r="I46" s="14">
        <v>3.6068999999999997E-2</v>
      </c>
      <c r="J46" s="14">
        <v>4.2530999999999999E-2</v>
      </c>
      <c r="K46" s="14">
        <v>4.9083000000000002E-2</v>
      </c>
      <c r="L46" s="14">
        <v>5.5710000000000003E-2</v>
      </c>
      <c r="M46" s="14">
        <v>6.2205999999999997E-2</v>
      </c>
      <c r="N46" s="14">
        <v>6.8794999999999995E-2</v>
      </c>
      <c r="O46" s="14">
        <v>7.5095999999999996E-2</v>
      </c>
      <c r="P46" s="14">
        <v>8.1245999999999999E-2</v>
      </c>
      <c r="Q46" s="14">
        <v>8.7161000000000002E-2</v>
      </c>
      <c r="R46" s="14">
        <v>9.2834E-2</v>
      </c>
      <c r="S46" s="14">
        <v>9.8426E-2</v>
      </c>
      <c r="T46" s="14">
        <v>0.103875</v>
      </c>
      <c r="U46" s="14">
        <v>0.109279</v>
      </c>
      <c r="V46" s="14">
        <v>0.114758</v>
      </c>
      <c r="W46" s="14">
        <v>0.120222</v>
      </c>
      <c r="X46" s="14">
        <v>0.12563099999999999</v>
      </c>
      <c r="Y46" s="14">
        <v>0.130944</v>
      </c>
      <c r="Z46" s="14">
        <v>0.13677700000000001</v>
      </c>
      <c r="AA46" s="14">
        <v>0.14260800000000001</v>
      </c>
      <c r="AB46" s="14">
        <v>0.14847299999999999</v>
      </c>
      <c r="AC46" s="14">
        <v>0.15429999999999999</v>
      </c>
      <c r="AD46" s="14">
        <v>0.16042400000000001</v>
      </c>
      <c r="AE46" s="14">
        <v>0.166988</v>
      </c>
      <c r="AF46" s="14">
        <v>0.17366699999999999</v>
      </c>
      <c r="AG46" s="14">
        <v>0.180562</v>
      </c>
      <c r="AH46" s="14">
        <v>0.18785299999999999</v>
      </c>
      <c r="AI46" s="14">
        <v>0.19536999999999999</v>
      </c>
      <c r="AJ46" s="14">
        <v>0.20363999999999999</v>
      </c>
      <c r="AK46" s="5">
        <v>0.118495</v>
      </c>
    </row>
    <row r="47" spans="1:37" ht="15" customHeight="1">
      <c r="A47" s="34" t="s">
        <v>457</v>
      </c>
      <c r="B47" s="7" t="s">
        <v>268</v>
      </c>
      <c r="C47" s="14">
        <v>0</v>
      </c>
      <c r="D47" s="14">
        <v>2.3340000000000001E-3</v>
      </c>
      <c r="E47" s="14">
        <v>4.8630000000000001E-3</v>
      </c>
      <c r="F47" s="14">
        <v>7.2490000000000002E-3</v>
      </c>
      <c r="G47" s="14">
        <v>9.6100000000000005E-3</v>
      </c>
      <c r="H47" s="14">
        <v>1.2217E-2</v>
      </c>
      <c r="I47" s="14">
        <v>1.4881E-2</v>
      </c>
      <c r="J47" s="14">
        <v>1.7548000000000001E-2</v>
      </c>
      <c r="K47" s="14">
        <v>2.0251000000000002E-2</v>
      </c>
      <c r="L47" s="14">
        <v>2.2984999999999998E-2</v>
      </c>
      <c r="M47" s="14">
        <v>2.5665E-2</v>
      </c>
      <c r="N47" s="14">
        <v>2.8384E-2</v>
      </c>
      <c r="O47" s="14">
        <v>3.0983E-2</v>
      </c>
      <c r="P47" s="14">
        <v>3.3521000000000002E-2</v>
      </c>
      <c r="Q47" s="14">
        <v>3.5961E-2</v>
      </c>
      <c r="R47" s="14">
        <v>3.8302000000000003E-2</v>
      </c>
      <c r="S47" s="14">
        <v>4.0608999999999999E-2</v>
      </c>
      <c r="T47" s="14">
        <v>4.2856999999999999E-2</v>
      </c>
      <c r="U47" s="14">
        <v>4.5087000000000002E-2</v>
      </c>
      <c r="V47" s="14">
        <v>4.7347E-2</v>
      </c>
      <c r="W47" s="14">
        <v>4.9602E-2</v>
      </c>
      <c r="X47" s="14">
        <v>5.1833999999999998E-2</v>
      </c>
      <c r="Y47" s="14">
        <v>5.4025999999999998E-2</v>
      </c>
      <c r="Z47" s="14">
        <v>5.6432000000000003E-2</v>
      </c>
      <c r="AA47" s="14">
        <v>5.8838000000000001E-2</v>
      </c>
      <c r="AB47" s="14">
        <v>6.1258E-2</v>
      </c>
      <c r="AC47" s="14">
        <v>6.3661999999999996E-2</v>
      </c>
      <c r="AD47" s="14">
        <v>6.6187999999999997E-2</v>
      </c>
      <c r="AE47" s="14">
        <v>6.8897E-2</v>
      </c>
      <c r="AF47" s="14">
        <v>7.1651999999999993E-2</v>
      </c>
      <c r="AG47" s="14">
        <v>7.4496999999999994E-2</v>
      </c>
      <c r="AH47" s="14">
        <v>7.7505000000000004E-2</v>
      </c>
      <c r="AI47" s="14">
        <v>8.0606999999999998E-2</v>
      </c>
      <c r="AJ47" s="14">
        <v>8.4018999999999996E-2</v>
      </c>
      <c r="AK47" s="5">
        <v>0.118495</v>
      </c>
    </row>
    <row r="48" spans="1:37" ht="15" customHeight="1">
      <c r="A48" s="34" t="s">
        <v>456</v>
      </c>
      <c r="B48" s="7" t="s">
        <v>266</v>
      </c>
      <c r="C48" s="14">
        <v>0</v>
      </c>
      <c r="D48" s="14">
        <v>2.2279999999999999E-3</v>
      </c>
      <c r="E48" s="14">
        <v>4.6410000000000002E-3</v>
      </c>
      <c r="F48" s="14">
        <v>6.9189999999999998E-3</v>
      </c>
      <c r="G48" s="14">
        <v>9.1730000000000006E-3</v>
      </c>
      <c r="H48" s="14">
        <v>1.1662E-2</v>
      </c>
      <c r="I48" s="14">
        <v>1.4205000000000001E-2</v>
      </c>
      <c r="J48" s="14">
        <v>1.6750000000000001E-2</v>
      </c>
      <c r="K48" s="14">
        <v>1.933E-2</v>
      </c>
      <c r="L48" s="14">
        <v>2.1940000000000001E-2</v>
      </c>
      <c r="M48" s="14">
        <v>2.4497999999999999E-2</v>
      </c>
      <c r="N48" s="14">
        <v>2.7092999999999999E-2</v>
      </c>
      <c r="O48" s="14">
        <v>2.9574E-2</v>
      </c>
      <c r="P48" s="14">
        <v>3.1995999999999997E-2</v>
      </c>
      <c r="Q48" s="14">
        <v>3.4326000000000002E-2</v>
      </c>
      <c r="R48" s="14">
        <v>3.6560000000000002E-2</v>
      </c>
      <c r="S48" s="14">
        <v>3.8761999999999998E-2</v>
      </c>
      <c r="T48" s="14">
        <v>4.0908E-2</v>
      </c>
      <c r="U48" s="14">
        <v>4.3035999999999998E-2</v>
      </c>
      <c r="V48" s="14">
        <v>4.5193999999999998E-2</v>
      </c>
      <c r="W48" s="14">
        <v>4.7345999999999999E-2</v>
      </c>
      <c r="X48" s="14">
        <v>4.9475999999999999E-2</v>
      </c>
      <c r="Y48" s="14">
        <v>5.1568000000000003E-2</v>
      </c>
      <c r="Z48" s="14">
        <v>5.3865000000000003E-2</v>
      </c>
      <c r="AA48" s="14">
        <v>5.6161999999999997E-2</v>
      </c>
      <c r="AB48" s="14">
        <v>5.8471000000000002E-2</v>
      </c>
      <c r="AC48" s="14">
        <v>6.0766000000000001E-2</v>
      </c>
      <c r="AD48" s="14">
        <v>6.3177999999999998E-2</v>
      </c>
      <c r="AE48" s="14">
        <v>6.5763000000000002E-2</v>
      </c>
      <c r="AF48" s="14">
        <v>6.8392999999999995E-2</v>
      </c>
      <c r="AG48" s="14">
        <v>7.1109000000000006E-2</v>
      </c>
      <c r="AH48" s="14">
        <v>7.3980000000000004E-2</v>
      </c>
      <c r="AI48" s="14">
        <v>7.6939999999999995E-2</v>
      </c>
      <c r="AJ48" s="14">
        <v>8.0197000000000004E-2</v>
      </c>
      <c r="AK48" s="5">
        <v>0.118495</v>
      </c>
    </row>
    <row r="49" spans="1:37" ht="15" customHeight="1">
      <c r="A49" s="34" t="s">
        <v>455</v>
      </c>
      <c r="B49" s="7" t="s">
        <v>264</v>
      </c>
      <c r="C49" s="14">
        <v>0</v>
      </c>
      <c r="D49" s="14">
        <v>3.3470000000000001E-3</v>
      </c>
      <c r="E49" s="14">
        <v>6.9740000000000002E-3</v>
      </c>
      <c r="F49" s="14">
        <v>1.0396000000000001E-2</v>
      </c>
      <c r="G49" s="14">
        <v>1.3783E-2</v>
      </c>
      <c r="H49" s="14">
        <v>1.7523E-2</v>
      </c>
      <c r="I49" s="14">
        <v>2.1343999999999998E-2</v>
      </c>
      <c r="J49" s="14">
        <v>2.5167999999999999E-2</v>
      </c>
      <c r="K49" s="14">
        <v>2.9045000000000001E-2</v>
      </c>
      <c r="L49" s="14">
        <v>3.2967000000000003E-2</v>
      </c>
      <c r="M49" s="14">
        <v>3.6810000000000002E-2</v>
      </c>
      <c r="N49" s="14">
        <v>4.0710000000000003E-2</v>
      </c>
      <c r="O49" s="14">
        <v>4.4437999999999998E-2</v>
      </c>
      <c r="P49" s="14">
        <v>4.8078000000000003E-2</v>
      </c>
      <c r="Q49" s="14">
        <v>5.1576999999999998E-2</v>
      </c>
      <c r="R49" s="14">
        <v>5.4933999999999997E-2</v>
      </c>
      <c r="S49" s="14">
        <v>5.8243000000000003E-2</v>
      </c>
      <c r="T49" s="14">
        <v>6.1468000000000002E-2</v>
      </c>
      <c r="U49" s="14">
        <v>6.4666000000000001E-2</v>
      </c>
      <c r="V49" s="14">
        <v>6.7907999999999996E-2</v>
      </c>
      <c r="W49" s="14">
        <v>7.1141999999999997E-2</v>
      </c>
      <c r="X49" s="14">
        <v>7.4342000000000005E-2</v>
      </c>
      <c r="Y49" s="14">
        <v>7.7485999999999999E-2</v>
      </c>
      <c r="Z49" s="14">
        <v>8.0937999999999996E-2</v>
      </c>
      <c r="AA49" s="14">
        <v>8.4388000000000005E-2</v>
      </c>
      <c r="AB49" s="14">
        <v>8.7859000000000007E-2</v>
      </c>
      <c r="AC49" s="14">
        <v>9.1306999999999999E-2</v>
      </c>
      <c r="AD49" s="14">
        <v>9.4931000000000001E-2</v>
      </c>
      <c r="AE49" s="14">
        <v>9.8815E-2</v>
      </c>
      <c r="AF49" s="14">
        <v>0.102767</v>
      </c>
      <c r="AG49" s="14">
        <v>0.106848</v>
      </c>
      <c r="AH49" s="14">
        <v>0.111162</v>
      </c>
      <c r="AI49" s="14">
        <v>0.11561</v>
      </c>
      <c r="AJ49" s="14">
        <v>0.120504</v>
      </c>
      <c r="AK49" s="5">
        <v>0.118495</v>
      </c>
    </row>
    <row r="50" spans="1:37" ht="15" customHeight="1">
      <c r="A50" s="34" t="s">
        <v>454</v>
      </c>
      <c r="B50" s="7" t="s">
        <v>262</v>
      </c>
      <c r="C50" s="14">
        <v>184.005188</v>
      </c>
      <c r="D50" s="14">
        <v>189.304642</v>
      </c>
      <c r="E50" s="14">
        <v>195.22676100000001</v>
      </c>
      <c r="F50" s="14">
        <v>197.757507</v>
      </c>
      <c r="G50" s="14">
        <v>199.03070099999999</v>
      </c>
      <c r="H50" s="14">
        <v>201.12429800000001</v>
      </c>
      <c r="I50" s="14">
        <v>203.203552</v>
      </c>
      <c r="J50" s="14">
        <v>205.051636</v>
      </c>
      <c r="K50" s="14">
        <v>207.07008400000001</v>
      </c>
      <c r="L50" s="14">
        <v>209.16021699999999</v>
      </c>
      <c r="M50" s="14">
        <v>210.68545499999999</v>
      </c>
      <c r="N50" s="14">
        <v>212.298599</v>
      </c>
      <c r="O50" s="14">
        <v>213.34205600000001</v>
      </c>
      <c r="P50" s="14">
        <v>214.542068</v>
      </c>
      <c r="Q50" s="14">
        <v>215.74951200000001</v>
      </c>
      <c r="R50" s="14">
        <v>216.92742899999999</v>
      </c>
      <c r="S50" s="14">
        <v>218.027252</v>
      </c>
      <c r="T50" s="14">
        <v>219.37228400000001</v>
      </c>
      <c r="U50" s="14">
        <v>221.05291700000001</v>
      </c>
      <c r="V50" s="14">
        <v>222.56549100000001</v>
      </c>
      <c r="W50" s="14">
        <v>224.330399</v>
      </c>
      <c r="X50" s="14">
        <v>225.99804700000001</v>
      </c>
      <c r="Y50" s="14">
        <v>227.60102800000001</v>
      </c>
      <c r="Z50" s="14">
        <v>228.670715</v>
      </c>
      <c r="AA50" s="14">
        <v>230.20396400000001</v>
      </c>
      <c r="AB50" s="14">
        <v>231.493225</v>
      </c>
      <c r="AC50" s="14">
        <v>232.744125</v>
      </c>
      <c r="AD50" s="14">
        <v>234.32818599999999</v>
      </c>
      <c r="AE50" s="14">
        <v>236.06668099999999</v>
      </c>
      <c r="AF50" s="14">
        <v>237.60784899999999</v>
      </c>
      <c r="AG50" s="14">
        <v>239.244888</v>
      </c>
      <c r="AH50" s="14">
        <v>240.981506</v>
      </c>
      <c r="AI50" s="14">
        <v>242.35742200000001</v>
      </c>
      <c r="AJ50" s="14">
        <v>243.85408000000001</v>
      </c>
      <c r="AK50" s="5">
        <v>7.9439999999999997E-3</v>
      </c>
    </row>
    <row r="51" spans="1:37" ht="15" customHeight="1">
      <c r="A51" s="34" t="s">
        <v>453</v>
      </c>
      <c r="B51" s="4" t="s">
        <v>452</v>
      </c>
      <c r="C51" s="15">
        <v>293.01480099999998</v>
      </c>
      <c r="D51" s="15">
        <v>301.08410600000002</v>
      </c>
      <c r="E51" s="15">
        <v>310.16299400000003</v>
      </c>
      <c r="F51" s="15">
        <v>314.97378500000002</v>
      </c>
      <c r="G51" s="15">
        <v>318.52365099999997</v>
      </c>
      <c r="H51" s="15">
        <v>322.93359400000003</v>
      </c>
      <c r="I51" s="15">
        <v>327.53717</v>
      </c>
      <c r="J51" s="15">
        <v>332.058289</v>
      </c>
      <c r="K51" s="15">
        <v>336.86764499999998</v>
      </c>
      <c r="L51" s="15">
        <v>341.94052099999999</v>
      </c>
      <c r="M51" s="15">
        <v>346.35318000000001</v>
      </c>
      <c r="N51" s="15">
        <v>351.29049700000002</v>
      </c>
      <c r="O51" s="15">
        <v>355.69610599999999</v>
      </c>
      <c r="P51" s="15">
        <v>360.20773300000002</v>
      </c>
      <c r="Q51" s="15">
        <v>365.33566300000001</v>
      </c>
      <c r="R51" s="15">
        <v>370.13360599999999</v>
      </c>
      <c r="S51" s="15">
        <v>375.03533900000002</v>
      </c>
      <c r="T51" s="15">
        <v>380.35534699999999</v>
      </c>
      <c r="U51" s="15">
        <v>386.15716600000002</v>
      </c>
      <c r="V51" s="15">
        <v>391.89001500000001</v>
      </c>
      <c r="W51" s="15">
        <v>397.918274</v>
      </c>
      <c r="X51" s="15">
        <v>403.98684700000001</v>
      </c>
      <c r="Y51" s="15">
        <v>409.58651700000001</v>
      </c>
      <c r="Z51" s="15">
        <v>415.03332499999999</v>
      </c>
      <c r="AA51" s="15">
        <v>420.51568600000002</v>
      </c>
      <c r="AB51" s="15">
        <v>425.92861900000003</v>
      </c>
      <c r="AC51" s="15">
        <v>431.32244900000001</v>
      </c>
      <c r="AD51" s="15">
        <v>437.19461100000001</v>
      </c>
      <c r="AE51" s="15">
        <v>443.46176100000002</v>
      </c>
      <c r="AF51" s="15">
        <v>449.68579099999999</v>
      </c>
      <c r="AG51" s="15">
        <v>456.20559700000001</v>
      </c>
      <c r="AH51" s="15">
        <v>462.99740600000001</v>
      </c>
      <c r="AI51" s="15">
        <v>469.49850500000002</v>
      </c>
      <c r="AJ51" s="15">
        <v>476.31561299999998</v>
      </c>
      <c r="AK51" s="2">
        <v>1.4437E-2</v>
      </c>
    </row>
    <row r="53" spans="1:37" ht="15" customHeight="1">
      <c r="B53" s="4" t="s">
        <v>451</v>
      </c>
    </row>
    <row r="54" spans="1:37" ht="15" customHeight="1">
      <c r="B54" s="4" t="s">
        <v>306</v>
      </c>
    </row>
    <row r="55" spans="1:37" ht="15" customHeight="1">
      <c r="A55" s="34" t="s">
        <v>450</v>
      </c>
      <c r="B55" s="7" t="s">
        <v>280</v>
      </c>
      <c r="C55" s="14">
        <v>421.07257099999998</v>
      </c>
      <c r="D55" s="14">
        <v>428.62927200000001</v>
      </c>
      <c r="E55" s="14">
        <v>434.97189300000002</v>
      </c>
      <c r="F55" s="14">
        <v>438.23880000000003</v>
      </c>
      <c r="G55" s="14">
        <v>441.56359900000001</v>
      </c>
      <c r="H55" s="14">
        <v>441.93344100000002</v>
      </c>
      <c r="I55" s="14">
        <v>442.58660900000001</v>
      </c>
      <c r="J55" s="14">
        <v>443.20230099999998</v>
      </c>
      <c r="K55" s="14">
        <v>443.14770499999997</v>
      </c>
      <c r="L55" s="14">
        <v>442.41061400000001</v>
      </c>
      <c r="M55" s="14">
        <v>440.39837599999998</v>
      </c>
      <c r="N55" s="14">
        <v>440.77621499999998</v>
      </c>
      <c r="O55" s="14">
        <v>440.61215199999998</v>
      </c>
      <c r="P55" s="14">
        <v>441.31921399999999</v>
      </c>
      <c r="Q55" s="14">
        <v>443.67327899999998</v>
      </c>
      <c r="R55" s="14">
        <v>445.47525000000002</v>
      </c>
      <c r="S55" s="14">
        <v>447.97421300000002</v>
      </c>
      <c r="T55" s="14">
        <v>450.572968</v>
      </c>
      <c r="U55" s="14">
        <v>453.78460699999999</v>
      </c>
      <c r="V55" s="14">
        <v>456.64996300000001</v>
      </c>
      <c r="W55" s="14">
        <v>459.51303100000001</v>
      </c>
      <c r="X55" s="14">
        <v>461.97070300000001</v>
      </c>
      <c r="Y55" s="14">
        <v>462.946259</v>
      </c>
      <c r="Z55" s="14">
        <v>464.8974</v>
      </c>
      <c r="AA55" s="14">
        <v>465.10403400000001</v>
      </c>
      <c r="AB55" s="14">
        <v>465.17047100000002</v>
      </c>
      <c r="AC55" s="14">
        <v>464.85879499999999</v>
      </c>
      <c r="AD55" s="14">
        <v>464.51709</v>
      </c>
      <c r="AE55" s="14">
        <v>464.39480600000002</v>
      </c>
      <c r="AF55" s="14">
        <v>464.73046900000003</v>
      </c>
      <c r="AG55" s="14">
        <v>465.38476600000001</v>
      </c>
      <c r="AH55" s="14">
        <v>465.834137</v>
      </c>
      <c r="AI55" s="14">
        <v>466.673248</v>
      </c>
      <c r="AJ55" s="14">
        <v>467.63400300000001</v>
      </c>
      <c r="AK55" s="5">
        <v>2.725E-3</v>
      </c>
    </row>
    <row r="56" spans="1:37" ht="15" customHeight="1">
      <c r="A56" s="34" t="s">
        <v>449</v>
      </c>
      <c r="B56" s="7" t="s">
        <v>278</v>
      </c>
      <c r="C56" s="14">
        <v>159.64492799999999</v>
      </c>
      <c r="D56" s="14">
        <v>161.338638</v>
      </c>
      <c r="E56" s="14">
        <v>162.90081799999999</v>
      </c>
      <c r="F56" s="14">
        <v>163.96824599999999</v>
      </c>
      <c r="G56" s="14">
        <v>165.535034</v>
      </c>
      <c r="H56" s="14">
        <v>166.36462399999999</v>
      </c>
      <c r="I56" s="14">
        <v>167.512878</v>
      </c>
      <c r="J56" s="14">
        <v>168.80389400000001</v>
      </c>
      <c r="K56" s="14">
        <v>170.11644000000001</v>
      </c>
      <c r="L56" s="14">
        <v>171.52681000000001</v>
      </c>
      <c r="M56" s="14">
        <v>172.45697000000001</v>
      </c>
      <c r="N56" s="14">
        <v>173.94795199999999</v>
      </c>
      <c r="O56" s="14">
        <v>175.52186599999999</v>
      </c>
      <c r="P56" s="14">
        <v>177.21077</v>
      </c>
      <c r="Q56" s="14">
        <v>179.53555299999999</v>
      </c>
      <c r="R56" s="14">
        <v>181.979919</v>
      </c>
      <c r="S56" s="14">
        <v>185.33613600000001</v>
      </c>
      <c r="T56" s="14">
        <v>188.67643699999999</v>
      </c>
      <c r="U56" s="14">
        <v>192.53710899999999</v>
      </c>
      <c r="V56" s="14">
        <v>196.89381399999999</v>
      </c>
      <c r="W56" s="14">
        <v>201.33393899999999</v>
      </c>
      <c r="X56" s="14">
        <v>205.77995300000001</v>
      </c>
      <c r="Y56" s="14">
        <v>209.51385500000001</v>
      </c>
      <c r="Z56" s="14">
        <v>214.014725</v>
      </c>
      <c r="AA56" s="14">
        <v>217.58680699999999</v>
      </c>
      <c r="AB56" s="14">
        <v>221.099289</v>
      </c>
      <c r="AC56" s="14">
        <v>224.47189299999999</v>
      </c>
      <c r="AD56" s="14">
        <v>227.88591</v>
      </c>
      <c r="AE56" s="14">
        <v>231.51246599999999</v>
      </c>
      <c r="AF56" s="14">
        <v>235.337402</v>
      </c>
      <c r="AG56" s="14">
        <v>239.41059899999999</v>
      </c>
      <c r="AH56" s="14">
        <v>243.41171299999999</v>
      </c>
      <c r="AI56" s="14">
        <v>247.549103</v>
      </c>
      <c r="AJ56" s="14">
        <v>251.76054400000001</v>
      </c>
      <c r="AK56" s="5">
        <v>1.4003E-2</v>
      </c>
    </row>
    <row r="57" spans="1:37" ht="15" customHeight="1">
      <c r="A57" s="34" t="s">
        <v>448</v>
      </c>
      <c r="B57" s="7" t="s">
        <v>276</v>
      </c>
      <c r="C57" s="14">
        <v>1.8696000000000001E-2</v>
      </c>
      <c r="D57" s="14">
        <v>6.8598000000000006E-2</v>
      </c>
      <c r="E57" s="14">
        <v>0.120615</v>
      </c>
      <c r="F57" s="14">
        <v>0.17078299999999999</v>
      </c>
      <c r="G57" s="14">
        <v>0.21857199999999999</v>
      </c>
      <c r="H57" s="14">
        <v>0.26278299999999999</v>
      </c>
      <c r="I57" s="14">
        <v>0.30685200000000001</v>
      </c>
      <c r="J57" s="14">
        <v>0.35062599999999999</v>
      </c>
      <c r="K57" s="14">
        <v>0.39366699999999999</v>
      </c>
      <c r="L57" s="14">
        <v>0.43601600000000001</v>
      </c>
      <c r="M57" s="14">
        <v>0.47674699999999998</v>
      </c>
      <c r="N57" s="14">
        <v>0.52044199999999996</v>
      </c>
      <c r="O57" s="14">
        <v>0.56362699999999999</v>
      </c>
      <c r="P57" s="14">
        <v>0.60775400000000002</v>
      </c>
      <c r="Q57" s="14">
        <v>0.65335200000000004</v>
      </c>
      <c r="R57" s="14">
        <v>0.70160100000000003</v>
      </c>
      <c r="S57" s="14">
        <v>0.75008699999999995</v>
      </c>
      <c r="T57" s="14">
        <v>0.79902700000000004</v>
      </c>
      <c r="U57" s="14">
        <v>0.85284899999999997</v>
      </c>
      <c r="V57" s="14">
        <v>0.90869299999999997</v>
      </c>
      <c r="W57" s="14">
        <v>0.96638999999999997</v>
      </c>
      <c r="X57" s="14">
        <v>1.02586</v>
      </c>
      <c r="Y57" s="14">
        <v>1.0835950000000001</v>
      </c>
      <c r="Z57" s="14">
        <v>1.143052</v>
      </c>
      <c r="AA57" s="14">
        <v>1.201173</v>
      </c>
      <c r="AB57" s="14">
        <v>1.2580610000000001</v>
      </c>
      <c r="AC57" s="14">
        <v>1.313269</v>
      </c>
      <c r="AD57" s="14">
        <v>1.3708929999999999</v>
      </c>
      <c r="AE57" s="14">
        <v>1.4325270000000001</v>
      </c>
      <c r="AF57" s="14">
        <v>1.496977</v>
      </c>
      <c r="AG57" s="14">
        <v>1.5644130000000001</v>
      </c>
      <c r="AH57" s="14">
        <v>1.636668</v>
      </c>
      <c r="AI57" s="14">
        <v>1.7133179999999999</v>
      </c>
      <c r="AJ57" s="14">
        <v>1.797256</v>
      </c>
      <c r="AK57" s="5">
        <v>0.107444</v>
      </c>
    </row>
    <row r="58" spans="1:37" ht="15" customHeight="1">
      <c r="A58" s="34" t="s">
        <v>447</v>
      </c>
      <c r="B58" s="7" t="s">
        <v>274</v>
      </c>
      <c r="C58" s="14">
        <v>2.062E-3</v>
      </c>
      <c r="D58" s="14">
        <v>3.2146000000000001E-2</v>
      </c>
      <c r="E58" s="14">
        <v>6.5713999999999995E-2</v>
      </c>
      <c r="F58" s="14">
        <v>9.7362000000000004E-2</v>
      </c>
      <c r="G58" s="14">
        <v>0.12724299999999999</v>
      </c>
      <c r="H58" s="14">
        <v>0.154783</v>
      </c>
      <c r="I58" s="14">
        <v>0.182111</v>
      </c>
      <c r="J58" s="14">
        <v>0.20980199999999999</v>
      </c>
      <c r="K58" s="14">
        <v>0.23774500000000001</v>
      </c>
      <c r="L58" s="14">
        <v>0.266181</v>
      </c>
      <c r="M58" s="14">
        <v>0.29478199999999999</v>
      </c>
      <c r="N58" s="14">
        <v>0.32671</v>
      </c>
      <c r="O58" s="14">
        <v>0.35945300000000002</v>
      </c>
      <c r="P58" s="14">
        <v>0.39486700000000002</v>
      </c>
      <c r="Q58" s="14">
        <v>0.43365700000000001</v>
      </c>
      <c r="R58" s="14">
        <v>0.47603200000000001</v>
      </c>
      <c r="S58" s="14">
        <v>0.523814</v>
      </c>
      <c r="T58" s="14">
        <v>0.57704299999999997</v>
      </c>
      <c r="U58" s="14">
        <v>0.63655399999999995</v>
      </c>
      <c r="V58" s="14">
        <v>0.70297500000000002</v>
      </c>
      <c r="W58" s="14">
        <v>0.77712300000000001</v>
      </c>
      <c r="X58" s="14">
        <v>0.86010900000000001</v>
      </c>
      <c r="Y58" s="14">
        <v>0.95043699999999998</v>
      </c>
      <c r="Z58" s="14">
        <v>1.0524340000000001</v>
      </c>
      <c r="AA58" s="14">
        <v>1.164596</v>
      </c>
      <c r="AB58" s="14">
        <v>1.2878620000000001</v>
      </c>
      <c r="AC58" s="14">
        <v>1.422949</v>
      </c>
      <c r="AD58" s="14">
        <v>1.575896</v>
      </c>
      <c r="AE58" s="14">
        <v>1.7500720000000001</v>
      </c>
      <c r="AF58" s="14">
        <v>1.9455800000000001</v>
      </c>
      <c r="AG58" s="14">
        <v>2.1642890000000001</v>
      </c>
      <c r="AH58" s="14">
        <v>2.4107720000000001</v>
      </c>
      <c r="AI58" s="14">
        <v>2.685772</v>
      </c>
      <c r="AJ58" s="14">
        <v>2.99356</v>
      </c>
      <c r="AK58" s="5">
        <v>0.15221399999999999</v>
      </c>
    </row>
    <row r="59" spans="1:37" ht="15" customHeight="1">
      <c r="A59" s="34" t="s">
        <v>446</v>
      </c>
      <c r="B59" s="7" t="s">
        <v>272</v>
      </c>
      <c r="C59" s="14">
        <v>38.436489000000002</v>
      </c>
      <c r="D59" s="14">
        <v>43.220706999999997</v>
      </c>
      <c r="E59" s="14">
        <v>47.729762999999998</v>
      </c>
      <c r="F59" s="14">
        <v>51.781821999999998</v>
      </c>
      <c r="G59" s="14">
        <v>55.605091000000002</v>
      </c>
      <c r="H59" s="14">
        <v>58.935336999999997</v>
      </c>
      <c r="I59" s="14">
        <v>62.183365000000002</v>
      </c>
      <c r="J59" s="14">
        <v>65.332024000000004</v>
      </c>
      <c r="K59" s="14">
        <v>68.427383000000006</v>
      </c>
      <c r="L59" s="14">
        <v>71.507560999999995</v>
      </c>
      <c r="M59" s="14">
        <v>74.429046999999997</v>
      </c>
      <c r="N59" s="14">
        <v>77.779251000000002</v>
      </c>
      <c r="O59" s="14">
        <v>81.091080000000005</v>
      </c>
      <c r="P59" s="14">
        <v>84.596587999999997</v>
      </c>
      <c r="Q59" s="14">
        <v>88.225112999999993</v>
      </c>
      <c r="R59" s="14">
        <v>91.986419999999995</v>
      </c>
      <c r="S59" s="14">
        <v>95.994895999999997</v>
      </c>
      <c r="T59" s="14">
        <v>99.902480999999995</v>
      </c>
      <c r="U59" s="14">
        <v>103.912582</v>
      </c>
      <c r="V59" s="14">
        <v>108.087898</v>
      </c>
      <c r="W59" s="14">
        <v>112.48613</v>
      </c>
      <c r="X59" s="14">
        <v>116.982185</v>
      </c>
      <c r="Y59" s="14">
        <v>121.75457</v>
      </c>
      <c r="Z59" s="14">
        <v>127.03774300000001</v>
      </c>
      <c r="AA59" s="14">
        <v>132.46637000000001</v>
      </c>
      <c r="AB59" s="14">
        <v>138.08168000000001</v>
      </c>
      <c r="AC59" s="14">
        <v>143.801895</v>
      </c>
      <c r="AD59" s="14">
        <v>149.85707099999999</v>
      </c>
      <c r="AE59" s="14">
        <v>156.444107</v>
      </c>
      <c r="AF59" s="14">
        <v>163.213303</v>
      </c>
      <c r="AG59" s="14">
        <v>170.46049500000001</v>
      </c>
      <c r="AH59" s="14">
        <v>177.73332199999999</v>
      </c>
      <c r="AI59" s="14">
        <v>185.506912</v>
      </c>
      <c r="AJ59" s="14">
        <v>193.50152600000001</v>
      </c>
      <c r="AK59" s="5">
        <v>4.7957E-2</v>
      </c>
    </row>
    <row r="60" spans="1:37" ht="15" customHeight="1">
      <c r="A60" s="34" t="s">
        <v>445</v>
      </c>
      <c r="B60" s="7" t="s">
        <v>270</v>
      </c>
      <c r="C60" s="14">
        <v>8.0459999999999993E-3</v>
      </c>
      <c r="D60" s="14">
        <v>0.15003</v>
      </c>
      <c r="E60" s="14">
        <v>0.30063899999999999</v>
      </c>
      <c r="F60" s="14">
        <v>0.460121</v>
      </c>
      <c r="G60" s="14">
        <v>0.62648499999999996</v>
      </c>
      <c r="H60" s="14">
        <v>0.79138699999999995</v>
      </c>
      <c r="I60" s="14">
        <v>0.95980100000000002</v>
      </c>
      <c r="J60" s="14">
        <v>1.1296710000000001</v>
      </c>
      <c r="K60" s="14">
        <v>1.298994</v>
      </c>
      <c r="L60" s="14">
        <v>1.4676100000000001</v>
      </c>
      <c r="M60" s="14">
        <v>1.63245</v>
      </c>
      <c r="N60" s="14">
        <v>1.8056410000000001</v>
      </c>
      <c r="O60" s="14">
        <v>1.976529</v>
      </c>
      <c r="P60" s="14">
        <v>2.1510129999999998</v>
      </c>
      <c r="Q60" s="14">
        <v>2.3309489999999999</v>
      </c>
      <c r="R60" s="14">
        <v>2.515593</v>
      </c>
      <c r="S60" s="14">
        <v>2.7098680000000002</v>
      </c>
      <c r="T60" s="14">
        <v>2.9113899999999999</v>
      </c>
      <c r="U60" s="14">
        <v>3.1230730000000002</v>
      </c>
      <c r="V60" s="14">
        <v>3.3458060000000001</v>
      </c>
      <c r="W60" s="14">
        <v>3.5759300000000001</v>
      </c>
      <c r="X60" s="14">
        <v>3.8127550000000001</v>
      </c>
      <c r="Y60" s="14">
        <v>4.050529</v>
      </c>
      <c r="Z60" s="14">
        <v>4.3011559999999998</v>
      </c>
      <c r="AA60" s="14">
        <v>4.5457809999999998</v>
      </c>
      <c r="AB60" s="14">
        <v>4.7860259999999997</v>
      </c>
      <c r="AC60" s="14">
        <v>5.0204230000000001</v>
      </c>
      <c r="AD60" s="14">
        <v>5.2642150000000001</v>
      </c>
      <c r="AE60" s="14">
        <v>5.5239919999999998</v>
      </c>
      <c r="AF60" s="14">
        <v>5.7932959999999998</v>
      </c>
      <c r="AG60" s="14">
        <v>6.0734329999999996</v>
      </c>
      <c r="AH60" s="14">
        <v>6.3736940000000004</v>
      </c>
      <c r="AI60" s="14">
        <v>6.6911560000000003</v>
      </c>
      <c r="AJ60" s="14">
        <v>7.030945</v>
      </c>
      <c r="AK60" s="5">
        <v>0.127752</v>
      </c>
    </row>
    <row r="61" spans="1:37" ht="15" customHeight="1">
      <c r="A61" s="34" t="s">
        <v>444</v>
      </c>
      <c r="B61" s="7" t="s">
        <v>268</v>
      </c>
      <c r="C61" s="14">
        <v>0</v>
      </c>
      <c r="D61" s="14">
        <v>0</v>
      </c>
      <c r="E61" s="14">
        <v>0</v>
      </c>
      <c r="F61" s="14">
        <v>3.6407000000000002E-2</v>
      </c>
      <c r="G61" s="14">
        <v>7.3520000000000002E-2</v>
      </c>
      <c r="H61" s="14">
        <v>0.11157400000000001</v>
      </c>
      <c r="I61" s="14">
        <v>0.151034</v>
      </c>
      <c r="J61" s="14">
        <v>0.19117500000000001</v>
      </c>
      <c r="K61" s="14">
        <v>0.23122999999999999</v>
      </c>
      <c r="L61" s="14">
        <v>0.27076699999999998</v>
      </c>
      <c r="M61" s="14">
        <v>0.30877100000000002</v>
      </c>
      <c r="N61" s="14">
        <v>0.34762900000000002</v>
      </c>
      <c r="O61" s="14">
        <v>0.38478800000000002</v>
      </c>
      <c r="P61" s="14">
        <v>0.42154000000000003</v>
      </c>
      <c r="Q61" s="14">
        <v>0.45874799999999999</v>
      </c>
      <c r="R61" s="14">
        <v>0.496172</v>
      </c>
      <c r="S61" s="14">
        <v>0.53489500000000001</v>
      </c>
      <c r="T61" s="14">
        <v>0.57446900000000001</v>
      </c>
      <c r="U61" s="14">
        <v>0.61553500000000005</v>
      </c>
      <c r="V61" s="14">
        <v>0.65843099999999999</v>
      </c>
      <c r="W61" s="14">
        <v>0.70334200000000002</v>
      </c>
      <c r="X61" s="14">
        <v>0.75043400000000005</v>
      </c>
      <c r="Y61" s="14">
        <v>0.79770300000000005</v>
      </c>
      <c r="Z61" s="14">
        <v>0.84734500000000001</v>
      </c>
      <c r="AA61" s="14">
        <v>0.89698900000000004</v>
      </c>
      <c r="AB61" s="14">
        <v>0.94664599999999999</v>
      </c>
      <c r="AC61" s="14">
        <v>0.99405900000000003</v>
      </c>
      <c r="AD61" s="14">
        <v>1.0424979999999999</v>
      </c>
      <c r="AE61" s="14">
        <v>1.0934330000000001</v>
      </c>
      <c r="AF61" s="14">
        <v>1.14578</v>
      </c>
      <c r="AG61" s="14">
        <v>1.1999329999999999</v>
      </c>
      <c r="AH61" s="14">
        <v>1.257482</v>
      </c>
      <c r="AI61" s="14">
        <v>1.318009</v>
      </c>
      <c r="AJ61" s="14">
        <v>1.38188</v>
      </c>
      <c r="AK61" s="5" t="s">
        <v>45</v>
      </c>
    </row>
    <row r="62" spans="1:37" ht="15" customHeight="1">
      <c r="A62" s="34" t="s">
        <v>443</v>
      </c>
      <c r="B62" s="7" t="s">
        <v>266</v>
      </c>
      <c r="C62" s="14">
        <v>0</v>
      </c>
      <c r="D62" s="14">
        <v>0</v>
      </c>
      <c r="E62" s="14">
        <v>0</v>
      </c>
      <c r="F62" s="14">
        <v>3.7451999999999999E-2</v>
      </c>
      <c r="G62" s="14">
        <v>7.5627E-2</v>
      </c>
      <c r="H62" s="14">
        <v>0.115074</v>
      </c>
      <c r="I62" s="14">
        <v>0.15631600000000001</v>
      </c>
      <c r="J62" s="14">
        <v>0.198652</v>
      </c>
      <c r="K62" s="14">
        <v>0.241344</v>
      </c>
      <c r="L62" s="14">
        <v>0.28400999999999998</v>
      </c>
      <c r="M62" s="14">
        <v>0.32561200000000001</v>
      </c>
      <c r="N62" s="14">
        <v>0.368732</v>
      </c>
      <c r="O62" s="14">
        <v>0.41078900000000002</v>
      </c>
      <c r="P62" s="14">
        <v>0.452986</v>
      </c>
      <c r="Q62" s="14">
        <v>0.495643</v>
      </c>
      <c r="R62" s="14">
        <v>0.53861700000000001</v>
      </c>
      <c r="S62" s="14">
        <v>0.583152</v>
      </c>
      <c r="T62" s="14">
        <v>0.62879600000000002</v>
      </c>
      <c r="U62" s="14">
        <v>0.67624499999999999</v>
      </c>
      <c r="V62" s="14">
        <v>0.72579300000000002</v>
      </c>
      <c r="W62" s="14">
        <v>0.777613</v>
      </c>
      <c r="X62" s="14">
        <v>0.83215600000000001</v>
      </c>
      <c r="Y62" s="14">
        <v>0.88697999999999999</v>
      </c>
      <c r="Z62" s="14">
        <v>0.94449099999999997</v>
      </c>
      <c r="AA62" s="14">
        <v>1.002006</v>
      </c>
      <c r="AB62" s="14">
        <v>1.0594410000000001</v>
      </c>
      <c r="AC62" s="14">
        <v>1.11436</v>
      </c>
      <c r="AD62" s="14">
        <v>1.1703460000000001</v>
      </c>
      <c r="AE62" s="14">
        <v>1.2289749999999999</v>
      </c>
      <c r="AF62" s="14">
        <v>1.2889870000000001</v>
      </c>
      <c r="AG62" s="14">
        <v>1.350803</v>
      </c>
      <c r="AH62" s="14">
        <v>1.4162079999999999</v>
      </c>
      <c r="AI62" s="14">
        <v>1.4848030000000001</v>
      </c>
      <c r="AJ62" s="14">
        <v>1.556978</v>
      </c>
      <c r="AK62" s="5" t="s">
        <v>45</v>
      </c>
    </row>
    <row r="63" spans="1:37" ht="15" customHeight="1">
      <c r="A63" s="34" t="s">
        <v>442</v>
      </c>
      <c r="B63" s="7" t="s">
        <v>264</v>
      </c>
      <c r="C63" s="14">
        <v>0</v>
      </c>
      <c r="D63" s="14">
        <v>0</v>
      </c>
      <c r="E63" s="14">
        <v>0</v>
      </c>
      <c r="F63" s="14">
        <v>0</v>
      </c>
      <c r="G63" s="14">
        <v>0</v>
      </c>
      <c r="H63" s="14">
        <v>0</v>
      </c>
      <c r="I63" s="14">
        <v>0</v>
      </c>
      <c r="J63" s="14">
        <v>0</v>
      </c>
      <c r="K63" s="14">
        <v>0</v>
      </c>
      <c r="L63" s="14">
        <v>0</v>
      </c>
      <c r="M63" s="14">
        <v>0</v>
      </c>
      <c r="N63" s="14">
        <v>0</v>
      </c>
      <c r="O63" s="14">
        <v>0</v>
      </c>
      <c r="P63" s="14">
        <v>0</v>
      </c>
      <c r="Q63" s="14">
        <v>0</v>
      </c>
      <c r="R63" s="14">
        <v>0</v>
      </c>
      <c r="S63" s="14">
        <v>0</v>
      </c>
      <c r="T63" s="14">
        <v>0</v>
      </c>
      <c r="U63" s="14">
        <v>0</v>
      </c>
      <c r="V63" s="14">
        <v>0</v>
      </c>
      <c r="W63" s="14">
        <v>0</v>
      </c>
      <c r="X63" s="14">
        <v>0</v>
      </c>
      <c r="Y63" s="14">
        <v>0</v>
      </c>
      <c r="Z63" s="14">
        <v>0</v>
      </c>
      <c r="AA63" s="14">
        <v>0</v>
      </c>
      <c r="AB63" s="14">
        <v>0</v>
      </c>
      <c r="AC63" s="14">
        <v>0</v>
      </c>
      <c r="AD63" s="14">
        <v>0</v>
      </c>
      <c r="AE63" s="14">
        <v>0</v>
      </c>
      <c r="AF63" s="14">
        <v>0</v>
      </c>
      <c r="AG63" s="14">
        <v>0</v>
      </c>
      <c r="AH63" s="14">
        <v>0</v>
      </c>
      <c r="AI63" s="14">
        <v>0</v>
      </c>
      <c r="AJ63" s="14">
        <v>0</v>
      </c>
      <c r="AK63" s="5" t="s">
        <v>45</v>
      </c>
    </row>
    <row r="64" spans="1:37" ht="15" customHeight="1">
      <c r="A64" s="34" t="s">
        <v>441</v>
      </c>
      <c r="B64" s="7" t="s">
        <v>295</v>
      </c>
      <c r="C64" s="14">
        <v>619.18280000000004</v>
      </c>
      <c r="D64" s="14">
        <v>633.43926999999996</v>
      </c>
      <c r="E64" s="14">
        <v>646.08953899999995</v>
      </c>
      <c r="F64" s="14">
        <v>654.79132100000004</v>
      </c>
      <c r="G64" s="14">
        <v>663.82519500000001</v>
      </c>
      <c r="H64" s="14">
        <v>668.66906700000004</v>
      </c>
      <c r="I64" s="14">
        <v>674.03881799999999</v>
      </c>
      <c r="J64" s="14">
        <v>679.41815199999996</v>
      </c>
      <c r="K64" s="14">
        <v>684.09436000000005</v>
      </c>
      <c r="L64" s="14">
        <v>688.16961700000002</v>
      </c>
      <c r="M64" s="14">
        <v>690.322632</v>
      </c>
      <c r="N64" s="14">
        <v>695.87243699999999</v>
      </c>
      <c r="O64" s="14">
        <v>700.92010500000004</v>
      </c>
      <c r="P64" s="14">
        <v>707.15472399999999</v>
      </c>
      <c r="Q64" s="14">
        <v>715.80609100000004</v>
      </c>
      <c r="R64" s="14">
        <v>724.16949499999998</v>
      </c>
      <c r="S64" s="14">
        <v>734.40673800000002</v>
      </c>
      <c r="T64" s="14">
        <v>744.64288299999998</v>
      </c>
      <c r="U64" s="14">
        <v>756.13836700000002</v>
      </c>
      <c r="V64" s="14">
        <v>767.97326699999996</v>
      </c>
      <c r="W64" s="14">
        <v>780.13342299999999</v>
      </c>
      <c r="X64" s="14">
        <v>792.01415999999995</v>
      </c>
      <c r="Y64" s="14">
        <v>801.98370399999999</v>
      </c>
      <c r="Z64" s="14">
        <v>814.23852499999998</v>
      </c>
      <c r="AA64" s="14">
        <v>823.96783400000004</v>
      </c>
      <c r="AB64" s="14">
        <v>833.68933100000004</v>
      </c>
      <c r="AC64" s="14">
        <v>842.99786400000005</v>
      </c>
      <c r="AD64" s="14">
        <v>852.68408199999999</v>
      </c>
      <c r="AE64" s="14">
        <v>863.38006600000006</v>
      </c>
      <c r="AF64" s="14">
        <v>874.95147699999995</v>
      </c>
      <c r="AG64" s="14">
        <v>887.60870399999999</v>
      </c>
      <c r="AH64" s="14">
        <v>900.07403599999998</v>
      </c>
      <c r="AI64" s="14">
        <v>913.62188700000002</v>
      </c>
      <c r="AJ64" s="14">
        <v>927.65679899999998</v>
      </c>
      <c r="AK64" s="5">
        <v>1.1993E-2</v>
      </c>
    </row>
    <row r="65" spans="1:37" ht="15" customHeight="1">
      <c r="B65" s="4" t="s">
        <v>294</v>
      </c>
    </row>
    <row r="66" spans="1:37" ht="15" customHeight="1">
      <c r="A66" s="34" t="s">
        <v>440</v>
      </c>
      <c r="B66" s="7" t="s">
        <v>280</v>
      </c>
      <c r="C66" s="14">
        <v>556.53283699999997</v>
      </c>
      <c r="D66" s="14">
        <v>560.62408400000004</v>
      </c>
      <c r="E66" s="14">
        <v>569.47674600000005</v>
      </c>
      <c r="F66" s="14">
        <v>572.95593299999996</v>
      </c>
      <c r="G66" s="14">
        <v>574.00036599999999</v>
      </c>
      <c r="H66" s="14">
        <v>578.46807899999999</v>
      </c>
      <c r="I66" s="14">
        <v>582.62603799999999</v>
      </c>
      <c r="J66" s="14">
        <v>585.46301300000005</v>
      </c>
      <c r="K66" s="14">
        <v>588.40454099999999</v>
      </c>
      <c r="L66" s="14">
        <v>591.02264400000001</v>
      </c>
      <c r="M66" s="14">
        <v>593.18847700000003</v>
      </c>
      <c r="N66" s="14">
        <v>595.47582999999997</v>
      </c>
      <c r="O66" s="14">
        <v>597.30773899999997</v>
      </c>
      <c r="P66" s="14">
        <v>597.72882100000004</v>
      </c>
      <c r="Q66" s="14">
        <v>600.37744099999998</v>
      </c>
      <c r="R66" s="14">
        <v>601.58441200000004</v>
      </c>
      <c r="S66" s="14">
        <v>603.51025400000003</v>
      </c>
      <c r="T66" s="14">
        <v>607.32476799999995</v>
      </c>
      <c r="U66" s="14">
        <v>613.66851799999995</v>
      </c>
      <c r="V66" s="14">
        <v>621.42108199999996</v>
      </c>
      <c r="W66" s="14">
        <v>630.50195299999996</v>
      </c>
      <c r="X66" s="14">
        <v>640.696594</v>
      </c>
      <c r="Y66" s="14">
        <v>650.79901099999995</v>
      </c>
      <c r="Z66" s="14">
        <v>661.86651600000005</v>
      </c>
      <c r="AA66" s="14">
        <v>671.93603499999995</v>
      </c>
      <c r="AB66" s="14">
        <v>685.05304000000001</v>
      </c>
      <c r="AC66" s="14">
        <v>699.97906499999999</v>
      </c>
      <c r="AD66" s="14">
        <v>716.47705099999996</v>
      </c>
      <c r="AE66" s="14">
        <v>733.45330799999999</v>
      </c>
      <c r="AF66" s="14">
        <v>751.72070299999996</v>
      </c>
      <c r="AG66" s="14">
        <v>771.32397500000002</v>
      </c>
      <c r="AH66" s="14">
        <v>791.72436500000003</v>
      </c>
      <c r="AI66" s="14">
        <v>812.43786599999999</v>
      </c>
      <c r="AJ66" s="14">
        <v>833.99005099999999</v>
      </c>
      <c r="AK66" s="5">
        <v>1.2489E-2</v>
      </c>
    </row>
    <row r="67" spans="1:37" ht="15" customHeight="1">
      <c r="A67" s="34" t="s">
        <v>439</v>
      </c>
      <c r="B67" s="7" t="s">
        <v>278</v>
      </c>
      <c r="C67" s="14">
        <v>314.51889</v>
      </c>
      <c r="D67" s="14">
        <v>309.83703600000001</v>
      </c>
      <c r="E67" s="14">
        <v>308.56381199999998</v>
      </c>
      <c r="F67" s="14">
        <v>305.952271</v>
      </c>
      <c r="G67" s="14">
        <v>302.55242900000002</v>
      </c>
      <c r="H67" s="14">
        <v>300.77383400000002</v>
      </c>
      <c r="I67" s="14">
        <v>299.84695399999998</v>
      </c>
      <c r="J67" s="14">
        <v>300.37066700000003</v>
      </c>
      <c r="K67" s="14">
        <v>300.308044</v>
      </c>
      <c r="L67" s="14">
        <v>301.59848</v>
      </c>
      <c r="M67" s="14">
        <v>301.93789700000002</v>
      </c>
      <c r="N67" s="14">
        <v>303.01904300000001</v>
      </c>
      <c r="O67" s="14">
        <v>305.74752799999999</v>
      </c>
      <c r="P67" s="14">
        <v>305.28469799999999</v>
      </c>
      <c r="Q67" s="14">
        <v>308.50018299999999</v>
      </c>
      <c r="R67" s="14">
        <v>309.00659200000001</v>
      </c>
      <c r="S67" s="14">
        <v>309.48019399999998</v>
      </c>
      <c r="T67" s="14">
        <v>312.61099200000001</v>
      </c>
      <c r="U67" s="14">
        <v>315.47067299999998</v>
      </c>
      <c r="V67" s="14">
        <v>319.42767300000003</v>
      </c>
      <c r="W67" s="14">
        <v>322.84826700000002</v>
      </c>
      <c r="X67" s="14">
        <v>328.76461799999998</v>
      </c>
      <c r="Y67" s="14">
        <v>332.10864299999997</v>
      </c>
      <c r="Z67" s="14">
        <v>337.22937000000002</v>
      </c>
      <c r="AA67" s="14">
        <v>341.59841899999998</v>
      </c>
      <c r="AB67" s="14">
        <v>347.24838299999999</v>
      </c>
      <c r="AC67" s="14">
        <v>353.95550500000002</v>
      </c>
      <c r="AD67" s="14">
        <v>360.22778299999999</v>
      </c>
      <c r="AE67" s="14">
        <v>366.84982300000001</v>
      </c>
      <c r="AF67" s="14">
        <v>373.544464</v>
      </c>
      <c r="AG67" s="14">
        <v>380.464111</v>
      </c>
      <c r="AH67" s="14">
        <v>388.506958</v>
      </c>
      <c r="AI67" s="14">
        <v>394.89712500000002</v>
      </c>
      <c r="AJ67" s="14">
        <v>402.490387</v>
      </c>
      <c r="AK67" s="5">
        <v>8.2089999999999993E-3</v>
      </c>
    </row>
    <row r="68" spans="1:37" ht="15" customHeight="1">
      <c r="A68" s="34" t="s">
        <v>438</v>
      </c>
      <c r="B68" s="7" t="s">
        <v>276</v>
      </c>
      <c r="C68" s="14">
        <v>0.916995</v>
      </c>
      <c r="D68" s="14">
        <v>0.97379099999999996</v>
      </c>
      <c r="E68" s="14">
        <v>1.040497</v>
      </c>
      <c r="F68" s="14">
        <v>1.097607</v>
      </c>
      <c r="G68" s="14">
        <v>1.15185</v>
      </c>
      <c r="H68" s="14">
        <v>1.205884</v>
      </c>
      <c r="I68" s="14">
        <v>1.2549360000000001</v>
      </c>
      <c r="J68" s="14">
        <v>1.295695</v>
      </c>
      <c r="K68" s="14">
        <v>1.333585</v>
      </c>
      <c r="L68" s="14">
        <v>1.363917</v>
      </c>
      <c r="M68" s="14">
        <v>1.39286</v>
      </c>
      <c r="N68" s="14">
        <v>1.4081459999999999</v>
      </c>
      <c r="O68" s="14">
        <v>1.4287749999999999</v>
      </c>
      <c r="P68" s="14">
        <v>1.4426589999999999</v>
      </c>
      <c r="Q68" s="14">
        <v>1.4569350000000001</v>
      </c>
      <c r="R68" s="14">
        <v>1.4938290000000001</v>
      </c>
      <c r="S68" s="14">
        <v>1.5272570000000001</v>
      </c>
      <c r="T68" s="14">
        <v>1.562846</v>
      </c>
      <c r="U68" s="14">
        <v>1.612787</v>
      </c>
      <c r="V68" s="14">
        <v>1.670801</v>
      </c>
      <c r="W68" s="14">
        <v>1.7384759999999999</v>
      </c>
      <c r="X68" s="14">
        <v>1.81599</v>
      </c>
      <c r="Y68" s="14">
        <v>1.9001110000000001</v>
      </c>
      <c r="Z68" s="14">
        <v>1.995452</v>
      </c>
      <c r="AA68" s="14">
        <v>2.0964399999999999</v>
      </c>
      <c r="AB68" s="14">
        <v>2.2040280000000001</v>
      </c>
      <c r="AC68" s="14">
        <v>2.3169430000000002</v>
      </c>
      <c r="AD68" s="14">
        <v>2.4394809999999998</v>
      </c>
      <c r="AE68" s="14">
        <v>2.5743299999999998</v>
      </c>
      <c r="AF68" s="14">
        <v>2.7162310000000001</v>
      </c>
      <c r="AG68" s="14">
        <v>2.9088210000000001</v>
      </c>
      <c r="AH68" s="14">
        <v>3.023139</v>
      </c>
      <c r="AI68" s="14">
        <v>3.1869900000000002</v>
      </c>
      <c r="AJ68" s="14">
        <v>3.3680330000000001</v>
      </c>
      <c r="AK68" s="5">
        <v>3.9538999999999998E-2</v>
      </c>
    </row>
    <row r="69" spans="1:37" ht="15" customHeight="1">
      <c r="A69" s="34" t="s">
        <v>437</v>
      </c>
      <c r="B69" s="7" t="s">
        <v>274</v>
      </c>
      <c r="C69" s="14">
        <v>0.64293800000000001</v>
      </c>
      <c r="D69" s="14">
        <v>0.83650000000000002</v>
      </c>
      <c r="E69" s="14">
        <v>1.046287</v>
      </c>
      <c r="F69" s="14">
        <v>1.230534</v>
      </c>
      <c r="G69" s="14">
        <v>1.397348</v>
      </c>
      <c r="H69" s="14">
        <v>1.5730219999999999</v>
      </c>
      <c r="I69" s="14">
        <v>1.739608</v>
      </c>
      <c r="J69" s="14">
        <v>1.8905080000000001</v>
      </c>
      <c r="K69" s="14">
        <v>2.0300590000000001</v>
      </c>
      <c r="L69" s="14">
        <v>2.1599339999999998</v>
      </c>
      <c r="M69" s="14">
        <v>2.2739560000000001</v>
      </c>
      <c r="N69" s="14">
        <v>2.3889779999999998</v>
      </c>
      <c r="O69" s="14">
        <v>2.4886349999999999</v>
      </c>
      <c r="P69" s="14">
        <v>2.57708</v>
      </c>
      <c r="Q69" s="14">
        <v>2.6584819999999998</v>
      </c>
      <c r="R69" s="14">
        <v>2.7396259999999999</v>
      </c>
      <c r="S69" s="14">
        <v>2.8213300000000001</v>
      </c>
      <c r="T69" s="14">
        <v>2.9087390000000002</v>
      </c>
      <c r="U69" s="14">
        <v>2.9961570000000002</v>
      </c>
      <c r="V69" s="14">
        <v>3.0939139999999998</v>
      </c>
      <c r="W69" s="14">
        <v>3.2005699999999999</v>
      </c>
      <c r="X69" s="14">
        <v>3.3278500000000002</v>
      </c>
      <c r="Y69" s="14">
        <v>3.4732690000000002</v>
      </c>
      <c r="Z69" s="14">
        <v>3.6199669999999999</v>
      </c>
      <c r="AA69" s="14">
        <v>3.7998430000000001</v>
      </c>
      <c r="AB69" s="14">
        <v>3.9666929999999998</v>
      </c>
      <c r="AC69" s="14">
        <v>4.1339779999999999</v>
      </c>
      <c r="AD69" s="14">
        <v>4.3353349999999997</v>
      </c>
      <c r="AE69" s="14">
        <v>4.5666029999999997</v>
      </c>
      <c r="AF69" s="14">
        <v>4.8037900000000002</v>
      </c>
      <c r="AG69" s="14">
        <v>5.0479060000000002</v>
      </c>
      <c r="AH69" s="14">
        <v>5.3108459999999997</v>
      </c>
      <c r="AI69" s="14">
        <v>5.5926140000000002</v>
      </c>
      <c r="AJ69" s="14">
        <v>5.9056430000000004</v>
      </c>
      <c r="AK69" s="5">
        <v>6.2979999999999994E-2</v>
      </c>
    </row>
    <row r="70" spans="1:37" ht="15" customHeight="1">
      <c r="A70" s="34" t="s">
        <v>436</v>
      </c>
      <c r="B70" s="7" t="s">
        <v>272</v>
      </c>
      <c r="C70" s="14">
        <v>6.9082650000000001</v>
      </c>
      <c r="D70" s="14">
        <v>8.1978399999999993</v>
      </c>
      <c r="E70" s="14">
        <v>9.5386810000000004</v>
      </c>
      <c r="F70" s="14">
        <v>10.659224999999999</v>
      </c>
      <c r="G70" s="14">
        <v>11.635705</v>
      </c>
      <c r="H70" s="14">
        <v>12.653</v>
      </c>
      <c r="I70" s="14">
        <v>13.613320999999999</v>
      </c>
      <c r="J70" s="14">
        <v>14.488035</v>
      </c>
      <c r="K70" s="14">
        <v>15.316953</v>
      </c>
      <c r="L70" s="14">
        <v>16.117616999999999</v>
      </c>
      <c r="M70" s="14">
        <v>16.867367000000002</v>
      </c>
      <c r="N70" s="14">
        <v>17.680949999999999</v>
      </c>
      <c r="O70" s="14">
        <v>18.449594000000001</v>
      </c>
      <c r="P70" s="14">
        <v>19.257444</v>
      </c>
      <c r="Q70" s="14">
        <v>20.076229000000001</v>
      </c>
      <c r="R70" s="14">
        <v>20.94125</v>
      </c>
      <c r="S70" s="14">
        <v>21.865047000000001</v>
      </c>
      <c r="T70" s="14">
        <v>22.912903</v>
      </c>
      <c r="U70" s="14">
        <v>24.042788000000002</v>
      </c>
      <c r="V70" s="14">
        <v>25.235496999999999</v>
      </c>
      <c r="W70" s="14">
        <v>26.517809</v>
      </c>
      <c r="X70" s="14">
        <v>27.903687000000001</v>
      </c>
      <c r="Y70" s="14">
        <v>29.363516000000001</v>
      </c>
      <c r="Z70" s="14">
        <v>30.971495000000001</v>
      </c>
      <c r="AA70" s="14">
        <v>32.631836</v>
      </c>
      <c r="AB70" s="14">
        <v>34.372912999999997</v>
      </c>
      <c r="AC70" s="14">
        <v>36.175735000000003</v>
      </c>
      <c r="AD70" s="14">
        <v>38.134808</v>
      </c>
      <c r="AE70" s="14">
        <v>40.241604000000002</v>
      </c>
      <c r="AF70" s="14">
        <v>42.503825999999997</v>
      </c>
      <c r="AG70" s="14">
        <v>44.710369</v>
      </c>
      <c r="AH70" s="14">
        <v>47.169238999999997</v>
      </c>
      <c r="AI70" s="14">
        <v>49.823661999999999</v>
      </c>
      <c r="AJ70" s="14">
        <v>52.556969000000002</v>
      </c>
      <c r="AK70" s="5">
        <v>5.9782000000000002E-2</v>
      </c>
    </row>
    <row r="71" spans="1:37" ht="15" customHeight="1">
      <c r="A71" s="34" t="s">
        <v>435</v>
      </c>
      <c r="B71" s="7" t="s">
        <v>270</v>
      </c>
      <c r="C71" s="14">
        <v>0</v>
      </c>
      <c r="D71" s="14">
        <v>0.208953</v>
      </c>
      <c r="E71" s="14">
        <v>0.431475</v>
      </c>
      <c r="F71" s="14">
        <v>0.635625</v>
      </c>
      <c r="G71" s="14">
        <v>0.82511699999999999</v>
      </c>
      <c r="H71" s="14">
        <v>1.0293410000000001</v>
      </c>
      <c r="I71" s="14">
        <v>1.229749</v>
      </c>
      <c r="J71" s="14">
        <v>1.421055</v>
      </c>
      <c r="K71" s="14">
        <v>1.60778</v>
      </c>
      <c r="L71" s="14">
        <v>1.791161</v>
      </c>
      <c r="M71" s="14">
        <v>1.966912</v>
      </c>
      <c r="N71" s="14">
        <v>2.1489699999999998</v>
      </c>
      <c r="O71" s="14">
        <v>2.323807</v>
      </c>
      <c r="P71" s="14">
        <v>2.4996160000000001</v>
      </c>
      <c r="Q71" s="14">
        <v>2.6763059999999999</v>
      </c>
      <c r="R71" s="14">
        <v>2.8565299999999998</v>
      </c>
      <c r="S71" s="14">
        <v>3.0482870000000002</v>
      </c>
      <c r="T71" s="14">
        <v>3.2508460000000001</v>
      </c>
      <c r="U71" s="14">
        <v>3.464915</v>
      </c>
      <c r="V71" s="14">
        <v>3.6920389999999998</v>
      </c>
      <c r="W71" s="14">
        <v>3.9239850000000001</v>
      </c>
      <c r="X71" s="14">
        <v>4.1724290000000002</v>
      </c>
      <c r="Y71" s="14">
        <v>4.4325369999999999</v>
      </c>
      <c r="Z71" s="14">
        <v>4.7158259999999999</v>
      </c>
      <c r="AA71" s="14">
        <v>5.0078800000000001</v>
      </c>
      <c r="AB71" s="14">
        <v>5.3130600000000001</v>
      </c>
      <c r="AC71" s="14">
        <v>5.629302</v>
      </c>
      <c r="AD71" s="14">
        <v>5.9672400000000003</v>
      </c>
      <c r="AE71" s="14">
        <v>6.3341560000000001</v>
      </c>
      <c r="AF71" s="14">
        <v>6.717841</v>
      </c>
      <c r="AG71" s="14">
        <v>7.1233500000000003</v>
      </c>
      <c r="AH71" s="14">
        <v>7.5582469999999997</v>
      </c>
      <c r="AI71" s="14">
        <v>8.0175909999999995</v>
      </c>
      <c r="AJ71" s="14">
        <v>8.5019950000000009</v>
      </c>
      <c r="AK71" s="5">
        <v>0.122784</v>
      </c>
    </row>
    <row r="72" spans="1:37" ht="15" customHeight="1">
      <c r="A72" s="34" t="s">
        <v>434</v>
      </c>
      <c r="B72" s="7" t="s">
        <v>268</v>
      </c>
      <c r="C72" s="14">
        <v>0</v>
      </c>
      <c r="D72" s="14">
        <v>0.105224</v>
      </c>
      <c r="E72" s="14">
        <v>0.21604599999999999</v>
      </c>
      <c r="F72" s="14">
        <v>0.31716800000000001</v>
      </c>
      <c r="G72" s="14">
        <v>0.41022399999999998</v>
      </c>
      <c r="H72" s="14">
        <v>0.50918099999999999</v>
      </c>
      <c r="I72" s="14">
        <v>0.60463500000000003</v>
      </c>
      <c r="J72" s="14">
        <v>0.69483499999999998</v>
      </c>
      <c r="K72" s="14">
        <v>0.78242999999999996</v>
      </c>
      <c r="L72" s="14">
        <v>0.86835300000000004</v>
      </c>
      <c r="M72" s="14">
        <v>0.95015899999999998</v>
      </c>
      <c r="N72" s="14">
        <v>1.0352049999999999</v>
      </c>
      <c r="O72" s="14">
        <v>1.117083</v>
      </c>
      <c r="P72" s="14">
        <v>1.1996450000000001</v>
      </c>
      <c r="Q72" s="14">
        <v>1.282815</v>
      </c>
      <c r="R72" s="14">
        <v>1.3680540000000001</v>
      </c>
      <c r="S72" s="14">
        <v>1.4603280000000001</v>
      </c>
      <c r="T72" s="14">
        <v>1.5573999999999999</v>
      </c>
      <c r="U72" s="14">
        <v>1.6598440000000001</v>
      </c>
      <c r="V72" s="14">
        <v>1.7678370000000001</v>
      </c>
      <c r="W72" s="14">
        <v>1.8773040000000001</v>
      </c>
      <c r="X72" s="14">
        <v>1.9940990000000001</v>
      </c>
      <c r="Y72" s="14">
        <v>2.1158389999999998</v>
      </c>
      <c r="Z72" s="14">
        <v>2.2479960000000001</v>
      </c>
      <c r="AA72" s="14">
        <v>2.383699</v>
      </c>
      <c r="AB72" s="14">
        <v>2.5251169999999998</v>
      </c>
      <c r="AC72" s="14">
        <v>2.671313</v>
      </c>
      <c r="AD72" s="14">
        <v>2.8274210000000002</v>
      </c>
      <c r="AE72" s="14">
        <v>2.9969329999999998</v>
      </c>
      <c r="AF72" s="14">
        <v>3.174188</v>
      </c>
      <c r="AG72" s="14">
        <v>3.3616069999999998</v>
      </c>
      <c r="AH72" s="14">
        <v>3.5629300000000002</v>
      </c>
      <c r="AI72" s="14">
        <v>3.7758150000000001</v>
      </c>
      <c r="AJ72" s="14">
        <v>4.0005559999999996</v>
      </c>
      <c r="AK72" s="5">
        <v>0.120405</v>
      </c>
    </row>
    <row r="73" spans="1:37" ht="15" customHeight="1">
      <c r="A73" s="34" t="s">
        <v>433</v>
      </c>
      <c r="B73" s="7" t="s">
        <v>266</v>
      </c>
      <c r="C73" s="14">
        <v>0</v>
      </c>
      <c r="D73" s="14">
        <v>0.107501</v>
      </c>
      <c r="E73" s="14">
        <v>0.22187499999999999</v>
      </c>
      <c r="F73" s="14">
        <v>0.32658799999999999</v>
      </c>
      <c r="G73" s="14">
        <v>0.42335</v>
      </c>
      <c r="H73" s="14">
        <v>0.52690899999999996</v>
      </c>
      <c r="I73" s="14">
        <v>0.62762300000000004</v>
      </c>
      <c r="J73" s="14">
        <v>0.72294099999999994</v>
      </c>
      <c r="K73" s="14">
        <v>0.81516200000000005</v>
      </c>
      <c r="L73" s="14">
        <v>0.90520599999999996</v>
      </c>
      <c r="M73" s="14">
        <v>0.99063999999999997</v>
      </c>
      <c r="N73" s="14">
        <v>1.07918</v>
      </c>
      <c r="O73" s="14">
        <v>1.1639699999999999</v>
      </c>
      <c r="P73" s="14">
        <v>1.2492220000000001</v>
      </c>
      <c r="Q73" s="14">
        <v>1.3348519999999999</v>
      </c>
      <c r="R73" s="14">
        <v>1.4222079999999999</v>
      </c>
      <c r="S73" s="14">
        <v>1.515247</v>
      </c>
      <c r="T73" s="14">
        <v>1.6136459999999999</v>
      </c>
      <c r="U73" s="14">
        <v>1.7178929999999999</v>
      </c>
      <c r="V73" s="14">
        <v>1.8287169999999999</v>
      </c>
      <c r="W73" s="14">
        <v>1.9417800000000001</v>
      </c>
      <c r="X73" s="14">
        <v>2.0630269999999999</v>
      </c>
      <c r="Y73" s="14">
        <v>2.1900879999999998</v>
      </c>
      <c r="Z73" s="14">
        <v>2.3286500000000001</v>
      </c>
      <c r="AA73" s="14">
        <v>2.4715539999999998</v>
      </c>
      <c r="AB73" s="14">
        <v>2.6209699999999998</v>
      </c>
      <c r="AC73" s="14">
        <v>2.7758669999999999</v>
      </c>
      <c r="AD73" s="14">
        <v>2.941484</v>
      </c>
      <c r="AE73" s="14">
        <v>3.1213880000000001</v>
      </c>
      <c r="AF73" s="14">
        <v>3.3095810000000001</v>
      </c>
      <c r="AG73" s="14">
        <v>3.5085139999999999</v>
      </c>
      <c r="AH73" s="14">
        <v>3.7219169999999999</v>
      </c>
      <c r="AI73" s="14">
        <v>3.947346</v>
      </c>
      <c r="AJ73" s="14">
        <v>4.1851070000000004</v>
      </c>
      <c r="AK73" s="5">
        <v>0.121235</v>
      </c>
    </row>
    <row r="74" spans="1:37" ht="15" customHeight="1">
      <c r="A74" s="34" t="s">
        <v>432</v>
      </c>
      <c r="B74" s="7" t="s">
        <v>264</v>
      </c>
      <c r="C74" s="14">
        <v>0</v>
      </c>
      <c r="D74" s="14">
        <v>0.182533</v>
      </c>
      <c r="E74" s="14">
        <v>0.378913</v>
      </c>
      <c r="F74" s="14">
        <v>0.55971700000000002</v>
      </c>
      <c r="G74" s="14">
        <v>0.733151</v>
      </c>
      <c r="H74" s="14">
        <v>0.92276599999999998</v>
      </c>
      <c r="I74" s="14">
        <v>1.112552</v>
      </c>
      <c r="J74" s="14">
        <v>1.29904</v>
      </c>
      <c r="K74" s="14">
        <v>1.4877</v>
      </c>
      <c r="L74" s="14">
        <v>1.680795</v>
      </c>
      <c r="M74" s="14">
        <v>1.874412</v>
      </c>
      <c r="N74" s="14">
        <v>2.077458</v>
      </c>
      <c r="O74" s="14">
        <v>2.2815810000000001</v>
      </c>
      <c r="P74" s="14">
        <v>2.4941719999999998</v>
      </c>
      <c r="Q74" s="14">
        <v>2.7143320000000002</v>
      </c>
      <c r="R74" s="14">
        <v>2.942761</v>
      </c>
      <c r="S74" s="14">
        <v>3.1853549999999999</v>
      </c>
      <c r="T74" s="14">
        <v>3.4402889999999999</v>
      </c>
      <c r="U74" s="14">
        <v>3.7071640000000001</v>
      </c>
      <c r="V74" s="14">
        <v>3.9869949999999998</v>
      </c>
      <c r="W74" s="14">
        <v>4.2737639999999999</v>
      </c>
      <c r="X74" s="14">
        <v>4.5783009999999997</v>
      </c>
      <c r="Y74" s="14">
        <v>4.8950519999999997</v>
      </c>
      <c r="Z74" s="14">
        <v>5.2364750000000004</v>
      </c>
      <c r="AA74" s="14">
        <v>5.5873540000000004</v>
      </c>
      <c r="AB74" s="14">
        <v>5.952439</v>
      </c>
      <c r="AC74" s="14">
        <v>6.329453</v>
      </c>
      <c r="AD74" s="14">
        <v>6.7304139999999997</v>
      </c>
      <c r="AE74" s="14">
        <v>7.1637269999999997</v>
      </c>
      <c r="AF74" s="14">
        <v>7.6156430000000004</v>
      </c>
      <c r="AG74" s="14">
        <v>8.0923390000000008</v>
      </c>
      <c r="AH74" s="14">
        <v>8.6022440000000007</v>
      </c>
      <c r="AI74" s="14">
        <v>9.1399000000000008</v>
      </c>
      <c r="AJ74" s="14">
        <v>9.7060790000000008</v>
      </c>
      <c r="AK74" s="5">
        <v>0.132213</v>
      </c>
    </row>
    <row r="75" spans="1:37" ht="15" customHeight="1">
      <c r="A75" s="34" t="s">
        <v>431</v>
      </c>
      <c r="B75" s="7" t="s">
        <v>283</v>
      </c>
      <c r="C75" s="14">
        <v>879.51995799999997</v>
      </c>
      <c r="D75" s="14">
        <v>881.07354699999996</v>
      </c>
      <c r="E75" s="14">
        <v>890.91442900000004</v>
      </c>
      <c r="F75" s="14">
        <v>893.73443599999996</v>
      </c>
      <c r="G75" s="14">
        <v>893.12976100000003</v>
      </c>
      <c r="H75" s="14">
        <v>897.66192599999999</v>
      </c>
      <c r="I75" s="14">
        <v>902.65545699999996</v>
      </c>
      <c r="J75" s="14">
        <v>907.64581299999998</v>
      </c>
      <c r="K75" s="14">
        <v>912.086365</v>
      </c>
      <c r="L75" s="14">
        <v>917.50799600000005</v>
      </c>
      <c r="M75" s="14">
        <v>921.44281000000001</v>
      </c>
      <c r="N75" s="14">
        <v>926.31384300000002</v>
      </c>
      <c r="O75" s="14">
        <v>932.308899</v>
      </c>
      <c r="P75" s="14">
        <v>933.73394800000005</v>
      </c>
      <c r="Q75" s="14">
        <v>941.07769800000005</v>
      </c>
      <c r="R75" s="14">
        <v>944.35522500000002</v>
      </c>
      <c r="S75" s="14">
        <v>948.41339100000005</v>
      </c>
      <c r="T75" s="14">
        <v>957.18218999999999</v>
      </c>
      <c r="U75" s="14">
        <v>968.34069799999997</v>
      </c>
      <c r="V75" s="14">
        <v>982.12457300000005</v>
      </c>
      <c r="W75" s="14">
        <v>996.82391399999995</v>
      </c>
      <c r="X75" s="14">
        <v>1015.3167110000001</v>
      </c>
      <c r="Y75" s="14">
        <v>1031.278198</v>
      </c>
      <c r="Z75" s="14">
        <v>1050.2117920000001</v>
      </c>
      <c r="AA75" s="14">
        <v>1067.512573</v>
      </c>
      <c r="AB75" s="14">
        <v>1089.2567140000001</v>
      </c>
      <c r="AC75" s="14">
        <v>1113.9677730000001</v>
      </c>
      <c r="AD75" s="14">
        <v>1140.080811</v>
      </c>
      <c r="AE75" s="14">
        <v>1167.3017580000001</v>
      </c>
      <c r="AF75" s="14">
        <v>1196.1064449999999</v>
      </c>
      <c r="AG75" s="14">
        <v>1226.5399170000001</v>
      </c>
      <c r="AH75" s="14">
        <v>1259.179932</v>
      </c>
      <c r="AI75" s="14">
        <v>1290.8183590000001</v>
      </c>
      <c r="AJ75" s="14">
        <v>1324.705078</v>
      </c>
      <c r="AK75" s="5">
        <v>1.2825E-2</v>
      </c>
    </row>
    <row r="76" spans="1:37" ht="15" customHeight="1">
      <c r="B76" s="4" t="s">
        <v>282</v>
      </c>
    </row>
    <row r="77" spans="1:37" ht="15" customHeight="1">
      <c r="A77" s="34" t="s">
        <v>430</v>
      </c>
      <c r="B77" s="7" t="s">
        <v>280</v>
      </c>
      <c r="C77" s="14">
        <v>4107.5283200000003</v>
      </c>
      <c r="D77" s="14">
        <v>4163.5810549999997</v>
      </c>
      <c r="E77" s="14">
        <v>4231.3227539999998</v>
      </c>
      <c r="F77" s="14">
        <v>4230.2763670000004</v>
      </c>
      <c r="G77" s="14">
        <v>4205.7900390000004</v>
      </c>
      <c r="H77" s="14">
        <v>4195.3930659999996</v>
      </c>
      <c r="I77" s="14">
        <v>4183.3706050000001</v>
      </c>
      <c r="J77" s="14">
        <v>4164.076172</v>
      </c>
      <c r="K77" s="14">
        <v>4143.5</v>
      </c>
      <c r="L77" s="14">
        <v>4118.0478519999997</v>
      </c>
      <c r="M77" s="14">
        <v>4075.7692870000001</v>
      </c>
      <c r="N77" s="14">
        <v>4034.7094729999999</v>
      </c>
      <c r="O77" s="14">
        <v>3981.866943</v>
      </c>
      <c r="P77" s="14">
        <v>3932.8615719999998</v>
      </c>
      <c r="Q77" s="14">
        <v>3885.8823240000002</v>
      </c>
      <c r="R77" s="14">
        <v>3842.3923340000001</v>
      </c>
      <c r="S77" s="14">
        <v>3801.6291500000002</v>
      </c>
      <c r="T77" s="14">
        <v>3771.507568</v>
      </c>
      <c r="U77" s="14">
        <v>3754.4636230000001</v>
      </c>
      <c r="V77" s="14">
        <v>3738.6320799999999</v>
      </c>
      <c r="W77" s="14">
        <v>3731.5214839999999</v>
      </c>
      <c r="X77" s="14">
        <v>3724.064453</v>
      </c>
      <c r="Y77" s="14">
        <v>3718.6992190000001</v>
      </c>
      <c r="Z77" s="14">
        <v>3701.225586</v>
      </c>
      <c r="AA77" s="14">
        <v>3697.820557</v>
      </c>
      <c r="AB77" s="14">
        <v>3691.4887699999999</v>
      </c>
      <c r="AC77" s="14">
        <v>3687.2863769999999</v>
      </c>
      <c r="AD77" s="14">
        <v>3690.4418949999999</v>
      </c>
      <c r="AE77" s="14">
        <v>3695.0288089999999</v>
      </c>
      <c r="AF77" s="14">
        <v>3696.570557</v>
      </c>
      <c r="AG77" s="14">
        <v>3700.9545899999998</v>
      </c>
      <c r="AH77" s="14">
        <v>3706.4233399999998</v>
      </c>
      <c r="AI77" s="14">
        <v>3704.5722660000001</v>
      </c>
      <c r="AJ77" s="14">
        <v>3706.1298830000001</v>
      </c>
      <c r="AK77" s="5">
        <v>-3.6310000000000001E-3</v>
      </c>
    </row>
    <row r="78" spans="1:37" ht="15" customHeight="1">
      <c r="A78" s="34" t="s">
        <v>429</v>
      </c>
      <c r="B78" s="7" t="s">
        <v>278</v>
      </c>
      <c r="C78" s="14">
        <v>5.4163309999999996</v>
      </c>
      <c r="D78" s="14">
        <v>4.7862650000000002</v>
      </c>
      <c r="E78" s="14">
        <v>4.2297159999999998</v>
      </c>
      <c r="F78" s="14">
        <v>3.7072949999999998</v>
      </c>
      <c r="G78" s="14">
        <v>3.274994</v>
      </c>
      <c r="H78" s="14">
        <v>2.947762</v>
      </c>
      <c r="I78" s="14">
        <v>2.6445120000000002</v>
      </c>
      <c r="J78" s="14">
        <v>2.3591280000000001</v>
      </c>
      <c r="K78" s="14">
        <v>2.151116</v>
      </c>
      <c r="L78" s="14">
        <v>2.0036429999999998</v>
      </c>
      <c r="M78" s="14">
        <v>1.8926499999999999</v>
      </c>
      <c r="N78" s="14">
        <v>1.764813</v>
      </c>
      <c r="O78" s="14">
        <v>1.688245</v>
      </c>
      <c r="P78" s="14">
        <v>1.59589</v>
      </c>
      <c r="Q78" s="14">
        <v>1.5171330000000001</v>
      </c>
      <c r="R78" s="14">
        <v>1.4510099999999999</v>
      </c>
      <c r="S78" s="14">
        <v>1.3874379999999999</v>
      </c>
      <c r="T78" s="14">
        <v>1.3593170000000001</v>
      </c>
      <c r="U78" s="14">
        <v>1.305493</v>
      </c>
      <c r="V78" s="14">
        <v>1.278432</v>
      </c>
      <c r="W78" s="14">
        <v>1.2643610000000001</v>
      </c>
      <c r="X78" s="14">
        <v>1.250737</v>
      </c>
      <c r="Y78" s="14">
        <v>1.222772</v>
      </c>
      <c r="Z78" s="14">
        <v>1.221854</v>
      </c>
      <c r="AA78" s="14">
        <v>1.199303</v>
      </c>
      <c r="AB78" s="14">
        <v>1.1671579999999999</v>
      </c>
      <c r="AC78" s="14">
        <v>1.1594819999999999</v>
      </c>
      <c r="AD78" s="14">
        <v>1.1581939999999999</v>
      </c>
      <c r="AE78" s="14">
        <v>1.161068</v>
      </c>
      <c r="AF78" s="14">
        <v>1.1627959999999999</v>
      </c>
      <c r="AG78" s="14">
        <v>1.1717900000000001</v>
      </c>
      <c r="AH78" s="14">
        <v>1.1778230000000001</v>
      </c>
      <c r="AI78" s="14">
        <v>1.1936119999999999</v>
      </c>
      <c r="AJ78" s="14">
        <v>1.1929689999999999</v>
      </c>
      <c r="AK78" s="5">
        <v>-4.2486999999999997E-2</v>
      </c>
    </row>
    <row r="79" spans="1:37" ht="15" customHeight="1">
      <c r="A79" s="34" t="s">
        <v>428</v>
      </c>
      <c r="B79" s="7" t="s">
        <v>276</v>
      </c>
      <c r="C79" s="14">
        <v>0.56246399999999996</v>
      </c>
      <c r="D79" s="14">
        <v>0.68067299999999997</v>
      </c>
      <c r="E79" s="14">
        <v>0.79214399999999996</v>
      </c>
      <c r="F79" s="14">
        <v>0.87821899999999997</v>
      </c>
      <c r="G79" s="14">
        <v>0.93819200000000003</v>
      </c>
      <c r="H79" s="14">
        <v>0.98750599999999999</v>
      </c>
      <c r="I79" s="14">
        <v>1.025347</v>
      </c>
      <c r="J79" s="14">
        <v>1.045736</v>
      </c>
      <c r="K79" s="14">
        <v>1.0689040000000001</v>
      </c>
      <c r="L79" s="14">
        <v>1.084859</v>
      </c>
      <c r="M79" s="14">
        <v>1.0977140000000001</v>
      </c>
      <c r="N79" s="14">
        <v>1.091866</v>
      </c>
      <c r="O79" s="14">
        <v>1.0899669999999999</v>
      </c>
      <c r="P79" s="14">
        <v>1.0864039999999999</v>
      </c>
      <c r="Q79" s="14">
        <v>1.0654520000000001</v>
      </c>
      <c r="R79" s="14">
        <v>1.0556080000000001</v>
      </c>
      <c r="S79" s="14">
        <v>1.049104</v>
      </c>
      <c r="T79" s="14">
        <v>1.046564</v>
      </c>
      <c r="U79" s="14">
        <v>1.047302</v>
      </c>
      <c r="V79" s="14">
        <v>1.049326</v>
      </c>
      <c r="W79" s="14">
        <v>1.0544819999999999</v>
      </c>
      <c r="X79" s="14">
        <v>1.0626059999999999</v>
      </c>
      <c r="Y79" s="14">
        <v>1.071347</v>
      </c>
      <c r="Z79" s="14">
        <v>1.0833379999999999</v>
      </c>
      <c r="AA79" s="14">
        <v>1.095669</v>
      </c>
      <c r="AB79" s="14">
        <v>1.1087689999999999</v>
      </c>
      <c r="AC79" s="14">
        <v>1.1219939999999999</v>
      </c>
      <c r="AD79" s="14">
        <v>1.1374610000000001</v>
      </c>
      <c r="AE79" s="14">
        <v>1.156075</v>
      </c>
      <c r="AF79" s="14">
        <v>1.175667</v>
      </c>
      <c r="AG79" s="14">
        <v>1.1999299999999999</v>
      </c>
      <c r="AH79" s="14">
        <v>1.222907</v>
      </c>
      <c r="AI79" s="14">
        <v>1.2417069999999999</v>
      </c>
      <c r="AJ79" s="14">
        <v>1.264421</v>
      </c>
      <c r="AK79" s="5">
        <v>1.9540999999999999E-2</v>
      </c>
    </row>
    <row r="80" spans="1:37" ht="15" customHeight="1">
      <c r="A80" s="34" t="s">
        <v>427</v>
      </c>
      <c r="B80" s="7" t="s">
        <v>274</v>
      </c>
      <c r="C80" s="14">
        <v>37.503585999999999</v>
      </c>
      <c r="D80" s="14">
        <v>41.101092999999999</v>
      </c>
      <c r="E80" s="14">
        <v>44.070621000000003</v>
      </c>
      <c r="F80" s="14">
        <v>45.675002999999997</v>
      </c>
      <c r="G80" s="14">
        <v>46.515799999999999</v>
      </c>
      <c r="H80" s="14">
        <v>47.239609000000002</v>
      </c>
      <c r="I80" s="14">
        <v>47.741664999999998</v>
      </c>
      <c r="J80" s="14">
        <v>47.989826000000001</v>
      </c>
      <c r="K80" s="14">
        <v>48.112670999999999</v>
      </c>
      <c r="L80" s="14">
        <v>48.245609000000002</v>
      </c>
      <c r="M80" s="14">
        <v>48.331553999999997</v>
      </c>
      <c r="N80" s="14">
        <v>48.728107000000001</v>
      </c>
      <c r="O80" s="14">
        <v>49.222259999999999</v>
      </c>
      <c r="P80" s="14">
        <v>50.062125999999999</v>
      </c>
      <c r="Q80" s="14">
        <v>51.319878000000003</v>
      </c>
      <c r="R80" s="14">
        <v>53.110607000000002</v>
      </c>
      <c r="S80" s="14">
        <v>55.620475999999996</v>
      </c>
      <c r="T80" s="14">
        <v>58.818747999999999</v>
      </c>
      <c r="U80" s="14">
        <v>62.690739000000001</v>
      </c>
      <c r="V80" s="14">
        <v>67.256989000000004</v>
      </c>
      <c r="W80" s="14">
        <v>72.560981999999996</v>
      </c>
      <c r="X80" s="14">
        <v>78.712219000000005</v>
      </c>
      <c r="Y80" s="14">
        <v>85.611191000000005</v>
      </c>
      <c r="Z80" s="14">
        <v>93.521659999999997</v>
      </c>
      <c r="AA80" s="14">
        <v>102.25007600000001</v>
      </c>
      <c r="AB80" s="14">
        <v>111.852249</v>
      </c>
      <c r="AC80" s="14">
        <v>122.44375599999999</v>
      </c>
      <c r="AD80" s="14">
        <v>134.243988</v>
      </c>
      <c r="AE80" s="14">
        <v>147.28338600000001</v>
      </c>
      <c r="AF80" s="14">
        <v>161.27003500000001</v>
      </c>
      <c r="AG80" s="14">
        <v>175.986771</v>
      </c>
      <c r="AH80" s="14">
        <v>191.750809</v>
      </c>
      <c r="AI80" s="14">
        <v>207.786743</v>
      </c>
      <c r="AJ80" s="14">
        <v>224.14338699999999</v>
      </c>
      <c r="AK80" s="5">
        <v>5.4438E-2</v>
      </c>
    </row>
    <row r="81" spans="1:37" ht="15" customHeight="1">
      <c r="A81" s="34" t="s">
        <v>426</v>
      </c>
      <c r="B81" s="7" t="s">
        <v>272</v>
      </c>
      <c r="C81" s="14">
        <v>0</v>
      </c>
      <c r="D81" s="14">
        <v>0</v>
      </c>
      <c r="E81" s="14">
        <v>0</v>
      </c>
      <c r="F81" s="14">
        <v>0</v>
      </c>
      <c r="G81" s="14">
        <v>0</v>
      </c>
      <c r="H81" s="14">
        <v>0</v>
      </c>
      <c r="I81" s="14">
        <v>0</v>
      </c>
      <c r="J81" s="14">
        <v>0</v>
      </c>
      <c r="K81" s="14">
        <v>0</v>
      </c>
      <c r="L81" s="14">
        <v>0</v>
      </c>
      <c r="M81" s="14">
        <v>0</v>
      </c>
      <c r="N81" s="14">
        <v>0</v>
      </c>
      <c r="O81" s="14">
        <v>0</v>
      </c>
      <c r="P81" s="14">
        <v>0</v>
      </c>
      <c r="Q81" s="14">
        <v>0</v>
      </c>
      <c r="R81" s="14">
        <v>0</v>
      </c>
      <c r="S81" s="14">
        <v>0</v>
      </c>
      <c r="T81" s="14">
        <v>0</v>
      </c>
      <c r="U81" s="14">
        <v>0</v>
      </c>
      <c r="V81" s="14">
        <v>0</v>
      </c>
      <c r="W81" s="14">
        <v>0</v>
      </c>
      <c r="X81" s="14">
        <v>0</v>
      </c>
      <c r="Y81" s="14">
        <v>0</v>
      </c>
      <c r="Z81" s="14">
        <v>0</v>
      </c>
      <c r="AA81" s="14">
        <v>0</v>
      </c>
      <c r="AB81" s="14">
        <v>0</v>
      </c>
      <c r="AC81" s="14">
        <v>0</v>
      </c>
      <c r="AD81" s="14">
        <v>0</v>
      </c>
      <c r="AE81" s="14">
        <v>0</v>
      </c>
      <c r="AF81" s="14">
        <v>0</v>
      </c>
      <c r="AG81" s="14">
        <v>0</v>
      </c>
      <c r="AH81" s="14">
        <v>0</v>
      </c>
      <c r="AI81" s="14">
        <v>0</v>
      </c>
      <c r="AJ81" s="14">
        <v>0</v>
      </c>
      <c r="AK81" s="5" t="s">
        <v>45</v>
      </c>
    </row>
    <row r="82" spans="1:37" ht="15" customHeight="1">
      <c r="A82" s="34" t="s">
        <v>425</v>
      </c>
      <c r="B82" s="7" t="s">
        <v>270</v>
      </c>
      <c r="C82" s="14">
        <v>0</v>
      </c>
      <c r="D82" s="14">
        <v>9.9172999999999997E-2</v>
      </c>
      <c r="E82" s="14">
        <v>0.170094</v>
      </c>
      <c r="F82" s="14">
        <v>0.23714399999999999</v>
      </c>
      <c r="G82" s="14">
        <v>0.30244900000000002</v>
      </c>
      <c r="H82" s="14">
        <v>0.37376900000000002</v>
      </c>
      <c r="I82" s="14">
        <v>0.44560300000000003</v>
      </c>
      <c r="J82" s="14">
        <v>0.51603100000000002</v>
      </c>
      <c r="K82" s="14">
        <v>0.58562700000000001</v>
      </c>
      <c r="L82" s="14">
        <v>0.65393400000000002</v>
      </c>
      <c r="M82" s="14">
        <v>0.71839500000000001</v>
      </c>
      <c r="N82" s="14">
        <v>0.78260099999999999</v>
      </c>
      <c r="O82" s="14">
        <v>0.841283</v>
      </c>
      <c r="P82" s="14">
        <v>0.89612099999999995</v>
      </c>
      <c r="Q82" s="14">
        <v>0.94644799999999996</v>
      </c>
      <c r="R82" s="14">
        <v>0.99290299999999998</v>
      </c>
      <c r="S82" s="14">
        <v>1.038003</v>
      </c>
      <c r="T82" s="14">
        <v>1.0814319999999999</v>
      </c>
      <c r="U82" s="14">
        <v>1.1248210000000001</v>
      </c>
      <c r="V82" s="14">
        <v>1.1699059999999999</v>
      </c>
      <c r="W82" s="14">
        <v>1.2138450000000001</v>
      </c>
      <c r="X82" s="14">
        <v>1.256694</v>
      </c>
      <c r="Y82" s="14">
        <v>1.299544</v>
      </c>
      <c r="Z82" s="14">
        <v>1.3497600000000001</v>
      </c>
      <c r="AA82" s="14">
        <v>1.3997850000000001</v>
      </c>
      <c r="AB82" s="14">
        <v>1.450718</v>
      </c>
      <c r="AC82" s="14">
        <v>1.5018940000000001</v>
      </c>
      <c r="AD82" s="14">
        <v>1.5566230000000001</v>
      </c>
      <c r="AE82" s="14">
        <v>1.616188</v>
      </c>
      <c r="AF82" s="14">
        <v>1.677338</v>
      </c>
      <c r="AG82" s="14">
        <v>1.7409079999999999</v>
      </c>
      <c r="AH82" s="14">
        <v>1.8085279999999999</v>
      </c>
      <c r="AI82" s="14">
        <v>1.8785019999999999</v>
      </c>
      <c r="AJ82" s="14">
        <v>1.9505209999999999</v>
      </c>
      <c r="AK82" s="5">
        <v>9.7563999999999998E-2</v>
      </c>
    </row>
    <row r="83" spans="1:37" ht="15" customHeight="1">
      <c r="A83" s="34" t="s">
        <v>424</v>
      </c>
      <c r="B83" s="7" t="s">
        <v>268</v>
      </c>
      <c r="C83" s="14">
        <v>0</v>
      </c>
      <c r="D83" s="14">
        <v>0.23536499999999999</v>
      </c>
      <c r="E83" s="14">
        <v>0.26605099999999998</v>
      </c>
      <c r="F83" s="14">
        <v>0.29671999999999998</v>
      </c>
      <c r="G83" s="14">
        <v>0.328484</v>
      </c>
      <c r="H83" s="14">
        <v>0.36253600000000002</v>
      </c>
      <c r="I83" s="14">
        <v>0.39610699999999999</v>
      </c>
      <c r="J83" s="14">
        <v>0.42739500000000002</v>
      </c>
      <c r="K83" s="14">
        <v>0.45594600000000002</v>
      </c>
      <c r="L83" s="14">
        <v>0.48131000000000002</v>
      </c>
      <c r="M83" s="14">
        <v>0.501888</v>
      </c>
      <c r="N83" s="14">
        <v>0.52056000000000002</v>
      </c>
      <c r="O83" s="14">
        <v>0.53429000000000004</v>
      </c>
      <c r="P83" s="14">
        <v>0.54461899999999996</v>
      </c>
      <c r="Q83" s="14">
        <v>0.55188499999999996</v>
      </c>
      <c r="R83" s="14">
        <v>0.55738399999999999</v>
      </c>
      <c r="S83" s="14">
        <v>0.56341399999999997</v>
      </c>
      <c r="T83" s="14">
        <v>0.57099699999999998</v>
      </c>
      <c r="U83" s="14">
        <v>0.58212799999999998</v>
      </c>
      <c r="V83" s="14">
        <v>0.59850000000000003</v>
      </c>
      <c r="W83" s="14">
        <v>0.60921000000000003</v>
      </c>
      <c r="X83" s="14">
        <v>0.61743700000000001</v>
      </c>
      <c r="Y83" s="14">
        <v>0.63045499999999999</v>
      </c>
      <c r="Z83" s="14">
        <v>0.65538700000000005</v>
      </c>
      <c r="AA83" s="14">
        <v>0.67573899999999998</v>
      </c>
      <c r="AB83" s="14">
        <v>0.69637000000000004</v>
      </c>
      <c r="AC83" s="14">
        <v>0.71696899999999997</v>
      </c>
      <c r="AD83" s="14">
        <v>0.73915200000000003</v>
      </c>
      <c r="AE83" s="14">
        <v>0.76353199999999999</v>
      </c>
      <c r="AF83" s="14">
        <v>0.78859500000000005</v>
      </c>
      <c r="AG83" s="14">
        <v>0.81473700000000004</v>
      </c>
      <c r="AH83" s="14">
        <v>0.84273600000000004</v>
      </c>
      <c r="AI83" s="14">
        <v>0.87180500000000005</v>
      </c>
      <c r="AJ83" s="14">
        <v>0.90182200000000001</v>
      </c>
      <c r="AK83" s="5">
        <v>4.2870999999999999E-2</v>
      </c>
    </row>
    <row r="84" spans="1:37" ht="15" customHeight="1">
      <c r="A84" s="34" t="s">
        <v>423</v>
      </c>
      <c r="B84" s="7" t="s">
        <v>266</v>
      </c>
      <c r="C84" s="14">
        <v>0</v>
      </c>
      <c r="D84" s="14">
        <v>0.20430200000000001</v>
      </c>
      <c r="E84" s="14">
        <v>0.23449700000000001</v>
      </c>
      <c r="F84" s="14">
        <v>0.26450499999999999</v>
      </c>
      <c r="G84" s="14">
        <v>0.29542600000000002</v>
      </c>
      <c r="H84" s="14">
        <v>0.32877499999999998</v>
      </c>
      <c r="I84" s="14">
        <v>0.36189199999999999</v>
      </c>
      <c r="J84" s="14">
        <v>0.39312200000000003</v>
      </c>
      <c r="K84" s="14">
        <v>0.422093</v>
      </c>
      <c r="L84" s="14">
        <v>0.44832699999999998</v>
      </c>
      <c r="M84" s="14">
        <v>0.47026499999999999</v>
      </c>
      <c r="N84" s="14">
        <v>0.49055599999999999</v>
      </c>
      <c r="O84" s="14">
        <v>0.50623799999999997</v>
      </c>
      <c r="P84" s="14">
        <v>0.51883299999999999</v>
      </c>
      <c r="Q84" s="14">
        <v>0.52857500000000002</v>
      </c>
      <c r="R84" s="14">
        <v>0.536574</v>
      </c>
      <c r="S84" s="14">
        <v>0.544929</v>
      </c>
      <c r="T84" s="14">
        <v>0.55431200000000003</v>
      </c>
      <c r="U84" s="14">
        <v>0.56677100000000002</v>
      </c>
      <c r="V84" s="14">
        <v>0.58378200000000002</v>
      </c>
      <c r="W84" s="14">
        <v>0.59594000000000003</v>
      </c>
      <c r="X84" s="14">
        <v>0.60616999999999999</v>
      </c>
      <c r="Y84" s="14">
        <v>0.62046000000000001</v>
      </c>
      <c r="Z84" s="14">
        <v>0.64528799999999997</v>
      </c>
      <c r="AA84" s="14">
        <v>0.666265</v>
      </c>
      <c r="AB84" s="14">
        <v>0.68754300000000002</v>
      </c>
      <c r="AC84" s="14">
        <v>0.70879800000000004</v>
      </c>
      <c r="AD84" s="14">
        <v>0.73159399999999997</v>
      </c>
      <c r="AE84" s="14">
        <v>0.75652399999999997</v>
      </c>
      <c r="AF84" s="14">
        <v>0.78214399999999995</v>
      </c>
      <c r="AG84" s="14">
        <v>0.80883899999999997</v>
      </c>
      <c r="AH84" s="14">
        <v>0.83737099999999998</v>
      </c>
      <c r="AI84" s="14">
        <v>0.86695299999999997</v>
      </c>
      <c r="AJ84" s="14">
        <v>0.89745900000000001</v>
      </c>
      <c r="AK84" s="5">
        <v>4.7335000000000002E-2</v>
      </c>
    </row>
    <row r="85" spans="1:37" ht="15" customHeight="1">
      <c r="A85" s="34" t="s">
        <v>422</v>
      </c>
      <c r="B85" s="7" t="s">
        <v>264</v>
      </c>
      <c r="C85" s="14">
        <v>0</v>
      </c>
      <c r="D85" s="14">
        <v>5.883E-2</v>
      </c>
      <c r="E85" s="14">
        <v>0.121207</v>
      </c>
      <c r="F85" s="14">
        <v>0.18007899999999999</v>
      </c>
      <c r="G85" s="14">
        <v>0.23835400000000001</v>
      </c>
      <c r="H85" s="14">
        <v>0.30270599999999998</v>
      </c>
      <c r="I85" s="14">
        <v>0.36845</v>
      </c>
      <c r="J85" s="14">
        <v>0.43424400000000002</v>
      </c>
      <c r="K85" s="14">
        <v>0.50091699999999995</v>
      </c>
      <c r="L85" s="14">
        <v>0.56834399999999996</v>
      </c>
      <c r="M85" s="14">
        <v>0.634413</v>
      </c>
      <c r="N85" s="14">
        <v>0.70142099999999996</v>
      </c>
      <c r="O85" s="14">
        <v>0.76547100000000001</v>
      </c>
      <c r="P85" s="14">
        <v>0.82798300000000002</v>
      </c>
      <c r="Q85" s="14">
        <v>0.88807400000000003</v>
      </c>
      <c r="R85" s="14">
        <v>0.94569599999999998</v>
      </c>
      <c r="S85" s="14">
        <v>1.002478</v>
      </c>
      <c r="T85" s="14">
        <v>1.0577909999999999</v>
      </c>
      <c r="U85" s="14">
        <v>1.1125959999999999</v>
      </c>
      <c r="V85" s="14">
        <v>1.1681109999999999</v>
      </c>
      <c r="W85" s="14">
        <v>1.2233050000000001</v>
      </c>
      <c r="X85" s="14">
        <v>1.277749</v>
      </c>
      <c r="Y85" s="14">
        <v>1.331054</v>
      </c>
      <c r="Z85" s="14">
        <v>1.389543</v>
      </c>
      <c r="AA85" s="14">
        <v>1.4479109999999999</v>
      </c>
      <c r="AB85" s="14">
        <v>1.5066299999999999</v>
      </c>
      <c r="AC85" s="14">
        <v>1.565062</v>
      </c>
      <c r="AD85" s="14">
        <v>1.626627</v>
      </c>
      <c r="AE85" s="14">
        <v>1.692785</v>
      </c>
      <c r="AF85" s="14">
        <v>1.7602070000000001</v>
      </c>
      <c r="AG85" s="14">
        <v>1.829885</v>
      </c>
      <c r="AH85" s="14">
        <v>1.903619</v>
      </c>
      <c r="AI85" s="14">
        <v>1.979681</v>
      </c>
      <c r="AJ85" s="14">
        <v>2.0577459999999999</v>
      </c>
      <c r="AK85" s="5">
        <v>0.11749</v>
      </c>
    </row>
    <row r="86" spans="1:37" ht="15" customHeight="1">
      <c r="A86" s="34" t="s">
        <v>421</v>
      </c>
      <c r="B86" s="7" t="s">
        <v>262</v>
      </c>
      <c r="C86" s="14">
        <v>4151.0073240000002</v>
      </c>
      <c r="D86" s="14">
        <v>4210.7485349999997</v>
      </c>
      <c r="E86" s="14">
        <v>4281.2080079999996</v>
      </c>
      <c r="F86" s="14">
        <v>4281.5107420000004</v>
      </c>
      <c r="G86" s="14">
        <v>4257.6826170000004</v>
      </c>
      <c r="H86" s="14">
        <v>4247.935547</v>
      </c>
      <c r="I86" s="14">
        <v>4236.3540039999998</v>
      </c>
      <c r="J86" s="14">
        <v>4217.2421880000002</v>
      </c>
      <c r="K86" s="14">
        <v>4196.7993159999996</v>
      </c>
      <c r="L86" s="14">
        <v>4171.5317379999997</v>
      </c>
      <c r="M86" s="14">
        <v>4129.4165039999998</v>
      </c>
      <c r="N86" s="14">
        <v>4088.7907709999999</v>
      </c>
      <c r="O86" s="14">
        <v>4036.5151369999999</v>
      </c>
      <c r="P86" s="14">
        <v>3988.3933109999998</v>
      </c>
      <c r="Q86" s="14">
        <v>3942.6984859999998</v>
      </c>
      <c r="R86" s="14">
        <v>3901.0407709999999</v>
      </c>
      <c r="S86" s="14">
        <v>3862.835693</v>
      </c>
      <c r="T86" s="14">
        <v>3835.9970699999999</v>
      </c>
      <c r="U86" s="14">
        <v>3822.8942870000001</v>
      </c>
      <c r="V86" s="14">
        <v>3811.7385250000002</v>
      </c>
      <c r="W86" s="14">
        <v>3810.0444339999999</v>
      </c>
      <c r="X86" s="14">
        <v>3808.8471679999998</v>
      </c>
      <c r="Y86" s="14">
        <v>3810.486328</v>
      </c>
      <c r="Z86" s="14">
        <v>3801.093018</v>
      </c>
      <c r="AA86" s="14">
        <v>3806.5546880000002</v>
      </c>
      <c r="AB86" s="14">
        <v>3809.9580080000001</v>
      </c>
      <c r="AC86" s="14">
        <v>3816.5031739999999</v>
      </c>
      <c r="AD86" s="14">
        <v>3831.6347660000001</v>
      </c>
      <c r="AE86" s="14">
        <v>3849.4577640000002</v>
      </c>
      <c r="AF86" s="14">
        <v>3865.1884770000001</v>
      </c>
      <c r="AG86" s="14">
        <v>3884.5078119999998</v>
      </c>
      <c r="AH86" s="14">
        <v>3905.9682619999999</v>
      </c>
      <c r="AI86" s="14">
        <v>3920.390625</v>
      </c>
      <c r="AJ86" s="14">
        <v>3938.5383299999999</v>
      </c>
      <c r="AK86" s="5">
        <v>-2.0860000000000002E-3</v>
      </c>
    </row>
    <row r="87" spans="1:37" ht="15" customHeight="1">
      <c r="B87" s="4" t="s">
        <v>420</v>
      </c>
    </row>
    <row r="88" spans="1:37" ht="15" customHeight="1">
      <c r="A88" s="34" t="s">
        <v>419</v>
      </c>
      <c r="B88" s="7" t="s">
        <v>280</v>
      </c>
      <c r="C88" s="14">
        <v>5085.1337890000004</v>
      </c>
      <c r="D88" s="14">
        <v>5152.8344729999999</v>
      </c>
      <c r="E88" s="14">
        <v>5235.7714839999999</v>
      </c>
      <c r="F88" s="14">
        <v>5241.4711909999996</v>
      </c>
      <c r="G88" s="14">
        <v>5221.3540039999998</v>
      </c>
      <c r="H88" s="14">
        <v>5215.7944340000004</v>
      </c>
      <c r="I88" s="14">
        <v>5208.5830079999996</v>
      </c>
      <c r="J88" s="14">
        <v>5192.7412109999996</v>
      </c>
      <c r="K88" s="14">
        <v>5175.0522460000002</v>
      </c>
      <c r="L88" s="14">
        <v>5151.4809569999998</v>
      </c>
      <c r="M88" s="14">
        <v>5109.3564450000003</v>
      </c>
      <c r="N88" s="14">
        <v>5070.9614259999998</v>
      </c>
      <c r="O88" s="14">
        <v>5019.7871089999999</v>
      </c>
      <c r="P88" s="14">
        <v>4971.9096680000002</v>
      </c>
      <c r="Q88" s="14">
        <v>4929.9331050000001</v>
      </c>
      <c r="R88" s="14">
        <v>4889.4521480000003</v>
      </c>
      <c r="S88" s="14">
        <v>4853.1137699999999</v>
      </c>
      <c r="T88" s="14">
        <v>4829.4052730000003</v>
      </c>
      <c r="U88" s="14">
        <v>4821.9169920000004</v>
      </c>
      <c r="V88" s="14">
        <v>4816.703125</v>
      </c>
      <c r="W88" s="14">
        <v>4821.5366210000002</v>
      </c>
      <c r="X88" s="14">
        <v>4826.7314450000003</v>
      </c>
      <c r="Y88" s="14">
        <v>4832.4443359999996</v>
      </c>
      <c r="Z88" s="14">
        <v>4827.9892579999996</v>
      </c>
      <c r="AA88" s="14">
        <v>4834.8603519999997</v>
      </c>
      <c r="AB88" s="14">
        <v>4841.7124020000001</v>
      </c>
      <c r="AC88" s="14">
        <v>4852.1240230000003</v>
      </c>
      <c r="AD88" s="14">
        <v>4871.4360349999997</v>
      </c>
      <c r="AE88" s="14">
        <v>4892.876953</v>
      </c>
      <c r="AF88" s="14">
        <v>4913.0214839999999</v>
      </c>
      <c r="AG88" s="14">
        <v>4937.6630859999996</v>
      </c>
      <c r="AH88" s="14">
        <v>4963.9819340000004</v>
      </c>
      <c r="AI88" s="14">
        <v>4983.6835940000001</v>
      </c>
      <c r="AJ88" s="14">
        <v>5007.7539059999999</v>
      </c>
      <c r="AK88" s="5">
        <v>-8.92E-4</v>
      </c>
    </row>
    <row r="89" spans="1:37" ht="15" customHeight="1">
      <c r="A89" s="34" t="s">
        <v>418</v>
      </c>
      <c r="B89" s="7" t="s">
        <v>278</v>
      </c>
      <c r="C89" s="14">
        <v>479.58013899999997</v>
      </c>
      <c r="D89" s="14">
        <v>475.96191399999998</v>
      </c>
      <c r="E89" s="14">
        <v>475.69433600000002</v>
      </c>
      <c r="F89" s="14">
        <v>473.627838</v>
      </c>
      <c r="G89" s="14">
        <v>471.36245700000001</v>
      </c>
      <c r="H89" s="14">
        <v>470.08621199999999</v>
      </c>
      <c r="I89" s="14">
        <v>470.00433299999997</v>
      </c>
      <c r="J89" s="14">
        <v>471.53369099999998</v>
      </c>
      <c r="K89" s="14">
        <v>472.57562300000001</v>
      </c>
      <c r="L89" s="14">
        <v>475.12893700000001</v>
      </c>
      <c r="M89" s="14">
        <v>476.28750600000001</v>
      </c>
      <c r="N89" s="14">
        <v>478.73178100000001</v>
      </c>
      <c r="O89" s="14">
        <v>482.95764200000002</v>
      </c>
      <c r="P89" s="14">
        <v>484.09136999999998</v>
      </c>
      <c r="Q89" s="14">
        <v>489.55285600000002</v>
      </c>
      <c r="R89" s="14">
        <v>492.43753099999998</v>
      </c>
      <c r="S89" s="14">
        <v>496.20379600000001</v>
      </c>
      <c r="T89" s="14">
        <v>502.64672899999999</v>
      </c>
      <c r="U89" s="14">
        <v>509.31326300000001</v>
      </c>
      <c r="V89" s="14">
        <v>517.59991500000001</v>
      </c>
      <c r="W89" s="14">
        <v>525.44653300000004</v>
      </c>
      <c r="X89" s="14">
        <v>535.79528800000003</v>
      </c>
      <c r="Y89" s="14">
        <v>542.84527600000001</v>
      </c>
      <c r="Z89" s="14">
        <v>552.46594200000004</v>
      </c>
      <c r="AA89" s="14">
        <v>560.38452099999995</v>
      </c>
      <c r="AB89" s="14">
        <v>569.51483199999996</v>
      </c>
      <c r="AC89" s="14">
        <v>579.58685300000002</v>
      </c>
      <c r="AD89" s="14">
        <v>589.27191200000004</v>
      </c>
      <c r="AE89" s="14">
        <v>599.52337599999998</v>
      </c>
      <c r="AF89" s="14">
        <v>610.04461700000002</v>
      </c>
      <c r="AG89" s="14">
        <v>621.04650900000001</v>
      </c>
      <c r="AH89" s="14">
        <v>633.096497</v>
      </c>
      <c r="AI89" s="14">
        <v>643.63983199999996</v>
      </c>
      <c r="AJ89" s="14">
        <v>655.44390899999996</v>
      </c>
      <c r="AK89" s="5">
        <v>1.0049000000000001E-2</v>
      </c>
    </row>
    <row r="90" spans="1:37" ht="15" customHeight="1">
      <c r="A90" s="34" t="s">
        <v>417</v>
      </c>
      <c r="B90" s="7" t="s">
        <v>276</v>
      </c>
      <c r="C90" s="14">
        <v>1.498156</v>
      </c>
      <c r="D90" s="14">
        <v>1.723063</v>
      </c>
      <c r="E90" s="14">
        <v>1.953255</v>
      </c>
      <c r="F90" s="14">
        <v>2.1466090000000002</v>
      </c>
      <c r="G90" s="14">
        <v>2.3086139999999999</v>
      </c>
      <c r="H90" s="14">
        <v>2.4561730000000002</v>
      </c>
      <c r="I90" s="14">
        <v>2.587135</v>
      </c>
      <c r="J90" s="14">
        <v>2.6920570000000001</v>
      </c>
      <c r="K90" s="14">
        <v>2.7961559999999999</v>
      </c>
      <c r="L90" s="14">
        <v>2.884792</v>
      </c>
      <c r="M90" s="14">
        <v>2.9673210000000001</v>
      </c>
      <c r="N90" s="14">
        <v>3.0204529999999998</v>
      </c>
      <c r="O90" s="14">
        <v>3.0823689999999999</v>
      </c>
      <c r="P90" s="14">
        <v>3.1368170000000002</v>
      </c>
      <c r="Q90" s="14">
        <v>3.1757390000000001</v>
      </c>
      <c r="R90" s="14">
        <v>3.251039</v>
      </c>
      <c r="S90" s="14">
        <v>3.3264490000000002</v>
      </c>
      <c r="T90" s="14">
        <v>3.4084379999999999</v>
      </c>
      <c r="U90" s="14">
        <v>3.5129380000000001</v>
      </c>
      <c r="V90" s="14">
        <v>3.6288200000000002</v>
      </c>
      <c r="W90" s="14">
        <v>3.7593480000000001</v>
      </c>
      <c r="X90" s="14">
        <v>3.9044560000000001</v>
      </c>
      <c r="Y90" s="14">
        <v>4.0550519999999999</v>
      </c>
      <c r="Z90" s="14">
        <v>4.2218429999999998</v>
      </c>
      <c r="AA90" s="14">
        <v>4.3932820000000001</v>
      </c>
      <c r="AB90" s="14">
        <v>4.5708580000000003</v>
      </c>
      <c r="AC90" s="14">
        <v>4.7522070000000003</v>
      </c>
      <c r="AD90" s="14">
        <v>4.9478359999999997</v>
      </c>
      <c r="AE90" s="14">
        <v>5.1629319999999996</v>
      </c>
      <c r="AF90" s="14">
        <v>5.3888749999999996</v>
      </c>
      <c r="AG90" s="14">
        <v>5.6731639999999999</v>
      </c>
      <c r="AH90" s="14">
        <v>5.882714</v>
      </c>
      <c r="AI90" s="14">
        <v>6.1420149999999998</v>
      </c>
      <c r="AJ90" s="14">
        <v>6.42971</v>
      </c>
      <c r="AK90" s="5">
        <v>4.2008999999999998E-2</v>
      </c>
    </row>
    <row r="91" spans="1:37" ht="15" customHeight="1">
      <c r="A91" s="34" t="s">
        <v>416</v>
      </c>
      <c r="B91" s="7" t="s">
        <v>274</v>
      </c>
      <c r="C91" s="14">
        <v>38.148586000000002</v>
      </c>
      <c r="D91" s="14">
        <v>41.969738</v>
      </c>
      <c r="E91" s="14">
        <v>45.182625000000002</v>
      </c>
      <c r="F91" s="14">
        <v>47.002898999999999</v>
      </c>
      <c r="G91" s="14">
        <v>48.040393999999999</v>
      </c>
      <c r="H91" s="14">
        <v>48.967415000000003</v>
      </c>
      <c r="I91" s="14">
        <v>49.663383000000003</v>
      </c>
      <c r="J91" s="14">
        <v>50.090136999999999</v>
      </c>
      <c r="K91" s="14">
        <v>50.380474</v>
      </c>
      <c r="L91" s="14">
        <v>50.671722000000003</v>
      </c>
      <c r="M91" s="14">
        <v>50.900291000000003</v>
      </c>
      <c r="N91" s="14">
        <v>51.443793999999997</v>
      </c>
      <c r="O91" s="14">
        <v>52.070346999999998</v>
      </c>
      <c r="P91" s="14">
        <v>53.034072999999999</v>
      </c>
      <c r="Q91" s="14">
        <v>54.412018000000003</v>
      </c>
      <c r="R91" s="14">
        <v>56.326262999999997</v>
      </c>
      <c r="S91" s="14">
        <v>58.965617999999999</v>
      </c>
      <c r="T91" s="14">
        <v>62.304530999999997</v>
      </c>
      <c r="U91" s="14">
        <v>66.323447999999999</v>
      </c>
      <c r="V91" s="14">
        <v>71.053878999999995</v>
      </c>
      <c r="W91" s="14">
        <v>76.538673000000003</v>
      </c>
      <c r="X91" s="14">
        <v>82.900176999999999</v>
      </c>
      <c r="Y91" s="14">
        <v>90.034897000000001</v>
      </c>
      <c r="Z91" s="14">
        <v>98.194061000000005</v>
      </c>
      <c r="AA91" s="14">
        <v>107.214516</v>
      </c>
      <c r="AB91" s="14">
        <v>117.106804</v>
      </c>
      <c r="AC91" s="14">
        <v>128.000687</v>
      </c>
      <c r="AD91" s="14">
        <v>140.15521200000001</v>
      </c>
      <c r="AE91" s="14">
        <v>153.600067</v>
      </c>
      <c r="AF91" s="14">
        <v>168.019409</v>
      </c>
      <c r="AG91" s="14">
        <v>183.198959</v>
      </c>
      <c r="AH91" s="14">
        <v>199.47242700000001</v>
      </c>
      <c r="AI91" s="14">
        <v>216.06512499999999</v>
      </c>
      <c r="AJ91" s="14">
        <v>233.042587</v>
      </c>
      <c r="AK91" s="5">
        <v>5.5031999999999998E-2</v>
      </c>
    </row>
    <row r="92" spans="1:37" ht="15" customHeight="1">
      <c r="A92" s="34" t="s">
        <v>415</v>
      </c>
      <c r="B92" s="7" t="s">
        <v>272</v>
      </c>
      <c r="C92" s="14">
        <v>45.344752999999997</v>
      </c>
      <c r="D92" s="14">
        <v>51.418548999999999</v>
      </c>
      <c r="E92" s="14">
        <v>57.268444000000002</v>
      </c>
      <c r="F92" s="14">
        <v>62.441048000000002</v>
      </c>
      <c r="G92" s="14">
        <v>67.240798999999996</v>
      </c>
      <c r="H92" s="14">
        <v>71.588333000000006</v>
      </c>
      <c r="I92" s="14">
        <v>75.796683999999999</v>
      </c>
      <c r="J92" s="14">
        <v>79.820060999999995</v>
      </c>
      <c r="K92" s="14">
        <v>83.744338999999997</v>
      </c>
      <c r="L92" s="14">
        <v>87.625174999999999</v>
      </c>
      <c r="M92" s="14">
        <v>91.296417000000005</v>
      </c>
      <c r="N92" s="14">
        <v>95.460205000000002</v>
      </c>
      <c r="O92" s="14">
        <v>99.540672000000001</v>
      </c>
      <c r="P92" s="14">
        <v>103.854034</v>
      </c>
      <c r="Q92" s="14">
        <v>108.301346</v>
      </c>
      <c r="R92" s="14">
        <v>112.927673</v>
      </c>
      <c r="S92" s="14">
        <v>117.85993999999999</v>
      </c>
      <c r="T92" s="14">
        <v>122.81538399999999</v>
      </c>
      <c r="U92" s="14">
        <v>127.95536800000001</v>
      </c>
      <c r="V92" s="14">
        <v>133.323395</v>
      </c>
      <c r="W92" s="14">
        <v>139.00393700000001</v>
      </c>
      <c r="X92" s="14">
        <v>144.885864</v>
      </c>
      <c r="Y92" s="14">
        <v>151.118088</v>
      </c>
      <c r="Z92" s="14">
        <v>158.009232</v>
      </c>
      <c r="AA92" s="14">
        <v>165.098206</v>
      </c>
      <c r="AB92" s="14">
        <v>172.45459</v>
      </c>
      <c r="AC92" s="14">
        <v>179.977631</v>
      </c>
      <c r="AD92" s="14">
        <v>187.991882</v>
      </c>
      <c r="AE92" s="14">
        <v>196.68571499999999</v>
      </c>
      <c r="AF92" s="14">
        <v>205.71713299999999</v>
      </c>
      <c r="AG92" s="14">
        <v>215.17086800000001</v>
      </c>
      <c r="AH92" s="14">
        <v>224.902557</v>
      </c>
      <c r="AI92" s="14">
        <v>235.330566</v>
      </c>
      <c r="AJ92" s="14">
        <v>246.058502</v>
      </c>
      <c r="AK92" s="5">
        <v>5.0140999999999998E-2</v>
      </c>
    </row>
    <row r="93" spans="1:37" ht="15" customHeight="1">
      <c r="A93" s="34" t="s">
        <v>414</v>
      </c>
      <c r="B93" s="7" t="s">
        <v>270</v>
      </c>
      <c r="C93" s="14">
        <v>8.0459999999999993E-3</v>
      </c>
      <c r="D93" s="14">
        <v>0.45815600000000001</v>
      </c>
      <c r="E93" s="14">
        <v>0.90220800000000001</v>
      </c>
      <c r="F93" s="14">
        <v>1.332891</v>
      </c>
      <c r="G93" s="14">
        <v>1.754051</v>
      </c>
      <c r="H93" s="14">
        <v>2.1944970000000001</v>
      </c>
      <c r="I93" s="14">
        <v>2.6351520000000002</v>
      </c>
      <c r="J93" s="14">
        <v>3.0667559999999998</v>
      </c>
      <c r="K93" s="14">
        <v>3.4923999999999999</v>
      </c>
      <c r="L93" s="14">
        <v>3.912706</v>
      </c>
      <c r="M93" s="14">
        <v>4.3177570000000003</v>
      </c>
      <c r="N93" s="14">
        <v>4.7372120000000004</v>
      </c>
      <c r="O93" s="14">
        <v>5.1416180000000002</v>
      </c>
      <c r="P93" s="14">
        <v>5.5467500000000003</v>
      </c>
      <c r="Q93" s="14">
        <v>5.953703</v>
      </c>
      <c r="R93" s="14">
        <v>6.3650260000000003</v>
      </c>
      <c r="S93" s="14">
        <v>6.7961580000000001</v>
      </c>
      <c r="T93" s="14">
        <v>7.2436689999999997</v>
      </c>
      <c r="U93" s="14">
        <v>7.712809</v>
      </c>
      <c r="V93" s="14">
        <v>8.2077500000000008</v>
      </c>
      <c r="W93" s="14">
        <v>8.7137580000000003</v>
      </c>
      <c r="X93" s="14">
        <v>9.2418779999999998</v>
      </c>
      <c r="Y93" s="14">
        <v>9.78261</v>
      </c>
      <c r="Z93" s="14">
        <v>10.366740999999999</v>
      </c>
      <c r="AA93" s="14">
        <v>10.953445</v>
      </c>
      <c r="AB93" s="14">
        <v>11.549804</v>
      </c>
      <c r="AC93" s="14">
        <v>12.151619</v>
      </c>
      <c r="AD93" s="14">
        <v>12.788078000000001</v>
      </c>
      <c r="AE93" s="14">
        <v>13.474335999999999</v>
      </c>
      <c r="AF93" s="14">
        <v>14.188475</v>
      </c>
      <c r="AG93" s="14">
        <v>14.937690999999999</v>
      </c>
      <c r="AH93" s="14">
        <v>15.740468999999999</v>
      </c>
      <c r="AI93" s="14">
        <v>16.587247999999999</v>
      </c>
      <c r="AJ93" s="14">
        <v>17.483459</v>
      </c>
      <c r="AK93" s="5">
        <v>0.120535</v>
      </c>
    </row>
    <row r="94" spans="1:37" ht="15" customHeight="1">
      <c r="A94" s="34" t="s">
        <v>413</v>
      </c>
      <c r="B94" s="7" t="s">
        <v>268</v>
      </c>
      <c r="C94" s="14">
        <v>0</v>
      </c>
      <c r="D94" s="14">
        <v>0.34058899999999998</v>
      </c>
      <c r="E94" s="14">
        <v>0.48209800000000003</v>
      </c>
      <c r="F94" s="14">
        <v>0.65029499999999996</v>
      </c>
      <c r="G94" s="14">
        <v>0.81222899999999998</v>
      </c>
      <c r="H94" s="14">
        <v>0.98329</v>
      </c>
      <c r="I94" s="14">
        <v>1.1517759999999999</v>
      </c>
      <c r="J94" s="14">
        <v>1.3134049999999999</v>
      </c>
      <c r="K94" s="14">
        <v>1.469606</v>
      </c>
      <c r="L94" s="14">
        <v>1.62043</v>
      </c>
      <c r="M94" s="14">
        <v>1.760818</v>
      </c>
      <c r="N94" s="14">
        <v>1.9033929999999999</v>
      </c>
      <c r="O94" s="14">
        <v>2.036162</v>
      </c>
      <c r="P94" s="14">
        <v>2.1658040000000001</v>
      </c>
      <c r="Q94" s="14">
        <v>2.2934489999999998</v>
      </c>
      <c r="R94" s="14">
        <v>2.4216099999999998</v>
      </c>
      <c r="S94" s="14">
        <v>2.5586380000000002</v>
      </c>
      <c r="T94" s="14">
        <v>2.7028660000000002</v>
      </c>
      <c r="U94" s="14">
        <v>2.857507</v>
      </c>
      <c r="V94" s="14">
        <v>3.024769</v>
      </c>
      <c r="W94" s="14">
        <v>3.1898559999999998</v>
      </c>
      <c r="X94" s="14">
        <v>3.3619699999999999</v>
      </c>
      <c r="Y94" s="14">
        <v>3.5439959999999999</v>
      </c>
      <c r="Z94" s="14">
        <v>3.7507290000000002</v>
      </c>
      <c r="AA94" s="14">
        <v>3.9564270000000001</v>
      </c>
      <c r="AB94" s="14">
        <v>4.1681330000000001</v>
      </c>
      <c r="AC94" s="14">
        <v>4.3823410000000003</v>
      </c>
      <c r="AD94" s="14">
        <v>4.6090710000000001</v>
      </c>
      <c r="AE94" s="14">
        <v>4.853898</v>
      </c>
      <c r="AF94" s="14">
        <v>5.1085630000000002</v>
      </c>
      <c r="AG94" s="14">
        <v>5.3762759999999998</v>
      </c>
      <c r="AH94" s="14">
        <v>5.6631479999999996</v>
      </c>
      <c r="AI94" s="14">
        <v>5.96563</v>
      </c>
      <c r="AJ94" s="14">
        <v>6.2842580000000003</v>
      </c>
      <c r="AK94" s="5">
        <v>9.5376000000000002E-2</v>
      </c>
    </row>
    <row r="95" spans="1:37" ht="15" customHeight="1">
      <c r="A95" s="34" t="s">
        <v>412</v>
      </c>
      <c r="B95" s="7" t="s">
        <v>266</v>
      </c>
      <c r="C95" s="14">
        <v>0</v>
      </c>
      <c r="D95" s="14">
        <v>0.311803</v>
      </c>
      <c r="E95" s="14">
        <v>0.456372</v>
      </c>
      <c r="F95" s="14">
        <v>0.62854500000000002</v>
      </c>
      <c r="G95" s="14">
        <v>0.79440299999999997</v>
      </c>
      <c r="H95" s="14">
        <v>0.97075800000000001</v>
      </c>
      <c r="I95" s="14">
        <v>1.145831</v>
      </c>
      <c r="J95" s="14">
        <v>1.3147139999999999</v>
      </c>
      <c r="K95" s="14">
        <v>1.4785999999999999</v>
      </c>
      <c r="L95" s="14">
        <v>1.637543</v>
      </c>
      <c r="M95" s="14">
        <v>1.7865169999999999</v>
      </c>
      <c r="N95" s="14">
        <v>1.938469</v>
      </c>
      <c r="O95" s="14">
        <v>2.080997</v>
      </c>
      <c r="P95" s="14">
        <v>2.2210420000000002</v>
      </c>
      <c r="Q95" s="14">
        <v>2.35907</v>
      </c>
      <c r="R95" s="14">
        <v>2.4973990000000001</v>
      </c>
      <c r="S95" s="14">
        <v>2.6433270000000002</v>
      </c>
      <c r="T95" s="14">
        <v>2.7967529999999998</v>
      </c>
      <c r="U95" s="14">
        <v>2.9609100000000002</v>
      </c>
      <c r="V95" s="14">
        <v>3.1382910000000002</v>
      </c>
      <c r="W95" s="14">
        <v>3.3153320000000002</v>
      </c>
      <c r="X95" s="14">
        <v>3.5013529999999999</v>
      </c>
      <c r="Y95" s="14">
        <v>3.6975280000000001</v>
      </c>
      <c r="Z95" s="14">
        <v>3.918428</v>
      </c>
      <c r="AA95" s="14">
        <v>4.1398250000000001</v>
      </c>
      <c r="AB95" s="14">
        <v>4.3679540000000001</v>
      </c>
      <c r="AC95" s="14">
        <v>4.5990250000000001</v>
      </c>
      <c r="AD95" s="14">
        <v>4.8434239999999997</v>
      </c>
      <c r="AE95" s="14">
        <v>5.1068860000000003</v>
      </c>
      <c r="AF95" s="14">
        <v>5.3807119999999999</v>
      </c>
      <c r="AG95" s="14">
        <v>5.6681559999999998</v>
      </c>
      <c r="AH95" s="14">
        <v>5.9754959999999997</v>
      </c>
      <c r="AI95" s="14">
        <v>6.2991029999999997</v>
      </c>
      <c r="AJ95" s="14">
        <v>6.6395439999999999</v>
      </c>
      <c r="AK95" s="5">
        <v>0.10029200000000001</v>
      </c>
    </row>
    <row r="96" spans="1:37" ht="15" customHeight="1">
      <c r="A96" s="34" t="s">
        <v>411</v>
      </c>
      <c r="B96" s="7" t="s">
        <v>264</v>
      </c>
      <c r="C96" s="14">
        <v>0</v>
      </c>
      <c r="D96" s="14">
        <v>0.24136299999999999</v>
      </c>
      <c r="E96" s="14">
        <v>0.50012000000000001</v>
      </c>
      <c r="F96" s="14">
        <v>0.73979499999999998</v>
      </c>
      <c r="G96" s="14">
        <v>0.97150599999999998</v>
      </c>
      <c r="H96" s="14">
        <v>1.225471</v>
      </c>
      <c r="I96" s="14">
        <v>1.481001</v>
      </c>
      <c r="J96" s="14">
        <v>1.733284</v>
      </c>
      <c r="K96" s="14">
        <v>1.9886170000000001</v>
      </c>
      <c r="L96" s="14">
        <v>2.2491400000000001</v>
      </c>
      <c r="M96" s="14">
        <v>2.5088249999999999</v>
      </c>
      <c r="N96" s="14">
        <v>2.7788789999999999</v>
      </c>
      <c r="O96" s="14">
        <v>3.0470510000000002</v>
      </c>
      <c r="P96" s="14">
        <v>3.322155</v>
      </c>
      <c r="Q96" s="14">
        <v>3.6024060000000002</v>
      </c>
      <c r="R96" s="14">
        <v>3.8884569999999998</v>
      </c>
      <c r="S96" s="14">
        <v>4.1878330000000004</v>
      </c>
      <c r="T96" s="14">
        <v>4.4980799999999999</v>
      </c>
      <c r="U96" s="14">
        <v>4.8197609999999997</v>
      </c>
      <c r="V96" s="14">
        <v>5.1551049999999998</v>
      </c>
      <c r="W96" s="14">
        <v>5.4970679999999996</v>
      </c>
      <c r="X96" s="14">
        <v>5.8560499999999998</v>
      </c>
      <c r="Y96" s="14">
        <v>6.2261059999999997</v>
      </c>
      <c r="Z96" s="14">
        <v>6.6260190000000003</v>
      </c>
      <c r="AA96" s="14">
        <v>7.0352649999999999</v>
      </c>
      <c r="AB96" s="14">
        <v>7.4590690000000004</v>
      </c>
      <c r="AC96" s="14">
        <v>7.8945160000000003</v>
      </c>
      <c r="AD96" s="14">
        <v>8.3570410000000006</v>
      </c>
      <c r="AE96" s="14">
        <v>8.8565129999999996</v>
      </c>
      <c r="AF96" s="14">
        <v>9.3758490000000005</v>
      </c>
      <c r="AG96" s="14">
        <v>9.9222230000000007</v>
      </c>
      <c r="AH96" s="14">
        <v>10.505863</v>
      </c>
      <c r="AI96" s="14">
        <v>11.119581</v>
      </c>
      <c r="AJ96" s="14">
        <v>11.763826</v>
      </c>
      <c r="AK96" s="5">
        <v>0.129136</v>
      </c>
    </row>
    <row r="97" spans="1:37" ht="15" customHeight="1">
      <c r="A97" s="34" t="s">
        <v>410</v>
      </c>
      <c r="B97" s="4" t="s">
        <v>409</v>
      </c>
      <c r="C97" s="15">
        <v>5649.7104490000002</v>
      </c>
      <c r="D97" s="15">
        <v>5725.2612300000001</v>
      </c>
      <c r="E97" s="15">
        <v>5818.2104490000002</v>
      </c>
      <c r="F97" s="15">
        <v>5830.0366210000002</v>
      </c>
      <c r="G97" s="15">
        <v>5814.6367190000001</v>
      </c>
      <c r="H97" s="15">
        <v>5814.2670900000003</v>
      </c>
      <c r="I97" s="15">
        <v>5813.0478519999997</v>
      </c>
      <c r="J97" s="15">
        <v>5804.3071289999998</v>
      </c>
      <c r="K97" s="15">
        <v>5792.9794920000004</v>
      </c>
      <c r="L97" s="15">
        <v>5777.2089839999999</v>
      </c>
      <c r="M97" s="15">
        <v>5741.1840819999998</v>
      </c>
      <c r="N97" s="15">
        <v>5710.9746089999999</v>
      </c>
      <c r="O97" s="15">
        <v>5669.7421880000002</v>
      </c>
      <c r="P97" s="15">
        <v>5629.28125</v>
      </c>
      <c r="Q97" s="15">
        <v>5599.5810549999997</v>
      </c>
      <c r="R97" s="15">
        <v>5569.5688479999999</v>
      </c>
      <c r="S97" s="15">
        <v>5545.6533200000003</v>
      </c>
      <c r="T97" s="15">
        <v>5537.8237300000001</v>
      </c>
      <c r="U97" s="15">
        <v>5547.3701170000004</v>
      </c>
      <c r="V97" s="15">
        <v>5561.8310549999997</v>
      </c>
      <c r="W97" s="15">
        <v>5586.9990230000003</v>
      </c>
      <c r="X97" s="15">
        <v>5616.1782229999999</v>
      </c>
      <c r="Y97" s="15">
        <v>5643.7465819999998</v>
      </c>
      <c r="Z97" s="15">
        <v>5665.5444340000004</v>
      </c>
      <c r="AA97" s="15">
        <v>5698.0361329999996</v>
      </c>
      <c r="AB97" s="15">
        <v>5732.9038090000004</v>
      </c>
      <c r="AC97" s="15">
        <v>5773.4711909999996</v>
      </c>
      <c r="AD97" s="15">
        <v>5824.4023440000001</v>
      </c>
      <c r="AE97" s="15">
        <v>5880.1416019999997</v>
      </c>
      <c r="AF97" s="15">
        <v>5936.2446289999998</v>
      </c>
      <c r="AG97" s="15">
        <v>5998.658203</v>
      </c>
      <c r="AH97" s="15">
        <v>6065.2192379999997</v>
      </c>
      <c r="AI97" s="15">
        <v>6124.8349609999996</v>
      </c>
      <c r="AJ97" s="15">
        <v>6190.8994140000004</v>
      </c>
      <c r="AK97" s="2">
        <v>2.447E-3</v>
      </c>
    </row>
    <row r="99" spans="1:37" ht="15" customHeight="1">
      <c r="B99" s="4" t="s">
        <v>343</v>
      </c>
    </row>
    <row r="100" spans="1:37" ht="15" customHeight="1">
      <c r="B100" s="4" t="s">
        <v>306</v>
      </c>
    </row>
    <row r="101" spans="1:37" ht="15" customHeight="1">
      <c r="A101" s="34" t="s">
        <v>408</v>
      </c>
      <c r="B101" s="7" t="s">
        <v>280</v>
      </c>
      <c r="C101" s="14">
        <v>13.859468</v>
      </c>
      <c r="D101" s="14">
        <v>14.061616000000001</v>
      </c>
      <c r="E101" s="14">
        <v>14.262646</v>
      </c>
      <c r="F101" s="14">
        <v>14.450768</v>
      </c>
      <c r="G101" s="14">
        <v>14.643349000000001</v>
      </c>
      <c r="H101" s="14">
        <v>14.837282</v>
      </c>
      <c r="I101" s="14">
        <v>15.041568</v>
      </c>
      <c r="J101" s="14">
        <v>15.262869</v>
      </c>
      <c r="K101" s="14">
        <v>15.507498999999999</v>
      </c>
      <c r="L101" s="14">
        <v>15.774554</v>
      </c>
      <c r="M101" s="14">
        <v>16.058247000000001</v>
      </c>
      <c r="N101" s="14">
        <v>16.332443000000001</v>
      </c>
      <c r="O101" s="14">
        <v>16.594639000000001</v>
      </c>
      <c r="P101" s="14">
        <v>16.841763</v>
      </c>
      <c r="Q101" s="14">
        <v>17.064105999999999</v>
      </c>
      <c r="R101" s="14">
        <v>17.267914000000001</v>
      </c>
      <c r="S101" s="14">
        <v>17.458427</v>
      </c>
      <c r="T101" s="14">
        <v>17.626957000000001</v>
      </c>
      <c r="U101" s="14">
        <v>17.769615000000002</v>
      </c>
      <c r="V101" s="14">
        <v>17.904765999999999</v>
      </c>
      <c r="W101" s="14">
        <v>18.031466999999999</v>
      </c>
      <c r="X101" s="14">
        <v>18.153487999999999</v>
      </c>
      <c r="Y101" s="14">
        <v>18.272448000000001</v>
      </c>
      <c r="Z101" s="14">
        <v>18.380134999999999</v>
      </c>
      <c r="AA101" s="14">
        <v>18.49053</v>
      </c>
      <c r="AB101" s="14">
        <v>18.588657000000001</v>
      </c>
      <c r="AC101" s="14">
        <v>18.675037</v>
      </c>
      <c r="AD101" s="14">
        <v>18.759951000000001</v>
      </c>
      <c r="AE101" s="14">
        <v>18.844301000000002</v>
      </c>
      <c r="AF101" s="14">
        <v>18.916855000000002</v>
      </c>
      <c r="AG101" s="14">
        <v>18.977340999999999</v>
      </c>
      <c r="AH101" s="14">
        <v>19.037716</v>
      </c>
      <c r="AI101" s="14">
        <v>19.088861000000001</v>
      </c>
      <c r="AJ101" s="14">
        <v>19.133236</v>
      </c>
      <c r="AK101" s="5">
        <v>9.6710000000000008E-3</v>
      </c>
    </row>
    <row r="102" spans="1:37" ht="15" customHeight="1">
      <c r="A102" s="34" t="s">
        <v>407</v>
      </c>
      <c r="B102" s="7" t="s">
        <v>278</v>
      </c>
      <c r="C102" s="14">
        <v>9.6014269999999993</v>
      </c>
      <c r="D102" s="14">
        <v>9.71767</v>
      </c>
      <c r="E102" s="14">
        <v>9.8370929999999994</v>
      </c>
      <c r="F102" s="14">
        <v>9.9567069999999998</v>
      </c>
      <c r="G102" s="14">
        <v>10.090628000000001</v>
      </c>
      <c r="H102" s="14">
        <v>10.231546</v>
      </c>
      <c r="I102" s="14">
        <v>10.383187</v>
      </c>
      <c r="J102" s="14">
        <v>10.548469000000001</v>
      </c>
      <c r="K102" s="14">
        <v>10.728490000000001</v>
      </c>
      <c r="L102" s="14">
        <v>10.922883000000001</v>
      </c>
      <c r="M102" s="14">
        <v>11.134223</v>
      </c>
      <c r="N102" s="14">
        <v>11.350479999999999</v>
      </c>
      <c r="O102" s="14">
        <v>11.569394000000001</v>
      </c>
      <c r="P102" s="14">
        <v>11.794005</v>
      </c>
      <c r="Q102" s="14">
        <v>12.012195</v>
      </c>
      <c r="R102" s="14">
        <v>12.228463</v>
      </c>
      <c r="S102" s="14">
        <v>12.427379</v>
      </c>
      <c r="T102" s="14">
        <v>12.619116</v>
      </c>
      <c r="U102" s="14">
        <v>12.793673</v>
      </c>
      <c r="V102" s="14">
        <v>12.952105</v>
      </c>
      <c r="W102" s="14">
        <v>13.100519</v>
      </c>
      <c r="X102" s="14">
        <v>13.235575000000001</v>
      </c>
      <c r="Y102" s="14">
        <v>13.367063999999999</v>
      </c>
      <c r="Z102" s="14">
        <v>13.480259999999999</v>
      </c>
      <c r="AA102" s="14">
        <v>13.598210999999999</v>
      </c>
      <c r="AB102" s="14">
        <v>13.702168</v>
      </c>
      <c r="AC102" s="14">
        <v>13.796742</v>
      </c>
      <c r="AD102" s="14">
        <v>13.889860000000001</v>
      </c>
      <c r="AE102" s="14">
        <v>13.983366999999999</v>
      </c>
      <c r="AF102" s="14">
        <v>14.073128000000001</v>
      </c>
      <c r="AG102" s="14">
        <v>14.159492</v>
      </c>
      <c r="AH102" s="14">
        <v>14.249601999999999</v>
      </c>
      <c r="AI102" s="14">
        <v>14.337173</v>
      </c>
      <c r="AJ102" s="14">
        <v>14.421823</v>
      </c>
      <c r="AK102" s="5">
        <v>1.2414E-2</v>
      </c>
    </row>
    <row r="103" spans="1:37" ht="15" customHeight="1">
      <c r="A103" s="34" t="s">
        <v>406</v>
      </c>
      <c r="B103" s="7" t="s">
        <v>276</v>
      </c>
      <c r="C103" s="14">
        <v>8.2869469999999996</v>
      </c>
      <c r="D103" s="14">
        <v>10.987607000000001</v>
      </c>
      <c r="E103" s="14">
        <v>11.542342</v>
      </c>
      <c r="F103" s="14">
        <v>11.776501</v>
      </c>
      <c r="G103" s="14">
        <v>11.955534999999999</v>
      </c>
      <c r="H103" s="14">
        <v>12.099052</v>
      </c>
      <c r="I103" s="14">
        <v>12.222739000000001</v>
      </c>
      <c r="J103" s="14">
        <v>12.345480999999999</v>
      </c>
      <c r="K103" s="14">
        <v>12.479143000000001</v>
      </c>
      <c r="L103" s="14">
        <v>12.63082</v>
      </c>
      <c r="M103" s="14">
        <v>12.802272</v>
      </c>
      <c r="N103" s="14">
        <v>12.956865000000001</v>
      </c>
      <c r="O103" s="14">
        <v>13.107939999999999</v>
      </c>
      <c r="P103" s="14">
        <v>13.256164999999999</v>
      </c>
      <c r="Q103" s="14">
        <v>13.397534</v>
      </c>
      <c r="R103" s="14">
        <v>13.509879</v>
      </c>
      <c r="S103" s="14">
        <v>13.624283999999999</v>
      </c>
      <c r="T103" s="14">
        <v>13.731426000000001</v>
      </c>
      <c r="U103" s="14">
        <v>13.788864999999999</v>
      </c>
      <c r="V103" s="14">
        <v>13.837327</v>
      </c>
      <c r="W103" s="14">
        <v>13.881026</v>
      </c>
      <c r="X103" s="14">
        <v>13.921916</v>
      </c>
      <c r="Y103" s="14">
        <v>13.965261</v>
      </c>
      <c r="Z103" s="14">
        <v>14.011582000000001</v>
      </c>
      <c r="AA103" s="14">
        <v>14.061923999999999</v>
      </c>
      <c r="AB103" s="14">
        <v>14.116355</v>
      </c>
      <c r="AC103" s="14">
        <v>14.174376000000001</v>
      </c>
      <c r="AD103" s="14">
        <v>14.234536</v>
      </c>
      <c r="AE103" s="14">
        <v>14.294591</v>
      </c>
      <c r="AF103" s="14">
        <v>14.351796</v>
      </c>
      <c r="AG103" s="14">
        <v>14.404704000000001</v>
      </c>
      <c r="AH103" s="14">
        <v>14.451931</v>
      </c>
      <c r="AI103" s="14">
        <v>14.49269</v>
      </c>
      <c r="AJ103" s="14">
        <v>14.515891</v>
      </c>
      <c r="AK103" s="5">
        <v>8.7399999999999995E-3</v>
      </c>
    </row>
    <row r="104" spans="1:37" ht="15" customHeight="1">
      <c r="A104" s="34" t="s">
        <v>405</v>
      </c>
      <c r="B104" s="7" t="s">
        <v>274</v>
      </c>
      <c r="C104" s="14">
        <v>9.9827659999999998</v>
      </c>
      <c r="D104" s="14">
        <v>12.832542999999999</v>
      </c>
      <c r="E104" s="14">
        <v>12.434029000000001</v>
      </c>
      <c r="F104" s="14">
        <v>12.302447000000001</v>
      </c>
      <c r="G104" s="14">
        <v>12.282825000000001</v>
      </c>
      <c r="H104" s="14">
        <v>12.297174999999999</v>
      </c>
      <c r="I104" s="14">
        <v>12.331966</v>
      </c>
      <c r="J104" s="14">
        <v>12.390567000000001</v>
      </c>
      <c r="K104" s="14">
        <v>12.477798</v>
      </c>
      <c r="L104" s="14">
        <v>12.592375000000001</v>
      </c>
      <c r="M104" s="14">
        <v>12.730947</v>
      </c>
      <c r="N104" s="14">
        <v>12.857704999999999</v>
      </c>
      <c r="O104" s="14">
        <v>12.98723</v>
      </c>
      <c r="P104" s="14">
        <v>13.117191</v>
      </c>
      <c r="Q104" s="14">
        <v>13.244189</v>
      </c>
      <c r="R104" s="14">
        <v>13.357869000000001</v>
      </c>
      <c r="S104" s="14">
        <v>13.454177</v>
      </c>
      <c r="T104" s="14">
        <v>13.534901</v>
      </c>
      <c r="U104" s="14">
        <v>13.601205</v>
      </c>
      <c r="V104" s="14">
        <v>13.654995</v>
      </c>
      <c r="W104" s="14">
        <v>13.698510000000001</v>
      </c>
      <c r="X104" s="14">
        <v>13.733317</v>
      </c>
      <c r="Y104" s="14">
        <v>13.761582000000001</v>
      </c>
      <c r="Z104" s="14">
        <v>13.785436000000001</v>
      </c>
      <c r="AA104" s="14">
        <v>13.805237</v>
      </c>
      <c r="AB104" s="14">
        <v>13.821066</v>
      </c>
      <c r="AC104" s="14">
        <v>13.833309</v>
      </c>
      <c r="AD104" s="14">
        <v>13.841343999999999</v>
      </c>
      <c r="AE104" s="14">
        <v>13.846902999999999</v>
      </c>
      <c r="AF104" s="14">
        <v>13.850352000000001</v>
      </c>
      <c r="AG104" s="14">
        <v>13.851995000000001</v>
      </c>
      <c r="AH104" s="14">
        <v>13.852275000000001</v>
      </c>
      <c r="AI104" s="14">
        <v>13.851996</v>
      </c>
      <c r="AJ104" s="14">
        <v>13.848711</v>
      </c>
      <c r="AK104" s="5">
        <v>2.3839999999999998E-3</v>
      </c>
    </row>
    <row r="105" spans="1:37" ht="15" customHeight="1">
      <c r="A105" s="34" t="s">
        <v>404</v>
      </c>
      <c r="B105" s="7" t="s">
        <v>272</v>
      </c>
      <c r="C105" s="14">
        <v>9.9940390000000008</v>
      </c>
      <c r="D105" s="14">
        <v>10.060824999999999</v>
      </c>
      <c r="E105" s="14">
        <v>10.126671</v>
      </c>
      <c r="F105" s="14">
        <v>10.195043999999999</v>
      </c>
      <c r="G105" s="14">
        <v>10.286643</v>
      </c>
      <c r="H105" s="14">
        <v>10.385298000000001</v>
      </c>
      <c r="I105" s="14">
        <v>10.495941</v>
      </c>
      <c r="J105" s="14">
        <v>10.620696000000001</v>
      </c>
      <c r="K105" s="14">
        <v>10.764001</v>
      </c>
      <c r="L105" s="14">
        <v>10.926545000000001</v>
      </c>
      <c r="M105" s="14">
        <v>11.104176000000001</v>
      </c>
      <c r="N105" s="14">
        <v>11.279358999999999</v>
      </c>
      <c r="O105" s="14">
        <v>11.459263</v>
      </c>
      <c r="P105" s="14">
        <v>11.646042</v>
      </c>
      <c r="Q105" s="14">
        <v>11.834645</v>
      </c>
      <c r="R105" s="14">
        <v>12.016306999999999</v>
      </c>
      <c r="S105" s="14">
        <v>12.187749999999999</v>
      </c>
      <c r="T105" s="14">
        <v>12.35394</v>
      </c>
      <c r="U105" s="14">
        <v>12.511184999999999</v>
      </c>
      <c r="V105" s="14">
        <v>12.658514</v>
      </c>
      <c r="W105" s="14">
        <v>12.794083000000001</v>
      </c>
      <c r="X105" s="14">
        <v>12.91728</v>
      </c>
      <c r="Y105" s="14">
        <v>13.030379999999999</v>
      </c>
      <c r="Z105" s="14">
        <v>13.134414</v>
      </c>
      <c r="AA105" s="14">
        <v>13.227881999999999</v>
      </c>
      <c r="AB105" s="14">
        <v>13.314416</v>
      </c>
      <c r="AC105" s="14">
        <v>13.390454999999999</v>
      </c>
      <c r="AD105" s="14">
        <v>13.458278999999999</v>
      </c>
      <c r="AE105" s="14">
        <v>13.522811000000001</v>
      </c>
      <c r="AF105" s="14">
        <v>13.586084</v>
      </c>
      <c r="AG105" s="14">
        <v>13.644802</v>
      </c>
      <c r="AH105" s="14">
        <v>13.712543</v>
      </c>
      <c r="AI105" s="14">
        <v>13.778048999999999</v>
      </c>
      <c r="AJ105" s="14">
        <v>13.844063</v>
      </c>
      <c r="AK105" s="5">
        <v>1.0024999999999999E-2</v>
      </c>
    </row>
    <row r="106" spans="1:37" ht="15" customHeight="1">
      <c r="A106" s="34" t="s">
        <v>403</v>
      </c>
      <c r="B106" s="7" t="s">
        <v>270</v>
      </c>
      <c r="C106" s="14">
        <v>24.122917000000001</v>
      </c>
      <c r="D106" s="14">
        <v>26.652425999999998</v>
      </c>
      <c r="E106" s="14">
        <v>26.767748000000001</v>
      </c>
      <c r="F106" s="14">
        <v>26.818933000000001</v>
      </c>
      <c r="G106" s="14">
        <v>26.894276000000001</v>
      </c>
      <c r="H106" s="14">
        <v>26.979792</v>
      </c>
      <c r="I106" s="14">
        <v>27.076112999999999</v>
      </c>
      <c r="J106" s="14">
        <v>27.193625999999998</v>
      </c>
      <c r="K106" s="14">
        <v>27.337215</v>
      </c>
      <c r="L106" s="14">
        <v>27.507925</v>
      </c>
      <c r="M106" s="14">
        <v>27.700205</v>
      </c>
      <c r="N106" s="14">
        <v>27.879494000000001</v>
      </c>
      <c r="O106" s="14">
        <v>28.057480000000002</v>
      </c>
      <c r="P106" s="14">
        <v>28.232068999999999</v>
      </c>
      <c r="Q106" s="14">
        <v>28.397355999999998</v>
      </c>
      <c r="R106" s="14">
        <v>28.546738000000001</v>
      </c>
      <c r="S106" s="14">
        <v>28.67746</v>
      </c>
      <c r="T106" s="14">
        <v>28.789814</v>
      </c>
      <c r="U106" s="14">
        <v>28.884287</v>
      </c>
      <c r="V106" s="14">
        <v>28.962600999999999</v>
      </c>
      <c r="W106" s="14">
        <v>29.029368999999999</v>
      </c>
      <c r="X106" s="14">
        <v>29.086748</v>
      </c>
      <c r="Y106" s="14">
        <v>29.136241999999999</v>
      </c>
      <c r="Z106" s="14">
        <v>29.179107999999999</v>
      </c>
      <c r="AA106" s="14">
        <v>29.220040999999998</v>
      </c>
      <c r="AB106" s="14">
        <v>29.260204000000002</v>
      </c>
      <c r="AC106" s="14">
        <v>29.295480999999999</v>
      </c>
      <c r="AD106" s="14">
        <v>29.327781999999999</v>
      </c>
      <c r="AE106" s="14">
        <v>29.356628000000001</v>
      </c>
      <c r="AF106" s="14">
        <v>29.381595999999998</v>
      </c>
      <c r="AG106" s="14">
        <v>29.402616999999999</v>
      </c>
      <c r="AH106" s="14">
        <v>29.418956999999999</v>
      </c>
      <c r="AI106" s="14">
        <v>29.430889000000001</v>
      </c>
      <c r="AJ106" s="14">
        <v>29.444931</v>
      </c>
      <c r="AK106" s="5">
        <v>3.1189999999999998E-3</v>
      </c>
    </row>
    <row r="107" spans="1:37" ht="15" customHeight="1">
      <c r="A107" s="34" t="s">
        <v>402</v>
      </c>
      <c r="B107" s="7" t="s">
        <v>268</v>
      </c>
      <c r="C107" s="14">
        <v>0</v>
      </c>
      <c r="D107" s="14">
        <v>0</v>
      </c>
      <c r="E107" s="14">
        <v>0</v>
      </c>
      <c r="F107" s="14">
        <v>22.599893999999999</v>
      </c>
      <c r="G107" s="14">
        <v>22.841567999999999</v>
      </c>
      <c r="H107" s="14">
        <v>23.049237999999999</v>
      </c>
      <c r="I107" s="14">
        <v>23.260752</v>
      </c>
      <c r="J107" s="14">
        <v>23.496904000000001</v>
      </c>
      <c r="K107" s="14">
        <v>23.772262999999999</v>
      </c>
      <c r="L107" s="14">
        <v>24.096122999999999</v>
      </c>
      <c r="M107" s="14">
        <v>24.474025999999999</v>
      </c>
      <c r="N107" s="14">
        <v>24.850951999999999</v>
      </c>
      <c r="O107" s="14">
        <v>25.263393000000001</v>
      </c>
      <c r="P107" s="14">
        <v>25.689340999999999</v>
      </c>
      <c r="Q107" s="14">
        <v>26.089093999999999</v>
      </c>
      <c r="R107" s="14">
        <v>26.460054</v>
      </c>
      <c r="S107" s="14">
        <v>26.798435000000001</v>
      </c>
      <c r="T107" s="14">
        <v>27.105059000000001</v>
      </c>
      <c r="U107" s="14">
        <v>27.378250000000001</v>
      </c>
      <c r="V107" s="14">
        <v>27.616935999999999</v>
      </c>
      <c r="W107" s="14">
        <v>27.823532</v>
      </c>
      <c r="X107" s="14">
        <v>28.000360000000001</v>
      </c>
      <c r="Y107" s="14">
        <v>28.156403000000001</v>
      </c>
      <c r="Z107" s="14">
        <v>28.295444</v>
      </c>
      <c r="AA107" s="14">
        <v>28.419750000000001</v>
      </c>
      <c r="AB107" s="14">
        <v>28.531153</v>
      </c>
      <c r="AC107" s="14">
        <v>28.642009999999999</v>
      </c>
      <c r="AD107" s="14">
        <v>28.749234999999999</v>
      </c>
      <c r="AE107" s="14">
        <v>28.850228999999999</v>
      </c>
      <c r="AF107" s="14">
        <v>28.943284999999999</v>
      </c>
      <c r="AG107" s="14">
        <v>29.027384000000001</v>
      </c>
      <c r="AH107" s="14">
        <v>29.101573999999999</v>
      </c>
      <c r="AI107" s="14">
        <v>29.165482999999998</v>
      </c>
      <c r="AJ107" s="14">
        <v>29.216835</v>
      </c>
      <c r="AK107" s="5" t="s">
        <v>45</v>
      </c>
    </row>
    <row r="108" spans="1:37" ht="15" customHeight="1">
      <c r="A108" s="34" t="s">
        <v>401</v>
      </c>
      <c r="B108" s="7" t="s">
        <v>266</v>
      </c>
      <c r="C108" s="14">
        <v>0</v>
      </c>
      <c r="D108" s="14">
        <v>0</v>
      </c>
      <c r="E108" s="14">
        <v>0</v>
      </c>
      <c r="F108" s="14">
        <v>18.040068000000002</v>
      </c>
      <c r="G108" s="14">
        <v>18.233736</v>
      </c>
      <c r="H108" s="14">
        <v>18.351215</v>
      </c>
      <c r="I108" s="14">
        <v>18.455207999999999</v>
      </c>
      <c r="J108" s="14">
        <v>18.568345999999998</v>
      </c>
      <c r="K108" s="14">
        <v>18.702518000000001</v>
      </c>
      <c r="L108" s="14">
        <v>18.863887999999999</v>
      </c>
      <c r="M108" s="14">
        <v>19.057431999999999</v>
      </c>
      <c r="N108" s="14">
        <v>19.238458999999999</v>
      </c>
      <c r="O108" s="14">
        <v>19.431984</v>
      </c>
      <c r="P108" s="14">
        <v>19.630426</v>
      </c>
      <c r="Q108" s="14">
        <v>19.828382000000001</v>
      </c>
      <c r="R108" s="14">
        <v>20.015450999999999</v>
      </c>
      <c r="S108" s="14">
        <v>20.184555</v>
      </c>
      <c r="T108" s="14">
        <v>20.334351000000002</v>
      </c>
      <c r="U108" s="14">
        <v>20.463349999999998</v>
      </c>
      <c r="V108" s="14">
        <v>20.572924</v>
      </c>
      <c r="W108" s="14">
        <v>20.665136</v>
      </c>
      <c r="X108" s="14">
        <v>20.734514000000001</v>
      </c>
      <c r="Y108" s="14">
        <v>20.793478</v>
      </c>
      <c r="Z108" s="14">
        <v>20.845011</v>
      </c>
      <c r="AA108" s="14">
        <v>20.891013999999998</v>
      </c>
      <c r="AB108" s="14">
        <v>20.934035999999999</v>
      </c>
      <c r="AC108" s="14">
        <v>20.980336999999999</v>
      </c>
      <c r="AD108" s="14">
        <v>21.028578</v>
      </c>
      <c r="AE108" s="14">
        <v>21.077604000000001</v>
      </c>
      <c r="AF108" s="14">
        <v>21.126301000000002</v>
      </c>
      <c r="AG108" s="14">
        <v>21.173639000000001</v>
      </c>
      <c r="AH108" s="14">
        <v>21.21847</v>
      </c>
      <c r="AI108" s="14">
        <v>21.258911000000001</v>
      </c>
      <c r="AJ108" s="14">
        <v>21.293333000000001</v>
      </c>
      <c r="AK108" s="5" t="s">
        <v>45</v>
      </c>
    </row>
    <row r="109" spans="1:37" ht="15" customHeight="1">
      <c r="A109" s="34" t="s">
        <v>400</v>
      </c>
      <c r="B109" s="7" t="s">
        <v>264</v>
      </c>
      <c r="C109" s="14">
        <v>0</v>
      </c>
      <c r="D109" s="14">
        <v>0</v>
      </c>
      <c r="E109" s="14">
        <v>0</v>
      </c>
      <c r="F109" s="14">
        <v>0</v>
      </c>
      <c r="G109" s="14">
        <v>0</v>
      </c>
      <c r="H109" s="14">
        <v>0</v>
      </c>
      <c r="I109" s="14">
        <v>0</v>
      </c>
      <c r="J109" s="14">
        <v>0</v>
      </c>
      <c r="K109" s="14">
        <v>0</v>
      </c>
      <c r="L109" s="14">
        <v>0</v>
      </c>
      <c r="M109" s="14">
        <v>0</v>
      </c>
      <c r="N109" s="14">
        <v>0</v>
      </c>
      <c r="O109" s="14">
        <v>0</v>
      </c>
      <c r="P109" s="14">
        <v>0</v>
      </c>
      <c r="Q109" s="14">
        <v>0</v>
      </c>
      <c r="R109" s="14">
        <v>0</v>
      </c>
      <c r="S109" s="14">
        <v>0</v>
      </c>
      <c r="T109" s="14">
        <v>0</v>
      </c>
      <c r="U109" s="14">
        <v>0</v>
      </c>
      <c r="V109" s="14">
        <v>0</v>
      </c>
      <c r="W109" s="14">
        <v>0</v>
      </c>
      <c r="X109" s="14">
        <v>0</v>
      </c>
      <c r="Y109" s="14">
        <v>0</v>
      </c>
      <c r="Z109" s="14">
        <v>0</v>
      </c>
      <c r="AA109" s="14">
        <v>0</v>
      </c>
      <c r="AB109" s="14">
        <v>0</v>
      </c>
      <c r="AC109" s="14">
        <v>0</v>
      </c>
      <c r="AD109" s="14">
        <v>0</v>
      </c>
      <c r="AE109" s="14">
        <v>0</v>
      </c>
      <c r="AF109" s="14">
        <v>0</v>
      </c>
      <c r="AG109" s="14">
        <v>0</v>
      </c>
      <c r="AH109" s="14">
        <v>0</v>
      </c>
      <c r="AI109" s="14">
        <v>0</v>
      </c>
      <c r="AJ109" s="14">
        <v>0</v>
      </c>
      <c r="AK109" s="5" t="s">
        <v>45</v>
      </c>
    </row>
    <row r="110" spans="1:37" ht="15" customHeight="1">
      <c r="A110" s="34" t="s">
        <v>399</v>
      </c>
      <c r="B110" s="7" t="s">
        <v>332</v>
      </c>
      <c r="C110" s="14">
        <v>12.598932</v>
      </c>
      <c r="D110" s="14">
        <v>12.782128</v>
      </c>
      <c r="E110" s="14">
        <v>12.963616</v>
      </c>
      <c r="F110" s="14">
        <v>13.132332</v>
      </c>
      <c r="G110" s="14">
        <v>13.305673000000001</v>
      </c>
      <c r="H110" s="14">
        <v>13.479850000000001</v>
      </c>
      <c r="I110" s="14">
        <v>13.663152999999999</v>
      </c>
      <c r="J110" s="14">
        <v>13.861443</v>
      </c>
      <c r="K110" s="14">
        <v>14.078727000000001</v>
      </c>
      <c r="L110" s="14">
        <v>14.313669000000001</v>
      </c>
      <c r="M110" s="14">
        <v>14.564931</v>
      </c>
      <c r="N110" s="14">
        <v>14.813034999999999</v>
      </c>
      <c r="O110" s="14">
        <v>15.051657000000001</v>
      </c>
      <c r="P110" s="14">
        <v>15.282897999999999</v>
      </c>
      <c r="Q110" s="14">
        <v>15.495222999999999</v>
      </c>
      <c r="R110" s="14">
        <v>15.692190999999999</v>
      </c>
      <c r="S110" s="14">
        <v>15.871121</v>
      </c>
      <c r="T110" s="14">
        <v>16.033369</v>
      </c>
      <c r="U110" s="14">
        <v>16.17136</v>
      </c>
      <c r="V110" s="14">
        <v>16.295953999999998</v>
      </c>
      <c r="W110" s="14">
        <v>16.411636000000001</v>
      </c>
      <c r="X110" s="14">
        <v>16.519265999999998</v>
      </c>
      <c r="Y110" s="14">
        <v>16.624286999999999</v>
      </c>
      <c r="Z110" s="14">
        <v>16.714361</v>
      </c>
      <c r="AA110" s="14">
        <v>16.808706000000001</v>
      </c>
      <c r="AB110" s="14">
        <v>16.890391999999999</v>
      </c>
      <c r="AC110" s="14">
        <v>16.961144999999998</v>
      </c>
      <c r="AD110" s="14">
        <v>17.030272</v>
      </c>
      <c r="AE110" s="14">
        <v>17.098772</v>
      </c>
      <c r="AF110" s="14">
        <v>17.158688999999999</v>
      </c>
      <c r="AG110" s="14">
        <v>17.209537999999998</v>
      </c>
      <c r="AH110" s="14">
        <v>17.261752999999999</v>
      </c>
      <c r="AI110" s="14">
        <v>17.307829000000002</v>
      </c>
      <c r="AJ110" s="14">
        <v>17.348801000000002</v>
      </c>
      <c r="AK110" s="5">
        <v>9.5919999999999998E-3</v>
      </c>
    </row>
    <row r="111" spans="1:37" ht="15" customHeight="1">
      <c r="B111" s="4" t="s">
        <v>294</v>
      </c>
    </row>
    <row r="112" spans="1:37" ht="15" customHeight="1">
      <c r="A112" s="34" t="s">
        <v>398</v>
      </c>
      <c r="B112" s="7" t="s">
        <v>280</v>
      </c>
      <c r="C112" s="14">
        <v>8.6860590000000002</v>
      </c>
      <c r="D112" s="14">
        <v>8.7869030000000006</v>
      </c>
      <c r="E112" s="14">
        <v>8.8895850000000003</v>
      </c>
      <c r="F112" s="14">
        <v>8.9812899999999996</v>
      </c>
      <c r="G112" s="14">
        <v>9.0932250000000003</v>
      </c>
      <c r="H112" s="14">
        <v>9.2231509999999997</v>
      </c>
      <c r="I112" s="14">
        <v>9.3645010000000006</v>
      </c>
      <c r="J112" s="14">
        <v>9.5178019999999997</v>
      </c>
      <c r="K112" s="14">
        <v>9.6867710000000002</v>
      </c>
      <c r="L112" s="14">
        <v>9.8718160000000008</v>
      </c>
      <c r="M112" s="14">
        <v>10.07179</v>
      </c>
      <c r="N112" s="14">
        <v>10.273840999999999</v>
      </c>
      <c r="O112" s="14">
        <v>10.484374000000001</v>
      </c>
      <c r="P112" s="14">
        <v>10.711292</v>
      </c>
      <c r="Q112" s="14">
        <v>10.939629</v>
      </c>
      <c r="R112" s="14">
        <v>11.171761</v>
      </c>
      <c r="S112" s="14">
        <v>11.394748</v>
      </c>
      <c r="T112" s="14">
        <v>11.600474</v>
      </c>
      <c r="U112" s="14">
        <v>11.779544</v>
      </c>
      <c r="V112" s="14">
        <v>11.938135000000001</v>
      </c>
      <c r="W112" s="14">
        <v>12.081016</v>
      </c>
      <c r="X112" s="14">
        <v>12.212122000000001</v>
      </c>
      <c r="Y112" s="14">
        <v>12.333235999999999</v>
      </c>
      <c r="Z112" s="14">
        <v>12.447678</v>
      </c>
      <c r="AA112" s="14">
        <v>12.556713</v>
      </c>
      <c r="AB112" s="14">
        <v>12.640465000000001</v>
      </c>
      <c r="AC112" s="14">
        <v>12.704724000000001</v>
      </c>
      <c r="AD112" s="14">
        <v>12.759153</v>
      </c>
      <c r="AE112" s="14">
        <v>12.815148000000001</v>
      </c>
      <c r="AF112" s="14">
        <v>12.858713</v>
      </c>
      <c r="AG112" s="14">
        <v>12.893592999999999</v>
      </c>
      <c r="AH112" s="14">
        <v>12.926795</v>
      </c>
      <c r="AI112" s="14">
        <v>12.957720999999999</v>
      </c>
      <c r="AJ112" s="14">
        <v>12.983867999999999</v>
      </c>
      <c r="AK112" s="5">
        <v>1.2276E-2</v>
      </c>
    </row>
    <row r="113" spans="1:37" ht="15" customHeight="1">
      <c r="A113" s="34" t="s">
        <v>397</v>
      </c>
      <c r="B113" s="7" t="s">
        <v>278</v>
      </c>
      <c r="C113" s="14">
        <v>6.4736079999999996</v>
      </c>
      <c r="D113" s="14">
        <v>6.5150110000000003</v>
      </c>
      <c r="E113" s="14">
        <v>6.5592040000000003</v>
      </c>
      <c r="F113" s="14">
        <v>6.6010600000000004</v>
      </c>
      <c r="G113" s="14">
        <v>6.65496</v>
      </c>
      <c r="H113" s="14">
        <v>6.7188980000000003</v>
      </c>
      <c r="I113" s="14">
        <v>6.7895390000000004</v>
      </c>
      <c r="J113" s="14">
        <v>6.8667509999999998</v>
      </c>
      <c r="K113" s="14">
        <v>6.9558479999999996</v>
      </c>
      <c r="L113" s="14">
        <v>7.0533229999999998</v>
      </c>
      <c r="M113" s="14">
        <v>7.1620410000000003</v>
      </c>
      <c r="N113" s="14">
        <v>7.2739690000000001</v>
      </c>
      <c r="O113" s="14">
        <v>7.3886570000000003</v>
      </c>
      <c r="P113" s="14">
        <v>7.5212570000000003</v>
      </c>
      <c r="Q113" s="14">
        <v>7.6483109999999996</v>
      </c>
      <c r="R113" s="14">
        <v>7.7863340000000001</v>
      </c>
      <c r="S113" s="14">
        <v>7.922695</v>
      </c>
      <c r="T113" s="14">
        <v>8.040616</v>
      </c>
      <c r="U113" s="14">
        <v>8.1531649999999996</v>
      </c>
      <c r="V113" s="14">
        <v>8.2533469999999998</v>
      </c>
      <c r="W113" s="14">
        <v>8.3518340000000002</v>
      </c>
      <c r="X113" s="14">
        <v>8.4312149999999999</v>
      </c>
      <c r="Y113" s="14">
        <v>8.5204579999999996</v>
      </c>
      <c r="Z113" s="14">
        <v>8.5969569999999997</v>
      </c>
      <c r="AA113" s="14">
        <v>8.6709750000000003</v>
      </c>
      <c r="AB113" s="14">
        <v>8.7305449999999993</v>
      </c>
      <c r="AC113" s="14">
        <v>8.7761669999999992</v>
      </c>
      <c r="AD113" s="14">
        <v>8.82348</v>
      </c>
      <c r="AE113" s="14">
        <v>8.8694869999999995</v>
      </c>
      <c r="AF113" s="14">
        <v>8.9113249999999997</v>
      </c>
      <c r="AG113" s="14">
        <v>8.9501589999999993</v>
      </c>
      <c r="AH113" s="14">
        <v>8.9817090000000004</v>
      </c>
      <c r="AI113" s="14">
        <v>9.0221610000000005</v>
      </c>
      <c r="AJ113" s="14">
        <v>9.0532719999999998</v>
      </c>
      <c r="AK113" s="5">
        <v>1.0335E-2</v>
      </c>
    </row>
    <row r="114" spans="1:37" ht="15" customHeight="1">
      <c r="A114" s="34" t="s">
        <v>396</v>
      </c>
      <c r="B114" s="7" t="s">
        <v>276</v>
      </c>
      <c r="C114" s="14">
        <v>6.6388829999999999</v>
      </c>
      <c r="D114" s="14">
        <v>6.7218200000000001</v>
      </c>
      <c r="E114" s="14">
        <v>6.7760530000000001</v>
      </c>
      <c r="F114" s="14">
        <v>6.8236039999999996</v>
      </c>
      <c r="G114" s="14">
        <v>6.8871770000000003</v>
      </c>
      <c r="H114" s="14">
        <v>6.9620699999999998</v>
      </c>
      <c r="I114" s="14">
        <v>7.0454819999999998</v>
      </c>
      <c r="J114" s="14">
        <v>7.1393880000000003</v>
      </c>
      <c r="K114" s="14">
        <v>7.2459350000000002</v>
      </c>
      <c r="L114" s="14">
        <v>7.3667759999999998</v>
      </c>
      <c r="M114" s="14">
        <v>7.4965010000000003</v>
      </c>
      <c r="N114" s="14">
        <v>7.6391099999999996</v>
      </c>
      <c r="O114" s="14">
        <v>7.7857979999999998</v>
      </c>
      <c r="P114" s="14">
        <v>7.9476069999999996</v>
      </c>
      <c r="Q114" s="14">
        <v>8.1177119999999992</v>
      </c>
      <c r="R114" s="14">
        <v>8.265765</v>
      </c>
      <c r="S114" s="14">
        <v>8.4150600000000004</v>
      </c>
      <c r="T114" s="14">
        <v>8.5584019999999992</v>
      </c>
      <c r="U114" s="14">
        <v>8.6788109999999996</v>
      </c>
      <c r="V114" s="14">
        <v>8.7845340000000007</v>
      </c>
      <c r="W114" s="14">
        <v>8.8760999999999992</v>
      </c>
      <c r="X114" s="14">
        <v>8.9546790000000005</v>
      </c>
      <c r="Y114" s="14">
        <v>9.0216619999999992</v>
      </c>
      <c r="Z114" s="14">
        <v>9.0784479999999999</v>
      </c>
      <c r="AA114" s="14">
        <v>9.1264389999999995</v>
      </c>
      <c r="AB114" s="14">
        <v>9.1673270000000002</v>
      </c>
      <c r="AC114" s="14">
        <v>9.2025059999999996</v>
      </c>
      <c r="AD114" s="14">
        <v>9.2329650000000001</v>
      </c>
      <c r="AE114" s="14">
        <v>9.2596290000000003</v>
      </c>
      <c r="AF114" s="14">
        <v>9.2830720000000007</v>
      </c>
      <c r="AG114" s="14">
        <v>9.2651310000000002</v>
      </c>
      <c r="AH114" s="14">
        <v>9.3285660000000004</v>
      </c>
      <c r="AI114" s="14">
        <v>9.3522759999999998</v>
      </c>
      <c r="AJ114" s="14">
        <v>9.3674959999999992</v>
      </c>
      <c r="AK114" s="5">
        <v>1.0425E-2</v>
      </c>
    </row>
    <row r="115" spans="1:37" ht="15" customHeight="1">
      <c r="A115" s="34" t="s">
        <v>395</v>
      </c>
      <c r="B115" s="7" t="s">
        <v>274</v>
      </c>
      <c r="C115" s="14">
        <v>6.2828989999999996</v>
      </c>
      <c r="D115" s="14">
        <v>6.4828049999999999</v>
      </c>
      <c r="E115" s="14">
        <v>6.6098670000000004</v>
      </c>
      <c r="F115" s="14">
        <v>6.7005590000000002</v>
      </c>
      <c r="G115" s="14">
        <v>6.8038889999999999</v>
      </c>
      <c r="H115" s="14">
        <v>6.9099310000000003</v>
      </c>
      <c r="I115" s="14">
        <v>7.0172819999999998</v>
      </c>
      <c r="J115" s="14">
        <v>7.1307369999999999</v>
      </c>
      <c r="K115" s="14">
        <v>7.2555540000000001</v>
      </c>
      <c r="L115" s="14">
        <v>7.3921729999999997</v>
      </c>
      <c r="M115" s="14">
        <v>7.5385429999999998</v>
      </c>
      <c r="N115" s="14">
        <v>7.680885</v>
      </c>
      <c r="O115" s="14">
        <v>7.8306990000000001</v>
      </c>
      <c r="P115" s="14">
        <v>7.9904979999999997</v>
      </c>
      <c r="Q115" s="14">
        <v>8.1556890000000006</v>
      </c>
      <c r="R115" s="14">
        <v>8.316459</v>
      </c>
      <c r="S115" s="14">
        <v>8.4698650000000004</v>
      </c>
      <c r="T115" s="14">
        <v>8.609909</v>
      </c>
      <c r="U115" s="14">
        <v>8.7412240000000008</v>
      </c>
      <c r="V115" s="14">
        <v>8.8558350000000008</v>
      </c>
      <c r="W115" s="14">
        <v>8.9591480000000008</v>
      </c>
      <c r="X115" s="14">
        <v>9.0440290000000001</v>
      </c>
      <c r="Y115" s="14">
        <v>9.1096649999999997</v>
      </c>
      <c r="Z115" s="14">
        <v>9.1785929999999993</v>
      </c>
      <c r="AA115" s="14">
        <v>9.2183139999999995</v>
      </c>
      <c r="AB115" s="14">
        <v>9.2690239999999999</v>
      </c>
      <c r="AC115" s="14">
        <v>9.3212320000000002</v>
      </c>
      <c r="AD115" s="14">
        <v>9.3562779999999997</v>
      </c>
      <c r="AE115" s="14">
        <v>9.3815249999999999</v>
      </c>
      <c r="AF115" s="14">
        <v>9.408417</v>
      </c>
      <c r="AG115" s="14">
        <v>9.4364609999999995</v>
      </c>
      <c r="AH115" s="14">
        <v>9.461957</v>
      </c>
      <c r="AI115" s="14">
        <v>9.4825470000000003</v>
      </c>
      <c r="AJ115" s="14">
        <v>9.4908099999999997</v>
      </c>
      <c r="AK115" s="5">
        <v>1.1983000000000001E-2</v>
      </c>
    </row>
    <row r="116" spans="1:37" ht="15" customHeight="1">
      <c r="A116" s="34" t="s">
        <v>394</v>
      </c>
      <c r="B116" s="7" t="s">
        <v>272</v>
      </c>
      <c r="C116" s="14">
        <v>7.0913120000000003</v>
      </c>
      <c r="D116" s="14">
        <v>7.0633049999999997</v>
      </c>
      <c r="E116" s="14">
        <v>7.0465939999999998</v>
      </c>
      <c r="F116" s="14">
        <v>7.0404660000000003</v>
      </c>
      <c r="G116" s="14">
        <v>7.068486</v>
      </c>
      <c r="H116" s="14">
        <v>7.1109660000000003</v>
      </c>
      <c r="I116" s="14">
        <v>7.1651020000000001</v>
      </c>
      <c r="J116" s="14">
        <v>7.231236</v>
      </c>
      <c r="K116" s="14">
        <v>7.3118790000000002</v>
      </c>
      <c r="L116" s="14">
        <v>7.3792020000000003</v>
      </c>
      <c r="M116" s="14">
        <v>7.4803790000000001</v>
      </c>
      <c r="N116" s="14">
        <v>7.580819</v>
      </c>
      <c r="O116" s="14">
        <v>7.6908519999999996</v>
      </c>
      <c r="P116" s="14">
        <v>7.8082880000000001</v>
      </c>
      <c r="Q116" s="14">
        <v>7.933395</v>
      </c>
      <c r="R116" s="14">
        <v>8.0574410000000007</v>
      </c>
      <c r="S116" s="14">
        <v>8.1764530000000004</v>
      </c>
      <c r="T116" s="14">
        <v>8.2794709999999991</v>
      </c>
      <c r="U116" s="14">
        <v>8.3725919999999991</v>
      </c>
      <c r="V116" s="14">
        <v>8.4559080000000009</v>
      </c>
      <c r="W116" s="14">
        <v>8.531936</v>
      </c>
      <c r="X116" s="14">
        <v>8.6009170000000008</v>
      </c>
      <c r="Y116" s="14">
        <v>8.6925950000000007</v>
      </c>
      <c r="Z116" s="14">
        <v>8.7087850000000007</v>
      </c>
      <c r="AA116" s="14">
        <v>8.7551249999999996</v>
      </c>
      <c r="AB116" s="14">
        <v>8.8056789999999996</v>
      </c>
      <c r="AC116" s="14">
        <v>8.8457709999999992</v>
      </c>
      <c r="AD116" s="14">
        <v>8.884563</v>
      </c>
      <c r="AE116" s="14">
        <v>8.9190280000000008</v>
      </c>
      <c r="AF116" s="14">
        <v>8.9492499999999993</v>
      </c>
      <c r="AG116" s="14">
        <v>8.9863529999999994</v>
      </c>
      <c r="AH116" s="14">
        <v>9.0174479999999999</v>
      </c>
      <c r="AI116" s="14">
        <v>9.0445019999999996</v>
      </c>
      <c r="AJ116" s="14">
        <v>9.0714860000000002</v>
      </c>
      <c r="AK116" s="5">
        <v>7.8499999999999993E-3</v>
      </c>
    </row>
    <row r="117" spans="1:37" ht="15" customHeight="1">
      <c r="A117" s="34" t="s">
        <v>393</v>
      </c>
      <c r="B117" s="7" t="s">
        <v>270</v>
      </c>
      <c r="C117" s="14">
        <v>0</v>
      </c>
      <c r="D117" s="14">
        <v>16.871030999999999</v>
      </c>
      <c r="E117" s="14">
        <v>16.932257</v>
      </c>
      <c r="F117" s="14">
        <v>16.969899999999999</v>
      </c>
      <c r="G117" s="14">
        <v>17.119160000000001</v>
      </c>
      <c r="H117" s="14">
        <v>17.268924999999999</v>
      </c>
      <c r="I117" s="14">
        <v>17.425732</v>
      </c>
      <c r="J117" s="14">
        <v>17.606255999999998</v>
      </c>
      <c r="K117" s="14">
        <v>17.820512999999998</v>
      </c>
      <c r="L117" s="14">
        <v>18.071463000000001</v>
      </c>
      <c r="M117" s="14">
        <v>18.351811999999999</v>
      </c>
      <c r="N117" s="14">
        <v>18.616129000000001</v>
      </c>
      <c r="O117" s="14">
        <v>18.906635000000001</v>
      </c>
      <c r="P117" s="14">
        <v>19.214297999999999</v>
      </c>
      <c r="Q117" s="14">
        <v>19.529589000000001</v>
      </c>
      <c r="R117" s="14">
        <v>19.837092999999999</v>
      </c>
      <c r="S117" s="14">
        <v>20.121521000000001</v>
      </c>
      <c r="T117" s="14">
        <v>20.377455000000001</v>
      </c>
      <c r="U117" s="14">
        <v>20.601472999999999</v>
      </c>
      <c r="V117" s="14">
        <v>20.793434000000001</v>
      </c>
      <c r="W117" s="14">
        <v>20.971433999999999</v>
      </c>
      <c r="X117" s="14">
        <v>21.128011999999998</v>
      </c>
      <c r="Y117" s="14">
        <v>21.264067000000001</v>
      </c>
      <c r="Z117" s="14">
        <v>21.380669000000001</v>
      </c>
      <c r="AA117" s="14">
        <v>21.482800999999998</v>
      </c>
      <c r="AB117" s="14">
        <v>21.571856</v>
      </c>
      <c r="AC117" s="14">
        <v>21.6495</v>
      </c>
      <c r="AD117" s="14">
        <v>21.717184</v>
      </c>
      <c r="AE117" s="14">
        <v>21.776337000000002</v>
      </c>
      <c r="AF117" s="14">
        <v>21.827829000000001</v>
      </c>
      <c r="AG117" s="14">
        <v>21.873947000000001</v>
      </c>
      <c r="AH117" s="14">
        <v>21.914010999999999</v>
      </c>
      <c r="AI117" s="14">
        <v>21.949660999999999</v>
      </c>
      <c r="AJ117" s="14">
        <v>22.032518</v>
      </c>
      <c r="AK117" s="5">
        <v>8.3759999999999998E-3</v>
      </c>
    </row>
    <row r="118" spans="1:37" ht="15" customHeight="1">
      <c r="A118" s="34" t="s">
        <v>392</v>
      </c>
      <c r="B118" s="7" t="s">
        <v>268</v>
      </c>
      <c r="C118" s="14">
        <v>0</v>
      </c>
      <c r="D118" s="14">
        <v>14.113035999999999</v>
      </c>
      <c r="E118" s="14">
        <v>14.268746999999999</v>
      </c>
      <c r="F118" s="14">
        <v>14.357277</v>
      </c>
      <c r="G118" s="14">
        <v>14.54006</v>
      </c>
      <c r="H118" s="14">
        <v>14.743936</v>
      </c>
      <c r="I118" s="14">
        <v>14.969958</v>
      </c>
      <c r="J118" s="14">
        <v>15.210196</v>
      </c>
      <c r="K118" s="14">
        <v>15.469037999999999</v>
      </c>
      <c r="L118" s="14">
        <v>15.747517999999999</v>
      </c>
      <c r="M118" s="14">
        <v>16.04954</v>
      </c>
      <c r="N118" s="14">
        <v>16.326741999999999</v>
      </c>
      <c r="O118" s="14">
        <v>16.616674</v>
      </c>
      <c r="P118" s="14">
        <v>16.914818</v>
      </c>
      <c r="Q118" s="14">
        <v>17.21443</v>
      </c>
      <c r="R118" s="14">
        <v>17.500295999999999</v>
      </c>
      <c r="S118" s="14">
        <v>17.746023000000001</v>
      </c>
      <c r="T118" s="14">
        <v>17.971668000000001</v>
      </c>
      <c r="U118" s="14">
        <v>18.170565</v>
      </c>
      <c r="V118" s="14">
        <v>18.348354</v>
      </c>
      <c r="W118" s="14">
        <v>18.521229000000002</v>
      </c>
      <c r="X118" s="14">
        <v>18.678902000000001</v>
      </c>
      <c r="Y118" s="14">
        <v>18.822123000000001</v>
      </c>
      <c r="Z118" s="14">
        <v>18.951221</v>
      </c>
      <c r="AA118" s="14">
        <v>19.06991</v>
      </c>
      <c r="AB118" s="14">
        <v>19.178175</v>
      </c>
      <c r="AC118" s="14">
        <v>19.276812</v>
      </c>
      <c r="AD118" s="14">
        <v>19.366230000000002</v>
      </c>
      <c r="AE118" s="14">
        <v>19.447140000000001</v>
      </c>
      <c r="AF118" s="14">
        <v>19.519452999999999</v>
      </c>
      <c r="AG118" s="14">
        <v>19.584883000000001</v>
      </c>
      <c r="AH118" s="14">
        <v>19.642558999999999</v>
      </c>
      <c r="AI118" s="14">
        <v>19.693567000000002</v>
      </c>
      <c r="AJ118" s="14">
        <v>19.784672</v>
      </c>
      <c r="AK118" s="5">
        <v>1.0612E-2</v>
      </c>
    </row>
    <row r="119" spans="1:37" ht="15" customHeight="1">
      <c r="A119" s="34" t="s">
        <v>391</v>
      </c>
      <c r="B119" s="7" t="s">
        <v>266</v>
      </c>
      <c r="C119" s="14">
        <v>0</v>
      </c>
      <c r="D119" s="14">
        <v>10.272853</v>
      </c>
      <c r="E119" s="14">
        <v>10.332221000000001</v>
      </c>
      <c r="F119" s="14">
        <v>10.368864</v>
      </c>
      <c r="G119" s="14">
        <v>10.477503</v>
      </c>
      <c r="H119" s="14">
        <v>10.595439000000001</v>
      </c>
      <c r="I119" s="14">
        <v>10.724684</v>
      </c>
      <c r="J119" s="14">
        <v>10.871342</v>
      </c>
      <c r="K119" s="14">
        <v>11.041665999999999</v>
      </c>
      <c r="L119" s="14">
        <v>11.2339</v>
      </c>
      <c r="M119" s="14">
        <v>11.447547</v>
      </c>
      <c r="N119" s="14">
        <v>11.646661</v>
      </c>
      <c r="O119" s="14">
        <v>11.859256</v>
      </c>
      <c r="P119" s="14">
        <v>12.079526</v>
      </c>
      <c r="Q119" s="14">
        <v>12.302498</v>
      </c>
      <c r="R119" s="14">
        <v>12.518579000000001</v>
      </c>
      <c r="S119" s="14">
        <v>12.718557000000001</v>
      </c>
      <c r="T119" s="14">
        <v>12.898820000000001</v>
      </c>
      <c r="U119" s="14">
        <v>13.055965</v>
      </c>
      <c r="V119" s="14">
        <v>13.190538</v>
      </c>
      <c r="W119" s="14">
        <v>13.316005000000001</v>
      </c>
      <c r="X119" s="14">
        <v>13.426500000000001</v>
      </c>
      <c r="Y119" s="14">
        <v>13.522565999999999</v>
      </c>
      <c r="Z119" s="14">
        <v>13.604988000000001</v>
      </c>
      <c r="AA119" s="14">
        <v>13.677267000000001</v>
      </c>
      <c r="AB119" s="14">
        <v>13.740302</v>
      </c>
      <c r="AC119" s="14">
        <v>13.795292999999999</v>
      </c>
      <c r="AD119" s="14">
        <v>13.843267000000001</v>
      </c>
      <c r="AE119" s="14">
        <v>13.885284</v>
      </c>
      <c r="AF119" s="14">
        <v>13.921844</v>
      </c>
      <c r="AG119" s="14">
        <v>13.954495</v>
      </c>
      <c r="AH119" s="14">
        <v>13.983255</v>
      </c>
      <c r="AI119" s="14">
        <v>14.008754</v>
      </c>
      <c r="AJ119" s="14">
        <v>14.064109</v>
      </c>
      <c r="AK119" s="5">
        <v>9.8650000000000005E-3</v>
      </c>
    </row>
    <row r="120" spans="1:37" ht="15" customHeight="1">
      <c r="A120" s="34" t="s">
        <v>390</v>
      </c>
      <c r="B120" s="7" t="s">
        <v>264</v>
      </c>
      <c r="C120" s="14">
        <v>0</v>
      </c>
      <c r="D120" s="14">
        <v>11.520417999999999</v>
      </c>
      <c r="E120" s="14">
        <v>11.520415</v>
      </c>
      <c r="F120" s="14">
        <v>11.520415</v>
      </c>
      <c r="G120" s="14">
        <v>11.520415</v>
      </c>
      <c r="H120" s="14">
        <v>11.520416000000001</v>
      </c>
      <c r="I120" s="14">
        <v>11.520417999999999</v>
      </c>
      <c r="J120" s="14">
        <v>11.520415</v>
      </c>
      <c r="K120" s="14">
        <v>11.520414000000001</v>
      </c>
      <c r="L120" s="14">
        <v>11.520415</v>
      </c>
      <c r="M120" s="14">
        <v>11.520415</v>
      </c>
      <c r="N120" s="14">
        <v>11.520415</v>
      </c>
      <c r="O120" s="14">
        <v>11.520415</v>
      </c>
      <c r="P120" s="14">
        <v>11.520414000000001</v>
      </c>
      <c r="Q120" s="14">
        <v>11.520415</v>
      </c>
      <c r="R120" s="14">
        <v>11.520414000000001</v>
      </c>
      <c r="S120" s="14">
        <v>11.520413</v>
      </c>
      <c r="T120" s="14">
        <v>11.520415</v>
      </c>
      <c r="U120" s="14">
        <v>11.520414000000001</v>
      </c>
      <c r="V120" s="14">
        <v>11.520412</v>
      </c>
      <c r="W120" s="14">
        <v>11.520413</v>
      </c>
      <c r="X120" s="14">
        <v>11.520413</v>
      </c>
      <c r="Y120" s="14">
        <v>11.520414000000001</v>
      </c>
      <c r="Z120" s="14">
        <v>11.520417999999999</v>
      </c>
      <c r="AA120" s="14">
        <v>11.520415</v>
      </c>
      <c r="AB120" s="14">
        <v>11.520415</v>
      </c>
      <c r="AC120" s="14">
        <v>11.520413</v>
      </c>
      <c r="AD120" s="14">
        <v>11.520414000000001</v>
      </c>
      <c r="AE120" s="14">
        <v>11.520413</v>
      </c>
      <c r="AF120" s="14">
        <v>11.520416000000001</v>
      </c>
      <c r="AG120" s="14">
        <v>11.520414000000001</v>
      </c>
      <c r="AH120" s="14">
        <v>11.520414000000001</v>
      </c>
      <c r="AI120" s="14">
        <v>11.520419</v>
      </c>
      <c r="AJ120" s="14">
        <v>11.547280000000001</v>
      </c>
      <c r="AK120" s="5">
        <v>7.2999999999999999E-5</v>
      </c>
    </row>
    <row r="121" spans="1:37" ht="15" customHeight="1">
      <c r="A121" s="34" t="s">
        <v>389</v>
      </c>
      <c r="B121" s="7" t="s">
        <v>321</v>
      </c>
      <c r="C121" s="14">
        <v>7.8311159999999997</v>
      </c>
      <c r="D121" s="14">
        <v>7.9206899999999996</v>
      </c>
      <c r="E121" s="14">
        <v>8.0115409999999994</v>
      </c>
      <c r="F121" s="14">
        <v>8.092238</v>
      </c>
      <c r="G121" s="14">
        <v>8.1895609999999994</v>
      </c>
      <c r="H121" s="14">
        <v>8.3026490000000006</v>
      </c>
      <c r="I121" s="14">
        <v>8.4238210000000002</v>
      </c>
      <c r="J121" s="14">
        <v>8.5509950000000003</v>
      </c>
      <c r="K121" s="14">
        <v>8.6939019999999996</v>
      </c>
      <c r="L121" s="14">
        <v>8.8470479999999991</v>
      </c>
      <c r="M121" s="14">
        <v>9.0153879999999997</v>
      </c>
      <c r="N121" s="14">
        <v>9.1847849999999998</v>
      </c>
      <c r="O121" s="14">
        <v>9.3562480000000008</v>
      </c>
      <c r="P121" s="14">
        <v>9.5503009999999993</v>
      </c>
      <c r="Q121" s="14">
        <v>9.7371870000000005</v>
      </c>
      <c r="R121" s="14">
        <v>9.9350330000000007</v>
      </c>
      <c r="S121" s="14">
        <v>10.127514</v>
      </c>
      <c r="T121" s="14">
        <v>10.297983</v>
      </c>
      <c r="U121" s="14">
        <v>10.453626</v>
      </c>
      <c r="V121" s="14">
        <v>10.590752999999999</v>
      </c>
      <c r="W121" s="14">
        <v>10.720447999999999</v>
      </c>
      <c r="X121" s="14">
        <v>10.830572</v>
      </c>
      <c r="Y121" s="14">
        <v>10.944400999999999</v>
      </c>
      <c r="Z121" s="14">
        <v>11.045985999999999</v>
      </c>
      <c r="AA121" s="14">
        <v>11.143630999999999</v>
      </c>
      <c r="AB121" s="14">
        <v>11.220775</v>
      </c>
      <c r="AC121" s="14">
        <v>11.280127999999999</v>
      </c>
      <c r="AD121" s="14">
        <v>11.33666</v>
      </c>
      <c r="AE121" s="14">
        <v>11.393148999999999</v>
      </c>
      <c r="AF121" s="14">
        <v>11.441409999999999</v>
      </c>
      <c r="AG121" s="14">
        <v>11.483623</v>
      </c>
      <c r="AH121" s="14">
        <v>11.520587000000001</v>
      </c>
      <c r="AI121" s="14">
        <v>11.562761</v>
      </c>
      <c r="AJ121" s="14">
        <v>11.596318</v>
      </c>
      <c r="AK121" s="5">
        <v>1.1984E-2</v>
      </c>
    </row>
    <row r="122" spans="1:37" ht="15" customHeight="1">
      <c r="B122" s="4" t="s">
        <v>282</v>
      </c>
    </row>
    <row r="123" spans="1:37" ht="15" customHeight="1">
      <c r="A123" s="34" t="s">
        <v>388</v>
      </c>
      <c r="B123" s="7" t="s">
        <v>280</v>
      </c>
      <c r="C123" s="14">
        <v>6.1509229999999997</v>
      </c>
      <c r="D123" s="14">
        <v>6.2388180000000002</v>
      </c>
      <c r="E123" s="14">
        <v>6.3280320000000003</v>
      </c>
      <c r="F123" s="14">
        <v>6.4095779999999998</v>
      </c>
      <c r="G123" s="14">
        <v>6.4868420000000002</v>
      </c>
      <c r="H123" s="14">
        <v>6.5699699999999996</v>
      </c>
      <c r="I123" s="14">
        <v>6.6558529999999996</v>
      </c>
      <c r="J123" s="14">
        <v>6.7466030000000003</v>
      </c>
      <c r="K123" s="14">
        <v>6.8458119999999996</v>
      </c>
      <c r="L123" s="14">
        <v>6.9563870000000003</v>
      </c>
      <c r="M123" s="14">
        <v>7.0781559999999999</v>
      </c>
      <c r="N123" s="14">
        <v>7.202807</v>
      </c>
      <c r="O123" s="14">
        <v>7.3314849999999998</v>
      </c>
      <c r="P123" s="14">
        <v>7.4611770000000002</v>
      </c>
      <c r="Q123" s="14">
        <v>7.5895520000000003</v>
      </c>
      <c r="R123" s="14">
        <v>7.7118169999999999</v>
      </c>
      <c r="S123" s="14">
        <v>7.8268550000000001</v>
      </c>
      <c r="T123" s="14">
        <v>7.9294019999999996</v>
      </c>
      <c r="U123" s="14">
        <v>8.0163860000000007</v>
      </c>
      <c r="V123" s="14">
        <v>8.0933740000000007</v>
      </c>
      <c r="W123" s="14">
        <v>8.1590450000000008</v>
      </c>
      <c r="X123" s="14">
        <v>8.2194520000000004</v>
      </c>
      <c r="Y123" s="14">
        <v>8.2706560000000007</v>
      </c>
      <c r="Z123" s="14">
        <v>8.3263259999999999</v>
      </c>
      <c r="AA123" s="14">
        <v>8.366142</v>
      </c>
      <c r="AB123" s="14">
        <v>8.4020100000000006</v>
      </c>
      <c r="AC123" s="14">
        <v>8.4302150000000005</v>
      </c>
      <c r="AD123" s="14">
        <v>8.4521639999999998</v>
      </c>
      <c r="AE123" s="14">
        <v>8.4742979999999992</v>
      </c>
      <c r="AF123" s="14">
        <v>8.494472</v>
      </c>
      <c r="AG123" s="14">
        <v>8.5103279999999994</v>
      </c>
      <c r="AH123" s="14">
        <v>8.5252739999999996</v>
      </c>
      <c r="AI123" s="14">
        <v>8.5430799999999998</v>
      </c>
      <c r="AJ123" s="14">
        <v>8.5568770000000001</v>
      </c>
      <c r="AK123" s="5">
        <v>9.9220000000000003E-3</v>
      </c>
    </row>
    <row r="124" spans="1:37" ht="15" customHeight="1">
      <c r="A124" s="34" t="s">
        <v>387</v>
      </c>
      <c r="B124" s="7" t="s">
        <v>278</v>
      </c>
      <c r="C124" s="14">
        <v>5.3368200000000003</v>
      </c>
      <c r="D124" s="14">
        <v>5.3561240000000003</v>
      </c>
      <c r="E124" s="14">
        <v>5.3827290000000003</v>
      </c>
      <c r="F124" s="14">
        <v>5.4138039999999998</v>
      </c>
      <c r="G124" s="14">
        <v>5.4521119999999996</v>
      </c>
      <c r="H124" s="14">
        <v>5.4963699999999998</v>
      </c>
      <c r="I124" s="14">
        <v>5.5519410000000002</v>
      </c>
      <c r="J124" s="14">
        <v>5.6220509999999999</v>
      </c>
      <c r="K124" s="14">
        <v>5.6990119999999997</v>
      </c>
      <c r="L124" s="14">
        <v>5.7798930000000004</v>
      </c>
      <c r="M124" s="14">
        <v>5.8622269999999999</v>
      </c>
      <c r="N124" s="14">
        <v>5.9622339999999996</v>
      </c>
      <c r="O124" s="14">
        <v>6.0539560000000003</v>
      </c>
      <c r="P124" s="14">
        <v>6.1642710000000003</v>
      </c>
      <c r="Q124" s="14">
        <v>6.2792310000000002</v>
      </c>
      <c r="R124" s="14">
        <v>6.394412</v>
      </c>
      <c r="S124" s="14">
        <v>6.5164179999999998</v>
      </c>
      <c r="T124" s="14">
        <v>6.6118839999999999</v>
      </c>
      <c r="U124" s="14">
        <v>6.7352879999999997</v>
      </c>
      <c r="V124" s="14">
        <v>6.8292229999999998</v>
      </c>
      <c r="W124" s="14">
        <v>6.9049469999999999</v>
      </c>
      <c r="X124" s="14">
        <v>6.9775679999999998</v>
      </c>
      <c r="Y124" s="14">
        <v>7.0685630000000002</v>
      </c>
      <c r="Z124" s="14">
        <v>7.1197020000000002</v>
      </c>
      <c r="AA124" s="14">
        <v>7.1962099999999998</v>
      </c>
      <c r="AB124" s="14">
        <v>7.2851150000000002</v>
      </c>
      <c r="AC124" s="14">
        <v>7.3319210000000004</v>
      </c>
      <c r="AD124" s="14">
        <v>7.3674629999999999</v>
      </c>
      <c r="AE124" s="14">
        <v>7.3969950000000004</v>
      </c>
      <c r="AF124" s="14">
        <v>7.4253859999999996</v>
      </c>
      <c r="AG124" s="14">
        <v>7.439883</v>
      </c>
      <c r="AH124" s="14">
        <v>7.4600900000000001</v>
      </c>
      <c r="AI124" s="14">
        <v>7.4629529999999997</v>
      </c>
      <c r="AJ124" s="14">
        <v>7.4891819999999996</v>
      </c>
      <c r="AK124" s="5">
        <v>1.0531E-2</v>
      </c>
    </row>
    <row r="125" spans="1:37" ht="15" customHeight="1">
      <c r="A125" s="34" t="s">
        <v>386</v>
      </c>
      <c r="B125" s="7" t="s">
        <v>276</v>
      </c>
      <c r="C125" s="14">
        <v>5.5681979999999998</v>
      </c>
      <c r="D125" s="14">
        <v>5.7342599999999999</v>
      </c>
      <c r="E125" s="14">
        <v>5.8514629999999999</v>
      </c>
      <c r="F125" s="14">
        <v>5.940143</v>
      </c>
      <c r="G125" s="14">
        <v>6.0300130000000003</v>
      </c>
      <c r="H125" s="14">
        <v>6.1214040000000001</v>
      </c>
      <c r="I125" s="14">
        <v>6.211576</v>
      </c>
      <c r="J125" s="14">
        <v>6.3052400000000004</v>
      </c>
      <c r="K125" s="14">
        <v>6.3996339999999998</v>
      </c>
      <c r="L125" s="14">
        <v>6.498246</v>
      </c>
      <c r="M125" s="14">
        <v>6.598096</v>
      </c>
      <c r="N125" s="14">
        <v>6.7076260000000003</v>
      </c>
      <c r="O125" s="14">
        <v>6.8143219999999998</v>
      </c>
      <c r="P125" s="14">
        <v>6.9234869999999997</v>
      </c>
      <c r="Q125" s="14">
        <v>7.0528250000000003</v>
      </c>
      <c r="R125" s="14">
        <v>7.1647080000000001</v>
      </c>
      <c r="S125" s="14">
        <v>7.2637080000000003</v>
      </c>
      <c r="T125" s="14">
        <v>7.3453869999999997</v>
      </c>
      <c r="U125" s="14">
        <v>7.4099130000000004</v>
      </c>
      <c r="V125" s="14">
        <v>7.462154</v>
      </c>
      <c r="W125" s="14">
        <v>7.5042200000000001</v>
      </c>
      <c r="X125" s="14">
        <v>7.536384</v>
      </c>
      <c r="Y125" s="14">
        <v>7.560721</v>
      </c>
      <c r="Z125" s="14">
        <v>7.5787259999999996</v>
      </c>
      <c r="AA125" s="14">
        <v>7.5911939999999998</v>
      </c>
      <c r="AB125" s="14">
        <v>7.599475</v>
      </c>
      <c r="AC125" s="14">
        <v>7.6045689999999997</v>
      </c>
      <c r="AD125" s="14">
        <v>7.6072050000000004</v>
      </c>
      <c r="AE125" s="14">
        <v>7.6080069999999997</v>
      </c>
      <c r="AF125" s="14">
        <v>7.606706</v>
      </c>
      <c r="AG125" s="14">
        <v>7.5978440000000003</v>
      </c>
      <c r="AH125" s="14">
        <v>7.5943139999999998</v>
      </c>
      <c r="AI125" s="14">
        <v>7.5990120000000001</v>
      </c>
      <c r="AJ125" s="14">
        <v>7.5976689999999998</v>
      </c>
      <c r="AK125" s="5">
        <v>8.8319999999999996E-3</v>
      </c>
    </row>
    <row r="126" spans="1:37" ht="15" customHeight="1">
      <c r="A126" s="34" t="s">
        <v>385</v>
      </c>
      <c r="B126" s="7" t="s">
        <v>274</v>
      </c>
      <c r="C126" s="14">
        <v>5.8909750000000001</v>
      </c>
      <c r="D126" s="14">
        <v>5.9870400000000004</v>
      </c>
      <c r="E126" s="14">
        <v>6.0743809999999998</v>
      </c>
      <c r="F126" s="14">
        <v>6.1476189999999997</v>
      </c>
      <c r="G126" s="14">
        <v>6.2226059999999999</v>
      </c>
      <c r="H126" s="14">
        <v>6.3042550000000004</v>
      </c>
      <c r="I126" s="14">
        <v>6.39032</v>
      </c>
      <c r="J126" s="14">
        <v>6.4830620000000003</v>
      </c>
      <c r="K126" s="14">
        <v>6.5866470000000001</v>
      </c>
      <c r="L126" s="14">
        <v>6.7036369999999996</v>
      </c>
      <c r="M126" s="14">
        <v>6.8346900000000002</v>
      </c>
      <c r="N126" s="14">
        <v>6.9684499999999998</v>
      </c>
      <c r="O126" s="14">
        <v>7.1109020000000003</v>
      </c>
      <c r="P126" s="14">
        <v>7.2593360000000002</v>
      </c>
      <c r="Q126" s="14">
        <v>7.4099579999999996</v>
      </c>
      <c r="R126" s="14">
        <v>7.5561389999999999</v>
      </c>
      <c r="S126" s="14">
        <v>7.6895309999999997</v>
      </c>
      <c r="T126" s="14">
        <v>7.8080040000000004</v>
      </c>
      <c r="U126" s="14">
        <v>7.9098629999999996</v>
      </c>
      <c r="V126" s="14">
        <v>7.9939900000000002</v>
      </c>
      <c r="W126" s="14">
        <v>8.0651360000000007</v>
      </c>
      <c r="X126" s="14">
        <v>8.1237560000000002</v>
      </c>
      <c r="Y126" s="14">
        <v>8.1714319999999994</v>
      </c>
      <c r="Z126" s="14">
        <v>8.2102129999999995</v>
      </c>
      <c r="AA126" s="14">
        <v>8.2415599999999998</v>
      </c>
      <c r="AB126" s="14">
        <v>8.2690070000000002</v>
      </c>
      <c r="AC126" s="14">
        <v>8.2903819999999993</v>
      </c>
      <c r="AD126" s="14">
        <v>8.3071439999999992</v>
      </c>
      <c r="AE126" s="14">
        <v>8.3229749999999996</v>
      </c>
      <c r="AF126" s="14">
        <v>8.3339409999999994</v>
      </c>
      <c r="AG126" s="14">
        <v>8.3448220000000006</v>
      </c>
      <c r="AH126" s="14">
        <v>8.3523619999999994</v>
      </c>
      <c r="AI126" s="14">
        <v>8.3585250000000002</v>
      </c>
      <c r="AJ126" s="14">
        <v>8.3604470000000006</v>
      </c>
      <c r="AK126" s="5">
        <v>1.0489E-2</v>
      </c>
    </row>
    <row r="127" spans="1:37" ht="15" customHeight="1">
      <c r="A127" s="34" t="s">
        <v>384</v>
      </c>
      <c r="B127" s="7" t="s">
        <v>272</v>
      </c>
      <c r="C127" s="14">
        <v>0</v>
      </c>
      <c r="D127" s="14">
        <v>0</v>
      </c>
      <c r="E127" s="14">
        <v>0</v>
      </c>
      <c r="F127" s="14">
        <v>0</v>
      </c>
      <c r="G127" s="14">
        <v>0</v>
      </c>
      <c r="H127" s="14">
        <v>0</v>
      </c>
      <c r="I127" s="14">
        <v>0</v>
      </c>
      <c r="J127" s="14">
        <v>0</v>
      </c>
      <c r="K127" s="14">
        <v>0</v>
      </c>
      <c r="L127" s="14">
        <v>0</v>
      </c>
      <c r="M127" s="14">
        <v>0</v>
      </c>
      <c r="N127" s="14">
        <v>0</v>
      </c>
      <c r="O127" s="14">
        <v>0</v>
      </c>
      <c r="P127" s="14">
        <v>0</v>
      </c>
      <c r="Q127" s="14">
        <v>0</v>
      </c>
      <c r="R127" s="14">
        <v>0</v>
      </c>
      <c r="S127" s="14">
        <v>0</v>
      </c>
      <c r="T127" s="14">
        <v>0</v>
      </c>
      <c r="U127" s="14">
        <v>0</v>
      </c>
      <c r="V127" s="14">
        <v>0</v>
      </c>
      <c r="W127" s="14">
        <v>0</v>
      </c>
      <c r="X127" s="14">
        <v>0</v>
      </c>
      <c r="Y127" s="14">
        <v>0</v>
      </c>
      <c r="Z127" s="14">
        <v>0</v>
      </c>
      <c r="AA127" s="14">
        <v>0</v>
      </c>
      <c r="AB127" s="14">
        <v>0</v>
      </c>
      <c r="AC127" s="14">
        <v>0</v>
      </c>
      <c r="AD127" s="14">
        <v>0</v>
      </c>
      <c r="AE127" s="14">
        <v>0</v>
      </c>
      <c r="AF127" s="14">
        <v>0</v>
      </c>
      <c r="AG127" s="14">
        <v>0</v>
      </c>
      <c r="AH127" s="14">
        <v>0</v>
      </c>
      <c r="AI127" s="14">
        <v>0</v>
      </c>
      <c r="AJ127" s="14">
        <v>0</v>
      </c>
      <c r="AK127" s="5" t="s">
        <v>45</v>
      </c>
    </row>
    <row r="128" spans="1:37" ht="15" customHeight="1">
      <c r="A128" s="34" t="s">
        <v>383</v>
      </c>
      <c r="B128" s="7" t="s">
        <v>270</v>
      </c>
      <c r="C128" s="14">
        <v>0</v>
      </c>
      <c r="D128" s="14">
        <v>7.9114659999999999</v>
      </c>
      <c r="E128" s="14">
        <v>9.6103210000000008</v>
      </c>
      <c r="F128" s="14">
        <v>10.275418999999999</v>
      </c>
      <c r="G128" s="14">
        <v>10.681328000000001</v>
      </c>
      <c r="H128" s="14">
        <v>10.988426</v>
      </c>
      <c r="I128" s="14">
        <v>11.226865</v>
      </c>
      <c r="J128" s="14">
        <v>11.431684000000001</v>
      </c>
      <c r="K128" s="14">
        <v>11.624553000000001</v>
      </c>
      <c r="L128" s="14">
        <v>11.815666</v>
      </c>
      <c r="M128" s="14">
        <v>12.009306</v>
      </c>
      <c r="N128" s="14">
        <v>12.191564</v>
      </c>
      <c r="O128" s="14">
        <v>12.379607</v>
      </c>
      <c r="P128" s="14">
        <v>12.573708999999999</v>
      </c>
      <c r="Q128" s="14">
        <v>12.771416</v>
      </c>
      <c r="R128" s="14">
        <v>12.965775000000001</v>
      </c>
      <c r="S128" s="14">
        <v>13.1488</v>
      </c>
      <c r="T128" s="14">
        <v>13.318472</v>
      </c>
      <c r="U128" s="14">
        <v>13.469142</v>
      </c>
      <c r="V128" s="14">
        <v>13.596833</v>
      </c>
      <c r="W128" s="14">
        <v>13.724795</v>
      </c>
      <c r="X128" s="14">
        <v>13.847823</v>
      </c>
      <c r="Y128" s="14">
        <v>13.950466</v>
      </c>
      <c r="Z128" s="14">
        <v>14.021692</v>
      </c>
      <c r="AA128" s="14">
        <v>14.088804</v>
      </c>
      <c r="AB128" s="14">
        <v>14.145702999999999</v>
      </c>
      <c r="AC128" s="14">
        <v>14.193809999999999</v>
      </c>
      <c r="AD128" s="14">
        <v>14.233642</v>
      </c>
      <c r="AE128" s="14">
        <v>14.266764</v>
      </c>
      <c r="AF128" s="14">
        <v>14.294278</v>
      </c>
      <c r="AG128" s="14">
        <v>14.317582</v>
      </c>
      <c r="AH128" s="14">
        <v>14.337687000000001</v>
      </c>
      <c r="AI128" s="14">
        <v>14.35521</v>
      </c>
      <c r="AJ128" s="14">
        <v>14.409375000000001</v>
      </c>
      <c r="AK128" s="5">
        <v>1.8912999999999999E-2</v>
      </c>
    </row>
    <row r="129" spans="1:37" ht="15" customHeight="1">
      <c r="A129" s="34" t="s">
        <v>382</v>
      </c>
      <c r="B129" s="7" t="s">
        <v>268</v>
      </c>
      <c r="C129" s="14">
        <v>0</v>
      </c>
      <c r="D129" s="14">
        <v>1.375383</v>
      </c>
      <c r="E129" s="14">
        <v>2.5349759999999999</v>
      </c>
      <c r="F129" s="14">
        <v>3.3882819999999998</v>
      </c>
      <c r="G129" s="14">
        <v>4.0576639999999999</v>
      </c>
      <c r="H129" s="14">
        <v>4.6741440000000001</v>
      </c>
      <c r="I129" s="14">
        <v>5.2108439999999998</v>
      </c>
      <c r="J129" s="14">
        <v>5.6946919999999999</v>
      </c>
      <c r="K129" s="14">
        <v>6.1602839999999999</v>
      </c>
      <c r="L129" s="14">
        <v>6.6234679999999999</v>
      </c>
      <c r="M129" s="14">
        <v>7.0924040000000002</v>
      </c>
      <c r="N129" s="14">
        <v>7.5622100000000003</v>
      </c>
      <c r="O129" s="14">
        <v>8.0424849999999992</v>
      </c>
      <c r="P129" s="14">
        <v>8.5360119999999995</v>
      </c>
      <c r="Q129" s="14">
        <v>9.0365660000000005</v>
      </c>
      <c r="R129" s="14">
        <v>9.5293849999999996</v>
      </c>
      <c r="S129" s="14">
        <v>9.99465</v>
      </c>
      <c r="T129" s="14">
        <v>10.407006000000001</v>
      </c>
      <c r="U129" s="14">
        <v>10.737499</v>
      </c>
      <c r="V129" s="14">
        <v>10.965096000000001</v>
      </c>
      <c r="W129" s="14">
        <v>11.281574000000001</v>
      </c>
      <c r="X129" s="14">
        <v>11.626606000000001</v>
      </c>
      <c r="Y129" s="14">
        <v>11.860927999999999</v>
      </c>
      <c r="Z129" s="14">
        <v>11.910093</v>
      </c>
      <c r="AA129" s="14">
        <v>12.035553</v>
      </c>
      <c r="AB129" s="14">
        <v>12.151566000000001</v>
      </c>
      <c r="AC129" s="14">
        <v>12.259202</v>
      </c>
      <c r="AD129" s="14">
        <v>12.358252</v>
      </c>
      <c r="AE129" s="14">
        <v>12.449605999999999</v>
      </c>
      <c r="AF129" s="14">
        <v>12.533541</v>
      </c>
      <c r="AG129" s="14">
        <v>12.611183</v>
      </c>
      <c r="AH129" s="14">
        <v>12.683128999999999</v>
      </c>
      <c r="AI129" s="14">
        <v>12.749819</v>
      </c>
      <c r="AJ129" s="14">
        <v>12.845881</v>
      </c>
      <c r="AK129" s="5">
        <v>7.2317000000000006E-2</v>
      </c>
    </row>
    <row r="130" spans="1:37" ht="15" customHeight="1">
      <c r="A130" s="34" t="s">
        <v>381</v>
      </c>
      <c r="B130" s="7" t="s">
        <v>266</v>
      </c>
      <c r="C130" s="14">
        <v>0</v>
      </c>
      <c r="D130" s="14">
        <v>1.363818</v>
      </c>
      <c r="E130" s="14">
        <v>2.475514</v>
      </c>
      <c r="F130" s="14">
        <v>3.2715649999999998</v>
      </c>
      <c r="G130" s="14">
        <v>3.8833440000000001</v>
      </c>
      <c r="H130" s="14">
        <v>4.436261</v>
      </c>
      <c r="I130" s="14">
        <v>4.9091319999999996</v>
      </c>
      <c r="J130" s="14">
        <v>5.328875</v>
      </c>
      <c r="K130" s="14">
        <v>5.7275359999999997</v>
      </c>
      <c r="L130" s="14">
        <v>6.1203729999999998</v>
      </c>
      <c r="M130" s="14">
        <v>6.5150769999999998</v>
      </c>
      <c r="N130" s="14">
        <v>6.9070349999999996</v>
      </c>
      <c r="O130" s="14">
        <v>7.3059070000000004</v>
      </c>
      <c r="P130" s="14">
        <v>7.7122479999999998</v>
      </c>
      <c r="Q130" s="14">
        <v>8.1209340000000001</v>
      </c>
      <c r="R130" s="14">
        <v>8.5202100000000005</v>
      </c>
      <c r="S130" s="14">
        <v>8.8943820000000002</v>
      </c>
      <c r="T130" s="14">
        <v>9.2270990000000008</v>
      </c>
      <c r="U130" s="14">
        <v>9.4923319999999993</v>
      </c>
      <c r="V130" s="14">
        <v>9.6757249999999999</v>
      </c>
      <c r="W130" s="14">
        <v>9.9263870000000001</v>
      </c>
      <c r="X130" s="14">
        <v>10.193114</v>
      </c>
      <c r="Y130" s="14">
        <v>10.373199</v>
      </c>
      <c r="Z130" s="14">
        <v>10.411422</v>
      </c>
      <c r="AA130" s="14">
        <v>10.506237</v>
      </c>
      <c r="AB130" s="14">
        <v>10.593012999999999</v>
      </c>
      <c r="AC130" s="14">
        <v>10.673007</v>
      </c>
      <c r="AD130" s="14">
        <v>10.746510000000001</v>
      </c>
      <c r="AE130" s="14">
        <v>10.814527999999999</v>
      </c>
      <c r="AF130" s="14">
        <v>10.876495</v>
      </c>
      <c r="AG130" s="14">
        <v>10.933528000000001</v>
      </c>
      <c r="AH130" s="14">
        <v>10.986265</v>
      </c>
      <c r="AI130" s="14">
        <v>11.035171999999999</v>
      </c>
      <c r="AJ130" s="14">
        <v>11.110208999999999</v>
      </c>
      <c r="AK130" s="5">
        <v>6.7745E-2</v>
      </c>
    </row>
    <row r="131" spans="1:37" ht="15" customHeight="1">
      <c r="A131" s="34" t="s">
        <v>380</v>
      </c>
      <c r="B131" s="7" t="s">
        <v>264</v>
      </c>
      <c r="C131" s="14">
        <v>0</v>
      </c>
      <c r="D131" s="14">
        <v>7.892048</v>
      </c>
      <c r="E131" s="14">
        <v>7.9805929999999998</v>
      </c>
      <c r="F131" s="14">
        <v>8.0073500000000006</v>
      </c>
      <c r="G131" s="14">
        <v>8.0203380000000006</v>
      </c>
      <c r="H131" s="14">
        <v>8.0289260000000002</v>
      </c>
      <c r="I131" s="14">
        <v>8.0346530000000005</v>
      </c>
      <c r="J131" s="14">
        <v>8.0387959999999996</v>
      </c>
      <c r="K131" s="14">
        <v>8.04209</v>
      </c>
      <c r="L131" s="14">
        <v>8.0448439999999994</v>
      </c>
      <c r="M131" s="14">
        <v>8.0472070000000002</v>
      </c>
      <c r="N131" s="14">
        <v>8.0492729999999995</v>
      </c>
      <c r="O131" s="14">
        <v>8.0511049999999997</v>
      </c>
      <c r="P131" s="14">
        <v>8.0527359999999994</v>
      </c>
      <c r="Q131" s="14">
        <v>8.0541730000000005</v>
      </c>
      <c r="R131" s="14">
        <v>8.0554079999999999</v>
      </c>
      <c r="S131" s="14">
        <v>8.0564350000000005</v>
      </c>
      <c r="T131" s="14">
        <v>8.0572400000000002</v>
      </c>
      <c r="U131" s="14">
        <v>8.0578050000000001</v>
      </c>
      <c r="V131" s="14">
        <v>8.0581180000000003</v>
      </c>
      <c r="W131" s="14">
        <v>8.0586199999999995</v>
      </c>
      <c r="X131" s="14">
        <v>8.0591600000000003</v>
      </c>
      <c r="Y131" s="14">
        <v>8.0594599999999996</v>
      </c>
      <c r="Z131" s="14">
        <v>8.0594149999999996</v>
      </c>
      <c r="AA131" s="14">
        <v>8.0595409999999994</v>
      </c>
      <c r="AB131" s="14">
        <v>8.0596499999999995</v>
      </c>
      <c r="AC131" s="14">
        <v>8.059761</v>
      </c>
      <c r="AD131" s="14">
        <v>8.0598609999999997</v>
      </c>
      <c r="AE131" s="14">
        <v>8.0599500000000006</v>
      </c>
      <c r="AF131" s="14">
        <v>8.0600349999999992</v>
      </c>
      <c r="AG131" s="14">
        <v>8.0601129999999994</v>
      </c>
      <c r="AH131" s="14">
        <v>8.0601850000000006</v>
      </c>
      <c r="AI131" s="14">
        <v>8.0602479999999996</v>
      </c>
      <c r="AJ131" s="14">
        <v>8.0821649999999998</v>
      </c>
      <c r="AK131" s="5">
        <v>7.4399999999999998E-4</v>
      </c>
    </row>
    <row r="132" spans="1:37" ht="15" customHeight="1">
      <c r="A132" s="34" t="s">
        <v>379</v>
      </c>
      <c r="B132" s="7" t="s">
        <v>310</v>
      </c>
      <c r="C132" s="14">
        <v>6.1473089999999999</v>
      </c>
      <c r="D132" s="14">
        <v>6.2351570000000001</v>
      </c>
      <c r="E132" s="14">
        <v>6.3242859999999999</v>
      </c>
      <c r="F132" s="14">
        <v>6.4057209999999998</v>
      </c>
      <c r="G132" s="14">
        <v>6.4829600000000003</v>
      </c>
      <c r="H132" s="14">
        <v>6.5660720000000001</v>
      </c>
      <c r="I132" s="14">
        <v>6.6519760000000003</v>
      </c>
      <c r="J132" s="14">
        <v>6.7427849999999996</v>
      </c>
      <c r="K132" s="14">
        <v>6.8420620000000003</v>
      </c>
      <c r="L132" s="14">
        <v>6.9527029999999996</v>
      </c>
      <c r="M132" s="14">
        <v>7.0745459999999998</v>
      </c>
      <c r="N132" s="14">
        <v>7.1992719999999997</v>
      </c>
      <c r="O132" s="14">
        <v>7.3280459999999996</v>
      </c>
      <c r="P132" s="14">
        <v>7.4579029999999999</v>
      </c>
      <c r="Q132" s="14">
        <v>7.5864929999999999</v>
      </c>
      <c r="R132" s="14">
        <v>7.7089869999999996</v>
      </c>
      <c r="S132" s="14">
        <v>7.8241829999999997</v>
      </c>
      <c r="T132" s="14">
        <v>7.9268450000000001</v>
      </c>
      <c r="U132" s="14">
        <v>8.0139680000000002</v>
      </c>
      <c r="V132" s="14">
        <v>8.0909560000000003</v>
      </c>
      <c r="W132" s="14">
        <v>8.1565899999999996</v>
      </c>
      <c r="X132" s="14">
        <v>8.2168050000000008</v>
      </c>
      <c r="Y132" s="14">
        <v>8.2677709999999998</v>
      </c>
      <c r="Z132" s="14">
        <v>8.3227949999999993</v>
      </c>
      <c r="AA132" s="14">
        <v>8.3621269999999992</v>
      </c>
      <c r="AB132" s="14">
        <v>8.3974489999999999</v>
      </c>
      <c r="AC132" s="14">
        <v>8.4250690000000006</v>
      </c>
      <c r="AD132" s="14">
        <v>8.4464159999999993</v>
      </c>
      <c r="AE132" s="14">
        <v>8.4678299999999993</v>
      </c>
      <c r="AF132" s="14">
        <v>8.4870819999999991</v>
      </c>
      <c r="AG132" s="14">
        <v>8.5021190000000004</v>
      </c>
      <c r="AH132" s="14">
        <v>8.5160610000000005</v>
      </c>
      <c r="AI132" s="14">
        <v>8.5325489999999995</v>
      </c>
      <c r="AJ132" s="14">
        <v>8.5449350000000006</v>
      </c>
      <c r="AK132" s="5">
        <v>9.8969999999999995E-3</v>
      </c>
    </row>
    <row r="133" spans="1:37" ht="15" customHeight="1">
      <c r="A133" s="34" t="s">
        <v>378</v>
      </c>
      <c r="B133" s="4" t="s">
        <v>308</v>
      </c>
      <c r="C133" s="15">
        <v>7.1330169999999997</v>
      </c>
      <c r="D133" s="15">
        <v>7.2348379999999999</v>
      </c>
      <c r="E133" s="15">
        <v>7.3351949999999997</v>
      </c>
      <c r="F133" s="15">
        <v>7.4345340000000002</v>
      </c>
      <c r="G133" s="15">
        <v>7.5385600000000004</v>
      </c>
      <c r="H133" s="15">
        <v>7.6436700000000002</v>
      </c>
      <c r="I133" s="15">
        <v>7.7543430000000004</v>
      </c>
      <c r="J133" s="15">
        <v>7.8730279999999997</v>
      </c>
      <c r="K133" s="15">
        <v>8.002402</v>
      </c>
      <c r="L133" s="15">
        <v>8.144584</v>
      </c>
      <c r="M133" s="15">
        <v>8.3009219999999999</v>
      </c>
      <c r="N133" s="15">
        <v>8.4632249999999996</v>
      </c>
      <c r="O133" s="15">
        <v>8.6306049999999992</v>
      </c>
      <c r="P133" s="15">
        <v>8.8023199999999999</v>
      </c>
      <c r="Q133" s="15">
        <v>8.9735899999999997</v>
      </c>
      <c r="R133" s="15">
        <v>9.1394579999999994</v>
      </c>
      <c r="S133" s="15">
        <v>9.2992340000000002</v>
      </c>
      <c r="T133" s="15">
        <v>9.4427099999999999</v>
      </c>
      <c r="U133" s="15">
        <v>9.5682950000000009</v>
      </c>
      <c r="V133" s="15">
        <v>9.6824370000000002</v>
      </c>
      <c r="W133" s="15">
        <v>9.7842420000000008</v>
      </c>
      <c r="X133" s="15">
        <v>9.8779199999999996</v>
      </c>
      <c r="Y133" s="15">
        <v>9.9620580000000007</v>
      </c>
      <c r="Z133" s="15">
        <v>10.05115</v>
      </c>
      <c r="AA133" s="15">
        <v>10.121843999999999</v>
      </c>
      <c r="AB133" s="15">
        <v>10.185765</v>
      </c>
      <c r="AC133" s="15">
        <v>10.238791000000001</v>
      </c>
      <c r="AD133" s="15">
        <v>10.28496</v>
      </c>
      <c r="AE133" s="15">
        <v>10.331647</v>
      </c>
      <c r="AF133" s="15">
        <v>10.376073999999999</v>
      </c>
      <c r="AG133" s="15">
        <v>10.415622000000001</v>
      </c>
      <c r="AH133" s="15">
        <v>10.453134</v>
      </c>
      <c r="AI133" s="15">
        <v>10.495621999999999</v>
      </c>
      <c r="AJ133" s="15">
        <v>10.532615</v>
      </c>
      <c r="AK133" s="2">
        <v>1.1806000000000001E-2</v>
      </c>
    </row>
    <row r="135" spans="1:37" ht="15" customHeight="1">
      <c r="B135" s="4" t="s">
        <v>377</v>
      </c>
    </row>
    <row r="136" spans="1:37" ht="15" customHeight="1">
      <c r="B136" s="4" t="s">
        <v>306</v>
      </c>
    </row>
    <row r="137" spans="1:37" ht="15" customHeight="1">
      <c r="A137" s="34" t="s">
        <v>376</v>
      </c>
      <c r="B137" s="7" t="s">
        <v>280</v>
      </c>
      <c r="C137" s="17">
        <v>2.2386330000000001</v>
      </c>
      <c r="D137" s="17">
        <v>2.3231169999999999</v>
      </c>
      <c r="E137" s="17">
        <v>2.4042180000000002</v>
      </c>
      <c r="F137" s="17">
        <v>2.4819420000000001</v>
      </c>
      <c r="G137" s="17">
        <v>2.5584630000000002</v>
      </c>
      <c r="H137" s="17">
        <v>2.6265299999999998</v>
      </c>
      <c r="I137" s="17">
        <v>2.6870370000000001</v>
      </c>
      <c r="J137" s="17">
        <v>2.7477770000000001</v>
      </c>
      <c r="K137" s="17">
        <v>2.807029</v>
      </c>
      <c r="L137" s="17">
        <v>2.862787</v>
      </c>
      <c r="M137" s="17">
        <v>2.9164080000000001</v>
      </c>
      <c r="N137" s="17">
        <v>2.9655130000000001</v>
      </c>
      <c r="O137" s="17">
        <v>3.0168400000000002</v>
      </c>
      <c r="P137" s="17">
        <v>3.0567989999999998</v>
      </c>
      <c r="Q137" s="17">
        <v>3.131176</v>
      </c>
      <c r="R137" s="17">
        <v>3.1587580000000002</v>
      </c>
      <c r="S137" s="17">
        <v>3.2018230000000001</v>
      </c>
      <c r="T137" s="17">
        <v>3.227223</v>
      </c>
      <c r="U137" s="17">
        <v>3.2592340000000002</v>
      </c>
      <c r="V137" s="17">
        <v>3.2868539999999999</v>
      </c>
      <c r="W137" s="17">
        <v>3.3311099999999998</v>
      </c>
      <c r="X137" s="17">
        <v>3.3654850000000001</v>
      </c>
      <c r="Y137" s="17">
        <v>3.361605</v>
      </c>
      <c r="Z137" s="17">
        <v>3.3843390000000002</v>
      </c>
      <c r="AA137" s="17">
        <v>3.3621129999999999</v>
      </c>
      <c r="AB137" s="17">
        <v>3.3816619999999999</v>
      </c>
      <c r="AC137" s="17">
        <v>3.4319459999999999</v>
      </c>
      <c r="AD137" s="17">
        <v>3.4603640000000002</v>
      </c>
      <c r="AE137" s="17">
        <v>3.4586109999999999</v>
      </c>
      <c r="AF137" s="17">
        <v>3.4796900000000002</v>
      </c>
      <c r="AG137" s="17">
        <v>3.5188130000000002</v>
      </c>
      <c r="AH137" s="17">
        <v>3.5182000000000002</v>
      </c>
      <c r="AI137" s="17">
        <v>3.5260850000000001</v>
      </c>
      <c r="AJ137" s="17">
        <v>3.531914</v>
      </c>
      <c r="AK137" s="5">
        <v>1.3178E-2</v>
      </c>
    </row>
    <row r="138" spans="1:37" ht="15" customHeight="1">
      <c r="A138" s="34" t="s">
        <v>375</v>
      </c>
      <c r="B138" s="7" t="s">
        <v>278</v>
      </c>
      <c r="C138" s="17">
        <v>1.0314220000000001</v>
      </c>
      <c r="D138" s="17">
        <v>1.0446820000000001</v>
      </c>
      <c r="E138" s="17">
        <v>1.051865</v>
      </c>
      <c r="F138" s="17">
        <v>1.0694680000000001</v>
      </c>
      <c r="G138" s="17">
        <v>1.090598</v>
      </c>
      <c r="H138" s="17">
        <v>1.1097939999999999</v>
      </c>
      <c r="I138" s="17">
        <v>1.128118</v>
      </c>
      <c r="J138" s="17">
        <v>1.1502810000000001</v>
      </c>
      <c r="K138" s="17">
        <v>1.1762680000000001</v>
      </c>
      <c r="L138" s="17">
        <v>1.2056009999999999</v>
      </c>
      <c r="M138" s="17">
        <v>1.232802</v>
      </c>
      <c r="N138" s="17">
        <v>1.2510829999999999</v>
      </c>
      <c r="O138" s="17">
        <v>1.28</v>
      </c>
      <c r="P138" s="17">
        <v>1.297307</v>
      </c>
      <c r="Q138" s="17">
        <v>1.333091</v>
      </c>
      <c r="R138" s="17">
        <v>1.355162</v>
      </c>
      <c r="S138" s="17">
        <v>1.3828750000000001</v>
      </c>
      <c r="T138" s="17">
        <v>1.400258</v>
      </c>
      <c r="U138" s="17">
        <v>1.4262360000000001</v>
      </c>
      <c r="V138" s="17">
        <v>1.4580679999999999</v>
      </c>
      <c r="W138" s="17">
        <v>1.487879</v>
      </c>
      <c r="X138" s="17">
        <v>1.515846</v>
      </c>
      <c r="Y138" s="17">
        <v>1.5338480000000001</v>
      </c>
      <c r="Z138" s="17">
        <v>1.575583</v>
      </c>
      <c r="AA138" s="17">
        <v>1.593623</v>
      </c>
      <c r="AB138" s="17">
        <v>1.6204149999999999</v>
      </c>
      <c r="AC138" s="17">
        <v>1.6640269999999999</v>
      </c>
      <c r="AD138" s="17">
        <v>1.706793</v>
      </c>
      <c r="AE138" s="17">
        <v>1.7442960000000001</v>
      </c>
      <c r="AF138" s="17">
        <v>1.7898890000000001</v>
      </c>
      <c r="AG138" s="17">
        <v>1.8422750000000001</v>
      </c>
      <c r="AH138" s="17">
        <v>1.8818760000000001</v>
      </c>
      <c r="AI138" s="17">
        <v>1.922096</v>
      </c>
      <c r="AJ138" s="17">
        <v>1.963346</v>
      </c>
      <c r="AK138" s="5">
        <v>1.9911999999999999E-2</v>
      </c>
    </row>
    <row r="139" spans="1:37" ht="15" customHeight="1">
      <c r="A139" s="34" t="s">
        <v>374</v>
      </c>
      <c r="B139" s="7" t="s">
        <v>276</v>
      </c>
      <c r="C139" s="17">
        <v>1.37E-4</v>
      </c>
      <c r="D139" s="17">
        <v>3.1300000000000002E-4</v>
      </c>
      <c r="E139" s="17">
        <v>5.0000000000000001E-4</v>
      </c>
      <c r="F139" s="17">
        <v>6.9399999999999996E-4</v>
      </c>
      <c r="G139" s="17">
        <v>8.9499999999999996E-4</v>
      </c>
      <c r="H139" s="17">
        <v>1.0989999999999999E-3</v>
      </c>
      <c r="I139" s="17">
        <v>1.31E-3</v>
      </c>
      <c r="J139" s="17">
        <v>1.529E-3</v>
      </c>
      <c r="K139" s="17">
        <v>1.756E-3</v>
      </c>
      <c r="L139" s="17">
        <v>1.99E-3</v>
      </c>
      <c r="M139" s="17">
        <v>2.2339999999999999E-3</v>
      </c>
      <c r="N139" s="17">
        <v>2.4870000000000001E-3</v>
      </c>
      <c r="O139" s="17">
        <v>2.7499999999999998E-3</v>
      </c>
      <c r="P139" s="17">
        <v>3.0249999999999999E-3</v>
      </c>
      <c r="Q139" s="17">
        <v>3.3159999999999999E-3</v>
      </c>
      <c r="R139" s="17">
        <v>3.6709999999999998E-3</v>
      </c>
      <c r="S139" s="17">
        <v>3.9610000000000001E-3</v>
      </c>
      <c r="T139" s="17">
        <v>4.228E-3</v>
      </c>
      <c r="U139" s="17">
        <v>4.5589999999999997E-3</v>
      </c>
      <c r="V139" s="17">
        <v>4.908E-3</v>
      </c>
      <c r="W139" s="17">
        <v>5.2760000000000003E-3</v>
      </c>
      <c r="X139" s="17">
        <v>5.6620000000000004E-3</v>
      </c>
      <c r="Y139" s="17">
        <v>6.0639999999999999E-3</v>
      </c>
      <c r="Z139" s="17">
        <v>6.483E-3</v>
      </c>
      <c r="AA139" s="17">
        <v>6.9189999999999998E-3</v>
      </c>
      <c r="AB139" s="17">
        <v>7.3699999999999998E-3</v>
      </c>
      <c r="AC139" s="17">
        <v>7.8379999999999995E-3</v>
      </c>
      <c r="AD139" s="17">
        <v>8.3239999999999998E-3</v>
      </c>
      <c r="AE139" s="17">
        <v>8.8299999999999993E-3</v>
      </c>
      <c r="AF139" s="17">
        <v>9.3539999999999995E-3</v>
      </c>
      <c r="AG139" s="17">
        <v>9.8960000000000003E-3</v>
      </c>
      <c r="AH139" s="17">
        <v>1.0454E-2</v>
      </c>
      <c r="AI139" s="17">
        <v>1.1032E-2</v>
      </c>
      <c r="AJ139" s="17">
        <v>1.1743E-2</v>
      </c>
      <c r="AK139" s="5">
        <v>0.119897</v>
      </c>
    </row>
    <row r="140" spans="1:37" ht="15" customHeight="1">
      <c r="A140" s="34" t="s">
        <v>373</v>
      </c>
      <c r="B140" s="7" t="s">
        <v>274</v>
      </c>
      <c r="C140" s="17">
        <v>6.0000000000000002E-6</v>
      </c>
      <c r="D140" s="17">
        <v>1.21E-4</v>
      </c>
      <c r="E140" s="17">
        <v>2.3900000000000001E-4</v>
      </c>
      <c r="F140" s="17">
        <v>3.5799999999999997E-4</v>
      </c>
      <c r="G140" s="17">
        <v>4.7899999999999999E-4</v>
      </c>
      <c r="H140" s="17">
        <v>5.9999999999999995E-4</v>
      </c>
      <c r="I140" s="17">
        <v>7.2599999999999997E-4</v>
      </c>
      <c r="J140" s="17">
        <v>8.5999999999999998E-4</v>
      </c>
      <c r="K140" s="17">
        <v>1.0009999999999999E-3</v>
      </c>
      <c r="L140" s="17">
        <v>1.15E-3</v>
      </c>
      <c r="M140" s="17">
        <v>1.3090000000000001E-3</v>
      </c>
      <c r="N140" s="17">
        <v>1.4809999999999999E-3</v>
      </c>
      <c r="O140" s="17">
        <v>1.6639999999999999E-3</v>
      </c>
      <c r="P140" s="17">
        <v>1.8630000000000001E-3</v>
      </c>
      <c r="Q140" s="17">
        <v>2.0820000000000001E-3</v>
      </c>
      <c r="R140" s="17">
        <v>2.32E-3</v>
      </c>
      <c r="S140" s="17">
        <v>2.5820000000000001E-3</v>
      </c>
      <c r="T140" s="17">
        <v>2.872E-3</v>
      </c>
      <c r="U140" s="17">
        <v>3.192E-3</v>
      </c>
      <c r="V140" s="17">
        <v>3.5430000000000001E-3</v>
      </c>
      <c r="W140" s="17">
        <v>3.9309999999999996E-3</v>
      </c>
      <c r="X140" s="17">
        <v>4.3610000000000003E-3</v>
      </c>
      <c r="Y140" s="17">
        <v>4.836E-3</v>
      </c>
      <c r="Z140" s="17">
        <v>5.3639999999999998E-3</v>
      </c>
      <c r="AA140" s="17">
        <v>5.9500000000000004E-3</v>
      </c>
      <c r="AB140" s="17">
        <v>6.5989999999999998E-3</v>
      </c>
      <c r="AC140" s="17">
        <v>7.3169999999999997E-3</v>
      </c>
      <c r="AD140" s="17">
        <v>8.1189999999999995E-3</v>
      </c>
      <c r="AE140" s="17">
        <v>9.0109999999999999E-3</v>
      </c>
      <c r="AF140" s="17">
        <v>1.0004000000000001E-2</v>
      </c>
      <c r="AG140" s="17">
        <v>1.1103E-2</v>
      </c>
      <c r="AH140" s="17">
        <v>1.2319999999999999E-2</v>
      </c>
      <c r="AI140" s="17">
        <v>1.3662000000000001E-2</v>
      </c>
      <c r="AJ140" s="17">
        <v>1.5214999999999999E-2</v>
      </c>
      <c r="AK140" s="5">
        <v>0.163131</v>
      </c>
    </row>
    <row r="141" spans="1:37" ht="15" customHeight="1">
      <c r="A141" s="34" t="s">
        <v>372</v>
      </c>
      <c r="B141" s="7" t="s">
        <v>272</v>
      </c>
      <c r="C141" s="17">
        <v>0.16129299999999999</v>
      </c>
      <c r="D141" s="17">
        <v>0.18384600000000001</v>
      </c>
      <c r="E141" s="17">
        <v>0.207066</v>
      </c>
      <c r="F141" s="17">
        <v>0.230737</v>
      </c>
      <c r="G141" s="17">
        <v>0.25463799999999998</v>
      </c>
      <c r="H141" s="17">
        <v>0.27828599999999998</v>
      </c>
      <c r="I141" s="17">
        <v>0.30224899999999999</v>
      </c>
      <c r="J141" s="17">
        <v>0.32650099999999999</v>
      </c>
      <c r="K141" s="17">
        <v>0.35145599999999999</v>
      </c>
      <c r="L141" s="17">
        <v>0.37715100000000001</v>
      </c>
      <c r="M141" s="17">
        <v>0.40334100000000001</v>
      </c>
      <c r="N141" s="17">
        <v>0.43021799999999999</v>
      </c>
      <c r="O141" s="17">
        <v>0.45803500000000003</v>
      </c>
      <c r="P141" s="17">
        <v>0.487593</v>
      </c>
      <c r="Q141" s="17">
        <v>0.51872799999999997</v>
      </c>
      <c r="R141" s="17">
        <v>0.55108900000000005</v>
      </c>
      <c r="S141" s="17">
        <v>0.58485900000000002</v>
      </c>
      <c r="T141" s="17">
        <v>0.62023700000000004</v>
      </c>
      <c r="U141" s="17">
        <v>0.65702499999999997</v>
      </c>
      <c r="V141" s="17">
        <v>0.69521100000000002</v>
      </c>
      <c r="W141" s="17">
        <v>0.73500500000000002</v>
      </c>
      <c r="X141" s="17">
        <v>0.77647299999999997</v>
      </c>
      <c r="Y141" s="17">
        <v>0.82039899999999999</v>
      </c>
      <c r="Z141" s="17">
        <v>0.866282</v>
      </c>
      <c r="AA141" s="17">
        <v>0.91395899999999997</v>
      </c>
      <c r="AB141" s="17">
        <v>0.96774700000000002</v>
      </c>
      <c r="AC141" s="17">
        <v>1.0254810000000001</v>
      </c>
      <c r="AD141" s="17">
        <v>1.0751329999999999</v>
      </c>
      <c r="AE141" s="17">
        <v>1.124352</v>
      </c>
      <c r="AF141" s="17">
        <v>1.171948</v>
      </c>
      <c r="AG141" s="17">
        <v>1.233549</v>
      </c>
      <c r="AH141" s="17">
        <v>1.273984</v>
      </c>
      <c r="AI141" s="17">
        <v>1.326433</v>
      </c>
      <c r="AJ141" s="17">
        <v>1.3810100000000001</v>
      </c>
      <c r="AK141" s="5">
        <v>6.5043000000000004E-2</v>
      </c>
    </row>
    <row r="142" spans="1:37" ht="15" customHeight="1">
      <c r="A142" s="34" t="s">
        <v>371</v>
      </c>
      <c r="B142" s="7" t="s">
        <v>270</v>
      </c>
      <c r="C142" s="17">
        <v>8.1000000000000004E-5</v>
      </c>
      <c r="D142" s="17">
        <v>1.511E-3</v>
      </c>
      <c r="E142" s="17">
        <v>3.0219999999999999E-3</v>
      </c>
      <c r="F142" s="17">
        <v>4.5929999999999999E-3</v>
      </c>
      <c r="G142" s="17">
        <v>6.221E-3</v>
      </c>
      <c r="H142" s="17">
        <v>7.8720000000000005E-3</v>
      </c>
      <c r="I142" s="17">
        <v>9.5860000000000008E-3</v>
      </c>
      <c r="J142" s="17">
        <v>1.1361E-2</v>
      </c>
      <c r="K142" s="17">
        <v>1.3195E-2</v>
      </c>
      <c r="L142" s="17">
        <v>1.5096E-2</v>
      </c>
      <c r="M142" s="17">
        <v>1.7066000000000001E-2</v>
      </c>
      <c r="N142" s="17">
        <v>1.9116000000000001E-2</v>
      </c>
      <c r="O142" s="17">
        <v>2.1243999999999999E-2</v>
      </c>
      <c r="P142" s="17">
        <v>2.3473000000000001E-2</v>
      </c>
      <c r="Q142" s="17">
        <v>2.5824E-2</v>
      </c>
      <c r="R142" s="17">
        <v>2.827E-2</v>
      </c>
      <c r="S142" s="17">
        <v>3.0825999999999999E-2</v>
      </c>
      <c r="T142" s="17">
        <v>3.3503999999999999E-2</v>
      </c>
      <c r="U142" s="17">
        <v>3.6290000000000003E-2</v>
      </c>
      <c r="V142" s="17">
        <v>3.9182000000000002E-2</v>
      </c>
      <c r="W142" s="17">
        <v>4.2195000000000003E-2</v>
      </c>
      <c r="X142" s="17">
        <v>4.5333999999999999E-2</v>
      </c>
      <c r="Y142" s="17">
        <v>4.8589E-2</v>
      </c>
      <c r="Z142" s="17">
        <v>5.1969000000000001E-2</v>
      </c>
      <c r="AA142" s="17">
        <v>5.5476999999999999E-2</v>
      </c>
      <c r="AB142" s="17">
        <v>5.9135E-2</v>
      </c>
      <c r="AC142" s="17">
        <v>6.2863000000000002E-2</v>
      </c>
      <c r="AD142" s="17">
        <v>6.6735000000000003E-2</v>
      </c>
      <c r="AE142" s="17">
        <v>7.0781999999999998E-2</v>
      </c>
      <c r="AF142" s="17">
        <v>7.4982999999999994E-2</v>
      </c>
      <c r="AG142" s="17">
        <v>7.9324000000000006E-2</v>
      </c>
      <c r="AH142" s="17">
        <v>8.3794999999999994E-2</v>
      </c>
      <c r="AI142" s="17">
        <v>8.8423000000000002E-2</v>
      </c>
      <c r="AJ142" s="17">
        <v>9.4125E-2</v>
      </c>
      <c r="AK142" s="5">
        <v>0.137826</v>
      </c>
    </row>
    <row r="143" spans="1:37" ht="15" customHeight="1">
      <c r="A143" s="34" t="s">
        <v>370</v>
      </c>
      <c r="B143" s="7" t="s">
        <v>268</v>
      </c>
      <c r="C143" s="17">
        <v>0</v>
      </c>
      <c r="D143" s="17">
        <v>0</v>
      </c>
      <c r="E143" s="17">
        <v>0</v>
      </c>
      <c r="F143" s="17">
        <v>3.0800000000000001E-4</v>
      </c>
      <c r="G143" s="17">
        <v>6.2600000000000004E-4</v>
      </c>
      <c r="H143" s="17">
        <v>9.5E-4</v>
      </c>
      <c r="I143" s="17">
        <v>1.2849999999999999E-3</v>
      </c>
      <c r="J143" s="17">
        <v>1.634E-3</v>
      </c>
      <c r="K143" s="17">
        <v>1.9940000000000001E-3</v>
      </c>
      <c r="L143" s="17">
        <v>2.3679999999999999E-3</v>
      </c>
      <c r="M143" s="17">
        <v>2.7569999999999999E-3</v>
      </c>
      <c r="N143" s="17">
        <v>3.1610000000000002E-3</v>
      </c>
      <c r="O143" s="17">
        <v>3.5820000000000001E-3</v>
      </c>
      <c r="P143" s="17">
        <v>4.0220000000000004E-3</v>
      </c>
      <c r="Q143" s="17">
        <v>4.4869999999999997E-3</v>
      </c>
      <c r="R143" s="17">
        <v>4.9709999999999997E-3</v>
      </c>
      <c r="S143" s="17">
        <v>5.4780000000000002E-3</v>
      </c>
      <c r="T143" s="17">
        <v>6.0080000000000003E-3</v>
      </c>
      <c r="U143" s="17">
        <v>6.5599999999999999E-3</v>
      </c>
      <c r="V143" s="17">
        <v>7.1339999999999997E-3</v>
      </c>
      <c r="W143" s="17">
        <v>7.731E-3</v>
      </c>
      <c r="X143" s="17">
        <v>8.3540000000000003E-3</v>
      </c>
      <c r="Y143" s="17">
        <v>8.9990000000000001E-3</v>
      </c>
      <c r="Z143" s="17">
        <v>9.6699999999999998E-3</v>
      </c>
      <c r="AA143" s="17">
        <v>1.0366E-2</v>
      </c>
      <c r="AB143" s="17">
        <v>1.1084999999999999E-2</v>
      </c>
      <c r="AC143" s="17">
        <v>1.1828999999999999E-2</v>
      </c>
      <c r="AD143" s="17">
        <v>1.2603E-2</v>
      </c>
      <c r="AE143" s="17">
        <v>1.3407000000000001E-2</v>
      </c>
      <c r="AF143" s="17">
        <v>1.4241E-2</v>
      </c>
      <c r="AG143" s="17">
        <v>1.5102000000000001E-2</v>
      </c>
      <c r="AH143" s="17">
        <v>1.5987999999999999E-2</v>
      </c>
      <c r="AI143" s="17">
        <v>1.6905E-2</v>
      </c>
      <c r="AJ143" s="17">
        <v>1.7852E-2</v>
      </c>
      <c r="AK143" s="5" t="s">
        <v>45</v>
      </c>
    </row>
    <row r="144" spans="1:37" ht="15" customHeight="1">
      <c r="A144" s="34" t="s">
        <v>369</v>
      </c>
      <c r="B144" s="7" t="s">
        <v>266</v>
      </c>
      <c r="C144" s="17">
        <v>0</v>
      </c>
      <c r="D144" s="17">
        <v>0</v>
      </c>
      <c r="E144" s="17">
        <v>0</v>
      </c>
      <c r="F144" s="17">
        <v>2.7999999999999998E-4</v>
      </c>
      <c r="G144" s="17">
        <v>5.6999999999999998E-4</v>
      </c>
      <c r="H144" s="17">
        <v>8.6499999999999999E-4</v>
      </c>
      <c r="I144" s="17">
        <v>1.1709999999999999E-3</v>
      </c>
      <c r="J144" s="17">
        <v>1.488E-3</v>
      </c>
      <c r="K144" s="17">
        <v>1.8159999999999999E-3</v>
      </c>
      <c r="L144" s="17">
        <v>2.1570000000000001E-3</v>
      </c>
      <c r="M144" s="17">
        <v>2.5100000000000001E-3</v>
      </c>
      <c r="N144" s="17">
        <v>2.879E-3</v>
      </c>
      <c r="O144" s="17">
        <v>3.261E-3</v>
      </c>
      <c r="P144" s="17">
        <v>3.663E-3</v>
      </c>
      <c r="Q144" s="17">
        <v>4.0860000000000002E-3</v>
      </c>
      <c r="R144" s="17">
        <v>4.5269999999999998E-3</v>
      </c>
      <c r="S144" s="17">
        <v>4.9880000000000002E-3</v>
      </c>
      <c r="T144" s="17">
        <v>5.4710000000000002E-3</v>
      </c>
      <c r="U144" s="17">
        <v>5.9740000000000001E-3</v>
      </c>
      <c r="V144" s="17">
        <v>6.496E-3</v>
      </c>
      <c r="W144" s="17">
        <v>7.0400000000000003E-3</v>
      </c>
      <c r="X144" s="17">
        <v>7.607E-3</v>
      </c>
      <c r="Y144" s="17">
        <v>8.1949999999999992E-3</v>
      </c>
      <c r="Z144" s="17">
        <v>8.8059999999999996E-3</v>
      </c>
      <c r="AA144" s="17">
        <v>9.4389999999999995E-3</v>
      </c>
      <c r="AB144" s="17">
        <v>1.0094000000000001E-2</v>
      </c>
      <c r="AC144" s="17">
        <v>1.0772E-2</v>
      </c>
      <c r="AD144" s="17">
        <v>1.1476999999999999E-2</v>
      </c>
      <c r="AE144" s="17">
        <v>1.2208999999999999E-2</v>
      </c>
      <c r="AF144" s="17">
        <v>1.2968E-2</v>
      </c>
      <c r="AG144" s="17">
        <v>1.3752E-2</v>
      </c>
      <c r="AH144" s="17">
        <v>1.4559000000000001E-2</v>
      </c>
      <c r="AI144" s="17">
        <v>1.5394E-2</v>
      </c>
      <c r="AJ144" s="17">
        <v>1.6256E-2</v>
      </c>
      <c r="AK144" s="5" t="s">
        <v>45</v>
      </c>
    </row>
    <row r="145" spans="1:37" ht="15" customHeight="1">
      <c r="A145" s="34" t="s">
        <v>368</v>
      </c>
      <c r="B145" s="7" t="s">
        <v>264</v>
      </c>
      <c r="C145" s="17">
        <v>0</v>
      </c>
      <c r="D145" s="17">
        <v>0</v>
      </c>
      <c r="E145" s="17">
        <v>0</v>
      </c>
      <c r="F145" s="17">
        <v>0</v>
      </c>
      <c r="G145" s="17">
        <v>0</v>
      </c>
      <c r="H145" s="17">
        <v>0</v>
      </c>
      <c r="I145" s="17">
        <v>0</v>
      </c>
      <c r="J145" s="17">
        <v>0</v>
      </c>
      <c r="K145" s="17">
        <v>0</v>
      </c>
      <c r="L145" s="17">
        <v>0</v>
      </c>
      <c r="M145" s="17">
        <v>0</v>
      </c>
      <c r="N145" s="17">
        <v>0</v>
      </c>
      <c r="O145" s="17">
        <v>0</v>
      </c>
      <c r="P145" s="17">
        <v>0</v>
      </c>
      <c r="Q145" s="17">
        <v>0</v>
      </c>
      <c r="R145" s="17">
        <v>0</v>
      </c>
      <c r="S145" s="17">
        <v>0</v>
      </c>
      <c r="T145" s="17">
        <v>0</v>
      </c>
      <c r="U145" s="17">
        <v>0</v>
      </c>
      <c r="V145" s="17">
        <v>0</v>
      </c>
      <c r="W145" s="17">
        <v>0</v>
      </c>
      <c r="X145" s="17">
        <v>0</v>
      </c>
      <c r="Y145" s="17">
        <v>0</v>
      </c>
      <c r="Z145" s="17">
        <v>0</v>
      </c>
      <c r="AA145" s="17">
        <v>0</v>
      </c>
      <c r="AB145" s="17">
        <v>0</v>
      </c>
      <c r="AC145" s="17">
        <v>0</v>
      </c>
      <c r="AD145" s="17">
        <v>0</v>
      </c>
      <c r="AE145" s="17">
        <v>0</v>
      </c>
      <c r="AF145" s="17">
        <v>0</v>
      </c>
      <c r="AG145" s="17">
        <v>0</v>
      </c>
      <c r="AH145" s="17">
        <v>0</v>
      </c>
      <c r="AI145" s="17">
        <v>0</v>
      </c>
      <c r="AJ145" s="17">
        <v>0</v>
      </c>
      <c r="AK145" s="5" t="s">
        <v>45</v>
      </c>
    </row>
    <row r="146" spans="1:37" ht="15" customHeight="1">
      <c r="A146" s="34" t="s">
        <v>367</v>
      </c>
      <c r="B146" s="7" t="s">
        <v>295</v>
      </c>
      <c r="C146" s="17">
        <v>3.4315709999999999</v>
      </c>
      <c r="D146" s="17">
        <v>3.5535899999999998</v>
      </c>
      <c r="E146" s="17">
        <v>3.6669070000000001</v>
      </c>
      <c r="F146" s="17">
        <v>3.7883800000000001</v>
      </c>
      <c r="G146" s="17">
        <v>3.91249</v>
      </c>
      <c r="H146" s="17">
        <v>4.025995</v>
      </c>
      <c r="I146" s="17">
        <v>4.1314830000000002</v>
      </c>
      <c r="J146" s="17">
        <v>4.241428</v>
      </c>
      <c r="K146" s="17">
        <v>4.3545170000000004</v>
      </c>
      <c r="L146" s="17">
        <v>4.4683020000000004</v>
      </c>
      <c r="M146" s="17">
        <v>4.5784289999999999</v>
      </c>
      <c r="N146" s="17">
        <v>4.6759360000000001</v>
      </c>
      <c r="O146" s="17">
        <v>4.7873780000000004</v>
      </c>
      <c r="P146" s="17">
        <v>4.8777520000000001</v>
      </c>
      <c r="Q146" s="17">
        <v>5.0227930000000001</v>
      </c>
      <c r="R146" s="17">
        <v>5.1087699999999998</v>
      </c>
      <c r="S146" s="17">
        <v>5.2173920000000003</v>
      </c>
      <c r="T146" s="17">
        <v>5.2997990000000001</v>
      </c>
      <c r="U146" s="17">
        <v>5.3990669999999996</v>
      </c>
      <c r="V146" s="17">
        <v>5.5013969999999999</v>
      </c>
      <c r="W146" s="17">
        <v>5.6201670000000004</v>
      </c>
      <c r="X146" s="17">
        <v>5.72912</v>
      </c>
      <c r="Y146" s="17">
        <v>5.792535</v>
      </c>
      <c r="Z146" s="17">
        <v>5.9084969999999997</v>
      </c>
      <c r="AA146" s="17">
        <v>5.9578449999999998</v>
      </c>
      <c r="AB146" s="17">
        <v>6.0641059999999998</v>
      </c>
      <c r="AC146" s="17">
        <v>6.222073</v>
      </c>
      <c r="AD146" s="17">
        <v>6.3495480000000004</v>
      </c>
      <c r="AE146" s="17">
        <v>6.4415009999999997</v>
      </c>
      <c r="AF146" s="17">
        <v>6.5630750000000004</v>
      </c>
      <c r="AG146" s="17">
        <v>6.723814</v>
      </c>
      <c r="AH146" s="17">
        <v>6.8111790000000001</v>
      </c>
      <c r="AI146" s="17">
        <v>6.9200290000000004</v>
      </c>
      <c r="AJ146" s="17">
        <v>7.0314610000000002</v>
      </c>
      <c r="AK146" s="5">
        <v>2.1555000000000001E-2</v>
      </c>
    </row>
    <row r="147" spans="1:37" ht="15" customHeight="1">
      <c r="B147" s="4" t="s">
        <v>294</v>
      </c>
    </row>
    <row r="148" spans="1:37" ht="15" customHeight="1">
      <c r="A148" s="34" t="s">
        <v>366</v>
      </c>
      <c r="B148" s="7" t="s">
        <v>280</v>
      </c>
      <c r="C148" s="17">
        <v>1.9520729999999999</v>
      </c>
      <c r="D148" s="17">
        <v>1.958888</v>
      </c>
      <c r="E148" s="17">
        <v>1.9786509999999999</v>
      </c>
      <c r="F148" s="17">
        <v>1.997161</v>
      </c>
      <c r="G148" s="17">
        <v>2.008991</v>
      </c>
      <c r="H148" s="17">
        <v>2.0289269999999999</v>
      </c>
      <c r="I148" s="17">
        <v>2.0468869999999999</v>
      </c>
      <c r="J148" s="17">
        <v>2.0646810000000002</v>
      </c>
      <c r="K148" s="17">
        <v>2.087831</v>
      </c>
      <c r="L148" s="17">
        <v>2.1092710000000001</v>
      </c>
      <c r="M148" s="17">
        <v>2.138871</v>
      </c>
      <c r="N148" s="17">
        <v>2.1531609999999999</v>
      </c>
      <c r="O148" s="17">
        <v>2.1794069999999999</v>
      </c>
      <c r="P148" s="17">
        <v>2.1984159999999999</v>
      </c>
      <c r="Q148" s="17">
        <v>2.236834</v>
      </c>
      <c r="R148" s="17">
        <v>2.2623160000000002</v>
      </c>
      <c r="S148" s="17">
        <v>2.2811020000000002</v>
      </c>
      <c r="T148" s="17">
        <v>2.3075779999999999</v>
      </c>
      <c r="U148" s="17">
        <v>2.3438750000000002</v>
      </c>
      <c r="V148" s="17">
        <v>2.3839190000000001</v>
      </c>
      <c r="W148" s="17">
        <v>2.4261370000000002</v>
      </c>
      <c r="X148" s="17">
        <v>2.4684200000000001</v>
      </c>
      <c r="Y148" s="17">
        <v>2.5096919999999998</v>
      </c>
      <c r="Z148" s="17">
        <v>2.5463990000000001</v>
      </c>
      <c r="AA148" s="17">
        <v>2.5785520000000002</v>
      </c>
      <c r="AB148" s="17">
        <v>2.6301890000000001</v>
      </c>
      <c r="AC148" s="17">
        <v>2.6957939999999998</v>
      </c>
      <c r="AD148" s="17">
        <v>2.765269</v>
      </c>
      <c r="AE148" s="17">
        <v>2.8274689999999998</v>
      </c>
      <c r="AF148" s="17">
        <v>2.897141</v>
      </c>
      <c r="AG148" s="17">
        <v>2.9720059999999999</v>
      </c>
      <c r="AH148" s="17">
        <v>3.0439240000000001</v>
      </c>
      <c r="AI148" s="17">
        <v>3.1143689999999999</v>
      </c>
      <c r="AJ148" s="17">
        <v>3.1872630000000002</v>
      </c>
      <c r="AK148" s="5">
        <v>1.5328E-2</v>
      </c>
    </row>
    <row r="149" spans="1:37" ht="15" customHeight="1">
      <c r="A149" s="34" t="s">
        <v>365</v>
      </c>
      <c r="B149" s="7" t="s">
        <v>278</v>
      </c>
      <c r="C149" s="17">
        <v>1.312209</v>
      </c>
      <c r="D149" s="17">
        <v>1.2796989999999999</v>
      </c>
      <c r="E149" s="17">
        <v>1.263997</v>
      </c>
      <c r="F149" s="17">
        <v>1.2495210000000001</v>
      </c>
      <c r="G149" s="17">
        <v>1.231627</v>
      </c>
      <c r="H149" s="17">
        <v>1.221087</v>
      </c>
      <c r="I149" s="17">
        <v>1.213473</v>
      </c>
      <c r="J149" s="17">
        <v>1.2132559999999999</v>
      </c>
      <c r="K149" s="17">
        <v>1.214426</v>
      </c>
      <c r="L149" s="17">
        <v>1.2221040000000001</v>
      </c>
      <c r="M149" s="17">
        <v>1.228478</v>
      </c>
      <c r="N149" s="17">
        <v>1.2296279999999999</v>
      </c>
      <c r="O149" s="17">
        <v>1.245182</v>
      </c>
      <c r="P149" s="17">
        <v>1.2447569999999999</v>
      </c>
      <c r="Q149" s="17">
        <v>1.2683629999999999</v>
      </c>
      <c r="R149" s="17">
        <v>1.2759400000000001</v>
      </c>
      <c r="S149" s="17">
        <v>1.280154</v>
      </c>
      <c r="T149" s="17">
        <v>1.2990930000000001</v>
      </c>
      <c r="U149" s="17">
        <v>1.3173429999999999</v>
      </c>
      <c r="V149" s="17">
        <v>1.3384990000000001</v>
      </c>
      <c r="W149" s="17">
        <v>1.3559600000000001</v>
      </c>
      <c r="X149" s="17">
        <v>1.3864300000000001</v>
      </c>
      <c r="Y149" s="17">
        <v>1.4040729999999999</v>
      </c>
      <c r="Z149" s="17">
        <v>1.4277820000000001</v>
      </c>
      <c r="AA149" s="17">
        <v>1.4500690000000001</v>
      </c>
      <c r="AB149" s="17">
        <v>1.4804349999999999</v>
      </c>
      <c r="AC149" s="17">
        <v>1.5186820000000001</v>
      </c>
      <c r="AD149" s="17">
        <v>1.553091</v>
      </c>
      <c r="AE149" s="17">
        <v>1.5860190000000001</v>
      </c>
      <c r="AF149" s="17">
        <v>1.6194</v>
      </c>
      <c r="AG149" s="17">
        <v>1.653179</v>
      </c>
      <c r="AH149" s="17">
        <v>1.6897420000000001</v>
      </c>
      <c r="AI149" s="17">
        <v>1.7163649999999999</v>
      </c>
      <c r="AJ149" s="17">
        <v>1.748502</v>
      </c>
      <c r="AK149" s="5">
        <v>9.8019999999999999E-3</v>
      </c>
    </row>
    <row r="150" spans="1:37" ht="15" customHeight="1">
      <c r="A150" s="34" t="s">
        <v>364</v>
      </c>
      <c r="B150" s="7" t="s">
        <v>276</v>
      </c>
      <c r="C150" s="17">
        <v>3.5339999999999998E-3</v>
      </c>
      <c r="D150" s="17">
        <v>3.4350000000000001E-3</v>
      </c>
      <c r="E150" s="17">
        <v>3.3679999999999999E-3</v>
      </c>
      <c r="F150" s="17">
        <v>3.3649999999999999E-3</v>
      </c>
      <c r="G150" s="17">
        <v>3.4420000000000002E-3</v>
      </c>
      <c r="H150" s="17">
        <v>3.5479999999999999E-3</v>
      </c>
      <c r="I150" s="17">
        <v>3.6740000000000002E-3</v>
      </c>
      <c r="J150" s="17">
        <v>3.8110000000000002E-3</v>
      </c>
      <c r="K150" s="17">
        <v>3.993E-3</v>
      </c>
      <c r="L150" s="17">
        <v>4.169E-3</v>
      </c>
      <c r="M150" s="17">
        <v>4.4010000000000004E-3</v>
      </c>
      <c r="N150" s="17">
        <v>4.5139999999999998E-3</v>
      </c>
      <c r="O150" s="17">
        <v>4.7159999999999997E-3</v>
      </c>
      <c r="P150" s="17">
        <v>4.8690000000000001E-3</v>
      </c>
      <c r="Q150" s="17">
        <v>5.0220000000000004E-3</v>
      </c>
      <c r="R150" s="17">
        <v>5.3150000000000003E-3</v>
      </c>
      <c r="S150" s="17">
        <v>5.5079999999999999E-3</v>
      </c>
      <c r="T150" s="17">
        <v>5.6470000000000001E-3</v>
      </c>
      <c r="U150" s="17">
        <v>5.8900000000000003E-3</v>
      </c>
      <c r="V150" s="17">
        <v>6.1549999999999999E-3</v>
      </c>
      <c r="W150" s="17">
        <v>6.4419999999999998E-3</v>
      </c>
      <c r="X150" s="17">
        <v>6.7520000000000002E-3</v>
      </c>
      <c r="Y150" s="17">
        <v>7.084E-3</v>
      </c>
      <c r="Z150" s="17">
        <v>7.4359999999999999E-3</v>
      </c>
      <c r="AA150" s="17">
        <v>7.809E-3</v>
      </c>
      <c r="AB150" s="17">
        <v>8.2059999999999998E-3</v>
      </c>
      <c r="AC150" s="17">
        <v>8.6289999999999995E-3</v>
      </c>
      <c r="AD150" s="17">
        <v>9.0760000000000007E-3</v>
      </c>
      <c r="AE150" s="17">
        <v>9.5490000000000002E-3</v>
      </c>
      <c r="AF150" s="17">
        <v>1.0045999999999999E-2</v>
      </c>
      <c r="AG150" s="17">
        <v>1.0859000000000001E-2</v>
      </c>
      <c r="AH150" s="17">
        <v>1.1072E-2</v>
      </c>
      <c r="AI150" s="17">
        <v>1.1589E-2</v>
      </c>
      <c r="AJ150" s="17">
        <v>1.2186000000000001E-2</v>
      </c>
      <c r="AK150" s="5">
        <v>4.0365999999999999E-2</v>
      </c>
    </row>
    <row r="151" spans="1:37" ht="15" customHeight="1">
      <c r="A151" s="34" t="s">
        <v>363</v>
      </c>
      <c r="B151" s="7" t="s">
        <v>274</v>
      </c>
      <c r="C151" s="17">
        <v>1.807E-3</v>
      </c>
      <c r="D151" s="17">
        <v>2.2520000000000001E-3</v>
      </c>
      <c r="E151" s="17">
        <v>2.7390000000000001E-3</v>
      </c>
      <c r="F151" s="17">
        <v>3.1979999999999999E-3</v>
      </c>
      <c r="G151" s="17">
        <v>3.6410000000000001E-3</v>
      </c>
      <c r="H151" s="17">
        <v>4.1279999999999997E-3</v>
      </c>
      <c r="I151" s="17">
        <v>4.6109999999999996E-3</v>
      </c>
      <c r="J151" s="17">
        <v>5.0819999999999997E-3</v>
      </c>
      <c r="K151" s="17">
        <v>5.5510000000000004E-3</v>
      </c>
      <c r="L151" s="17">
        <v>6.0219999999999996E-3</v>
      </c>
      <c r="M151" s="17">
        <v>6.4929999999999996E-3</v>
      </c>
      <c r="N151" s="17">
        <v>6.9610000000000002E-3</v>
      </c>
      <c r="O151" s="17">
        <v>7.4400000000000004E-3</v>
      </c>
      <c r="P151" s="17">
        <v>7.9139999999999992E-3</v>
      </c>
      <c r="Q151" s="17">
        <v>8.4010000000000005E-3</v>
      </c>
      <c r="R151" s="17">
        <v>8.914E-3</v>
      </c>
      <c r="S151" s="17">
        <v>9.4129999999999995E-3</v>
      </c>
      <c r="T151" s="17">
        <v>9.953E-3</v>
      </c>
      <c r="U151" s="17">
        <v>1.0468999999999999E-2</v>
      </c>
      <c r="V151" s="17">
        <v>1.1004999999999999E-2</v>
      </c>
      <c r="W151" s="17">
        <v>1.1524E-2</v>
      </c>
      <c r="X151" s="17">
        <v>1.2109999999999999E-2</v>
      </c>
      <c r="Y151" s="17">
        <v>1.2781000000000001E-2</v>
      </c>
      <c r="Z151" s="17">
        <v>1.3365E-2</v>
      </c>
      <c r="AA151" s="17">
        <v>1.4144E-2</v>
      </c>
      <c r="AB151" s="17">
        <v>1.4803999999999999E-2</v>
      </c>
      <c r="AC151" s="17">
        <v>1.5441E-2</v>
      </c>
      <c r="AD151" s="17">
        <v>1.6226999999999998E-2</v>
      </c>
      <c r="AE151" s="17">
        <v>1.7111999999999999E-2</v>
      </c>
      <c r="AF151" s="17">
        <v>1.7991E-2</v>
      </c>
      <c r="AG151" s="17">
        <v>1.8866999999999998E-2</v>
      </c>
      <c r="AH151" s="17">
        <v>1.9778E-2</v>
      </c>
      <c r="AI151" s="17">
        <v>2.0764000000000001E-2</v>
      </c>
      <c r="AJ151" s="17">
        <v>2.1919000000000001E-2</v>
      </c>
      <c r="AK151" s="5">
        <v>7.3695999999999998E-2</v>
      </c>
    </row>
    <row r="152" spans="1:37" ht="15" customHeight="1">
      <c r="A152" s="34" t="s">
        <v>362</v>
      </c>
      <c r="B152" s="7" t="s">
        <v>272</v>
      </c>
      <c r="C152" s="17">
        <v>2.0632999999999999E-2</v>
      </c>
      <c r="D152" s="17">
        <v>2.4549999999999999E-2</v>
      </c>
      <c r="E152" s="17">
        <v>2.8778000000000001E-2</v>
      </c>
      <c r="F152" s="17">
        <v>3.2744000000000002E-2</v>
      </c>
      <c r="G152" s="17">
        <v>3.6528999999999999E-2</v>
      </c>
      <c r="H152" s="17">
        <v>4.0639000000000002E-2</v>
      </c>
      <c r="I152" s="17">
        <v>4.4692000000000003E-2</v>
      </c>
      <c r="J152" s="17">
        <v>4.8614999999999998E-2</v>
      </c>
      <c r="K152" s="17">
        <v>5.253E-2</v>
      </c>
      <c r="L152" s="17">
        <v>5.6461999999999998E-2</v>
      </c>
      <c r="M152" s="17">
        <v>6.0427000000000002E-2</v>
      </c>
      <c r="N152" s="17">
        <v>6.4405000000000004E-2</v>
      </c>
      <c r="O152" s="17">
        <v>6.8462999999999996E-2</v>
      </c>
      <c r="P152" s="17">
        <v>7.2690000000000005E-2</v>
      </c>
      <c r="Q152" s="17">
        <v>7.7095999999999998E-2</v>
      </c>
      <c r="R152" s="17">
        <v>8.1682000000000005E-2</v>
      </c>
      <c r="S152" s="17">
        <v>8.6486999999999994E-2</v>
      </c>
      <c r="T152" s="17">
        <v>9.1560000000000002E-2</v>
      </c>
      <c r="U152" s="17">
        <v>9.6827999999999997E-2</v>
      </c>
      <c r="V152" s="17">
        <v>0.10227899999999999</v>
      </c>
      <c r="W152" s="17">
        <v>0.108011</v>
      </c>
      <c r="X152" s="17">
        <v>0.114078</v>
      </c>
      <c r="Y152" s="17">
        <v>0.121225</v>
      </c>
      <c r="Z152" s="17">
        <v>0.126972</v>
      </c>
      <c r="AA152" s="17">
        <v>0.13395699999999999</v>
      </c>
      <c r="AB152" s="17">
        <v>0.1416</v>
      </c>
      <c r="AC152" s="17">
        <v>0.14948400000000001</v>
      </c>
      <c r="AD152" s="17">
        <v>0.15804199999999999</v>
      </c>
      <c r="AE152" s="17">
        <v>0.166797</v>
      </c>
      <c r="AF152" s="17">
        <v>0.176319</v>
      </c>
      <c r="AG152" s="17">
        <v>0.185227</v>
      </c>
      <c r="AH152" s="17">
        <v>0.194993</v>
      </c>
      <c r="AI152" s="17">
        <v>0.20551900000000001</v>
      </c>
      <c r="AJ152" s="17">
        <v>0.21621099999999999</v>
      </c>
      <c r="AK152" s="5">
        <v>7.0349999999999996E-2</v>
      </c>
    </row>
    <row r="153" spans="1:37" ht="15" customHeight="1">
      <c r="A153" s="34" t="s">
        <v>361</v>
      </c>
      <c r="B153" s="7" t="s">
        <v>270</v>
      </c>
      <c r="C153" s="17">
        <v>3.9999999999999998E-6</v>
      </c>
      <c r="D153" s="17">
        <v>1.108E-3</v>
      </c>
      <c r="E153" s="17">
        <v>2.3519999999999999E-3</v>
      </c>
      <c r="F153" s="17">
        <v>3.5750000000000001E-3</v>
      </c>
      <c r="G153" s="17">
        <v>4.7999999999999996E-3</v>
      </c>
      <c r="H153" s="17">
        <v>6.1809999999999999E-3</v>
      </c>
      <c r="I153" s="17">
        <v>7.6020000000000003E-3</v>
      </c>
      <c r="J153" s="17">
        <v>9.0349999999999996E-3</v>
      </c>
      <c r="K153" s="17">
        <v>1.0512000000000001E-2</v>
      </c>
      <c r="L153" s="17">
        <v>1.2041E-2</v>
      </c>
      <c r="M153" s="17">
        <v>1.3618E-2</v>
      </c>
      <c r="N153" s="17">
        <v>1.5233E-2</v>
      </c>
      <c r="O153" s="17">
        <v>1.6899999999999998E-2</v>
      </c>
      <c r="P153" s="17">
        <v>1.8641000000000001E-2</v>
      </c>
      <c r="Q153" s="17">
        <v>2.0456999999999999E-2</v>
      </c>
      <c r="R153" s="17">
        <v>2.2346999999999999E-2</v>
      </c>
      <c r="S153" s="17">
        <v>2.4323000000000001E-2</v>
      </c>
      <c r="T153" s="17">
        <v>2.6402999999999999E-2</v>
      </c>
      <c r="U153" s="17">
        <v>2.8556999999999999E-2</v>
      </c>
      <c r="V153" s="17">
        <v>3.0779999999999998E-2</v>
      </c>
      <c r="W153" s="17">
        <v>3.3105999999999997E-2</v>
      </c>
      <c r="X153" s="17">
        <v>3.5552E-2</v>
      </c>
      <c r="Y153" s="17">
        <v>3.8115999999999997E-2</v>
      </c>
      <c r="Z153" s="17">
        <v>4.0793999999999997E-2</v>
      </c>
      <c r="AA153" s="17">
        <v>4.3597999999999998E-2</v>
      </c>
      <c r="AB153" s="17">
        <v>4.6542E-2</v>
      </c>
      <c r="AC153" s="17">
        <v>4.9641999999999999E-2</v>
      </c>
      <c r="AD153" s="17">
        <v>5.2893000000000003E-2</v>
      </c>
      <c r="AE153" s="17">
        <v>5.6306000000000002E-2</v>
      </c>
      <c r="AF153" s="17">
        <v>5.9858000000000001E-2</v>
      </c>
      <c r="AG153" s="17">
        <v>6.3568E-2</v>
      </c>
      <c r="AH153" s="17">
        <v>6.7423999999999998E-2</v>
      </c>
      <c r="AI153" s="17">
        <v>7.1439000000000002E-2</v>
      </c>
      <c r="AJ153" s="17">
        <v>7.5941999999999996E-2</v>
      </c>
      <c r="AK153" s="5">
        <v>0.14121500000000001</v>
      </c>
    </row>
    <row r="154" spans="1:37" ht="15" customHeight="1">
      <c r="A154" s="34" t="s">
        <v>360</v>
      </c>
      <c r="B154" s="7" t="s">
        <v>268</v>
      </c>
      <c r="C154" s="17">
        <v>0</v>
      </c>
      <c r="D154" s="17">
        <v>4.6700000000000002E-4</v>
      </c>
      <c r="E154" s="17">
        <v>9.9200000000000004E-4</v>
      </c>
      <c r="F154" s="17">
        <v>1.5089999999999999E-3</v>
      </c>
      <c r="G154" s="17">
        <v>2.026E-3</v>
      </c>
      <c r="H154" s="17">
        <v>2.6099999999999999E-3</v>
      </c>
      <c r="I154" s="17">
        <v>3.2100000000000002E-3</v>
      </c>
      <c r="J154" s="17">
        <v>3.8159999999999999E-3</v>
      </c>
      <c r="K154" s="17">
        <v>4.4400000000000004E-3</v>
      </c>
      <c r="L154" s="17">
        <v>5.0860000000000002E-3</v>
      </c>
      <c r="M154" s="17">
        <v>5.7530000000000003E-3</v>
      </c>
      <c r="N154" s="17">
        <v>6.4349999999999997E-3</v>
      </c>
      <c r="O154" s="17">
        <v>7.1399999999999996E-3</v>
      </c>
      <c r="P154" s="17">
        <v>7.8750000000000001E-3</v>
      </c>
      <c r="Q154" s="17">
        <v>8.6420000000000004E-3</v>
      </c>
      <c r="R154" s="17">
        <v>9.4409999999999997E-3</v>
      </c>
      <c r="S154" s="17">
        <v>1.0276E-2</v>
      </c>
      <c r="T154" s="17">
        <v>1.1155E-2</v>
      </c>
      <c r="U154" s="17">
        <v>1.2064999999999999E-2</v>
      </c>
      <c r="V154" s="17">
        <v>1.3004999999999999E-2</v>
      </c>
      <c r="W154" s="17">
        <v>1.3986999999999999E-2</v>
      </c>
      <c r="X154" s="17">
        <v>1.5021E-2</v>
      </c>
      <c r="Y154" s="17">
        <v>1.6104E-2</v>
      </c>
      <c r="Z154" s="17">
        <v>1.7236000000000001E-2</v>
      </c>
      <c r="AA154" s="17">
        <v>1.8421E-2</v>
      </c>
      <c r="AB154" s="17">
        <v>1.9664999999999998E-2</v>
      </c>
      <c r="AC154" s="17">
        <v>2.0975000000000001E-2</v>
      </c>
      <c r="AD154" s="17">
        <v>2.2349000000000001E-2</v>
      </c>
      <c r="AE154" s="17">
        <v>2.3791E-2</v>
      </c>
      <c r="AF154" s="17">
        <v>2.5291999999999999E-2</v>
      </c>
      <c r="AG154" s="17">
        <v>2.6859000000000001E-2</v>
      </c>
      <c r="AH154" s="17">
        <v>2.8489E-2</v>
      </c>
      <c r="AI154" s="17">
        <v>3.0185E-2</v>
      </c>
      <c r="AJ154" s="17">
        <v>3.2087999999999998E-2</v>
      </c>
      <c r="AK154" s="5">
        <v>0.141344</v>
      </c>
    </row>
    <row r="155" spans="1:37" ht="15" customHeight="1">
      <c r="A155" s="34" t="s">
        <v>359</v>
      </c>
      <c r="B155" s="7" t="s">
        <v>266</v>
      </c>
      <c r="C155" s="17">
        <v>0</v>
      </c>
      <c r="D155" s="17">
        <v>3.8499999999999998E-4</v>
      </c>
      <c r="E155" s="17">
        <v>8.1800000000000004E-4</v>
      </c>
      <c r="F155" s="17">
        <v>1.2440000000000001E-3</v>
      </c>
      <c r="G155" s="17">
        <v>1.671E-3</v>
      </c>
      <c r="H155" s="17">
        <v>2.153E-3</v>
      </c>
      <c r="I155" s="17">
        <v>2.6480000000000002E-3</v>
      </c>
      <c r="J155" s="17">
        <v>3.1470000000000001E-3</v>
      </c>
      <c r="K155" s="17">
        <v>3.6619999999999999E-3</v>
      </c>
      <c r="L155" s="17">
        <v>4.1949999999999999E-3</v>
      </c>
      <c r="M155" s="17">
        <v>4.744E-3</v>
      </c>
      <c r="N155" s="17">
        <v>5.3070000000000001E-3</v>
      </c>
      <c r="O155" s="17">
        <v>5.888E-3</v>
      </c>
      <c r="P155" s="17">
        <v>6.4939999999999998E-3</v>
      </c>
      <c r="Q155" s="17">
        <v>7.1269999999999997E-3</v>
      </c>
      <c r="R155" s="17">
        <v>7.7860000000000004E-3</v>
      </c>
      <c r="S155" s="17">
        <v>8.4749999999999999E-3</v>
      </c>
      <c r="T155" s="17">
        <v>9.1990000000000006E-3</v>
      </c>
      <c r="U155" s="17">
        <v>9.9500000000000005E-3</v>
      </c>
      <c r="V155" s="17">
        <v>1.0725E-2</v>
      </c>
      <c r="W155" s="17">
        <v>1.1535E-2</v>
      </c>
      <c r="X155" s="17">
        <v>1.2388E-2</v>
      </c>
      <c r="Y155" s="17">
        <v>1.3280999999999999E-2</v>
      </c>
      <c r="Z155" s="17">
        <v>1.4215E-2</v>
      </c>
      <c r="AA155" s="17">
        <v>1.5192000000000001E-2</v>
      </c>
      <c r="AB155" s="17">
        <v>1.6218E-2</v>
      </c>
      <c r="AC155" s="17">
        <v>1.7298000000000001E-2</v>
      </c>
      <c r="AD155" s="17">
        <v>1.8430999999999999E-2</v>
      </c>
      <c r="AE155" s="17">
        <v>1.9619999999999999E-2</v>
      </c>
      <c r="AF155" s="17">
        <v>2.0858000000000002E-2</v>
      </c>
      <c r="AG155" s="17">
        <v>2.215E-2</v>
      </c>
      <c r="AH155" s="17">
        <v>2.3494000000000001E-2</v>
      </c>
      <c r="AI155" s="17">
        <v>2.4893999999999999E-2</v>
      </c>
      <c r="AJ155" s="17">
        <v>2.6463E-2</v>
      </c>
      <c r="AK155" s="5">
        <v>0.141344</v>
      </c>
    </row>
    <row r="156" spans="1:37" ht="15" customHeight="1">
      <c r="A156" s="34" t="s">
        <v>358</v>
      </c>
      <c r="B156" s="7" t="s">
        <v>264</v>
      </c>
      <c r="C156" s="17">
        <v>0</v>
      </c>
      <c r="D156" s="17">
        <v>6.6100000000000002E-4</v>
      </c>
      <c r="E156" s="17">
        <v>1.405E-3</v>
      </c>
      <c r="F156" s="17">
        <v>2.1359999999999999E-3</v>
      </c>
      <c r="G156" s="17">
        <v>2.869E-3</v>
      </c>
      <c r="H156" s="17">
        <v>3.6960000000000001E-3</v>
      </c>
      <c r="I156" s="17">
        <v>4.5459999999999997E-3</v>
      </c>
      <c r="J156" s="17">
        <v>5.4029999999999998E-3</v>
      </c>
      <c r="K156" s="17">
        <v>6.2870000000000001E-3</v>
      </c>
      <c r="L156" s="17">
        <v>7.2020000000000001E-3</v>
      </c>
      <c r="M156" s="17">
        <v>8.1460000000000005E-3</v>
      </c>
      <c r="N156" s="17">
        <v>9.1120000000000003E-3</v>
      </c>
      <c r="O156" s="17">
        <v>1.0109999999999999E-2</v>
      </c>
      <c r="P156" s="17">
        <v>1.1150999999999999E-2</v>
      </c>
      <c r="Q156" s="17">
        <v>1.2238000000000001E-2</v>
      </c>
      <c r="R156" s="17">
        <v>1.3369000000000001E-2</v>
      </c>
      <c r="S156" s="17">
        <v>1.4552000000000001E-2</v>
      </c>
      <c r="T156" s="17">
        <v>1.5796000000000001E-2</v>
      </c>
      <c r="U156" s="17">
        <v>1.7084999999999999E-2</v>
      </c>
      <c r="V156" s="17">
        <v>1.8415000000000001E-2</v>
      </c>
      <c r="W156" s="17">
        <v>1.9807000000000002E-2</v>
      </c>
      <c r="X156" s="17">
        <v>2.1271000000000002E-2</v>
      </c>
      <c r="Y156" s="17">
        <v>2.2804999999999999E-2</v>
      </c>
      <c r="Z156" s="17">
        <v>2.4407000000000002E-2</v>
      </c>
      <c r="AA156" s="17">
        <v>2.6085000000000001E-2</v>
      </c>
      <c r="AB156" s="17">
        <v>2.7845999999999999E-2</v>
      </c>
      <c r="AC156" s="17">
        <v>2.9701000000000002E-2</v>
      </c>
      <c r="AD156" s="17">
        <v>3.1647000000000002E-2</v>
      </c>
      <c r="AE156" s="17">
        <v>3.3688000000000003E-2</v>
      </c>
      <c r="AF156" s="17">
        <v>3.5813999999999999E-2</v>
      </c>
      <c r="AG156" s="17">
        <v>3.8032999999999997E-2</v>
      </c>
      <c r="AH156" s="17">
        <v>4.0341000000000002E-2</v>
      </c>
      <c r="AI156" s="17">
        <v>4.2743999999999997E-2</v>
      </c>
      <c r="AJ156" s="17">
        <v>4.5437999999999999E-2</v>
      </c>
      <c r="AK156" s="5">
        <v>0.141344</v>
      </c>
    </row>
    <row r="157" spans="1:37" ht="15" customHeight="1">
      <c r="A157" s="34" t="s">
        <v>357</v>
      </c>
      <c r="B157" s="7" t="s">
        <v>283</v>
      </c>
      <c r="C157" s="17">
        <v>3.29026</v>
      </c>
      <c r="D157" s="17">
        <v>3.2714449999999999</v>
      </c>
      <c r="E157" s="17">
        <v>3.2830979999999998</v>
      </c>
      <c r="F157" s="17">
        <v>3.2944529999999999</v>
      </c>
      <c r="G157" s="17">
        <v>3.295598</v>
      </c>
      <c r="H157" s="17">
        <v>3.3129689999999998</v>
      </c>
      <c r="I157" s="17">
        <v>3.3313429999999999</v>
      </c>
      <c r="J157" s="17">
        <v>3.3568470000000001</v>
      </c>
      <c r="K157" s="17">
        <v>3.3892310000000001</v>
      </c>
      <c r="L157" s="17">
        <v>3.4265509999999999</v>
      </c>
      <c r="M157" s="17">
        <v>3.4709310000000002</v>
      </c>
      <c r="N157" s="17">
        <v>3.4947569999999999</v>
      </c>
      <c r="O157" s="17">
        <v>3.545245</v>
      </c>
      <c r="P157" s="17">
        <v>3.5728089999999999</v>
      </c>
      <c r="Q157" s="17">
        <v>3.64418</v>
      </c>
      <c r="R157" s="17">
        <v>3.6871079999999998</v>
      </c>
      <c r="S157" s="17">
        <v>3.720291</v>
      </c>
      <c r="T157" s="17">
        <v>3.7763870000000002</v>
      </c>
      <c r="U157" s="17">
        <v>3.8420619999999999</v>
      </c>
      <c r="V157" s="17">
        <v>3.9147799999999999</v>
      </c>
      <c r="W157" s="17">
        <v>3.98651</v>
      </c>
      <c r="X157" s="17">
        <v>4.0720239999999999</v>
      </c>
      <c r="Y157" s="17">
        <v>4.1451630000000002</v>
      </c>
      <c r="Z157" s="17">
        <v>4.21861</v>
      </c>
      <c r="AA157" s="17">
        <v>4.2878280000000002</v>
      </c>
      <c r="AB157" s="17">
        <v>4.3855050000000002</v>
      </c>
      <c r="AC157" s="17">
        <v>4.5056419999999999</v>
      </c>
      <c r="AD157" s="17">
        <v>4.6270230000000003</v>
      </c>
      <c r="AE157" s="17">
        <v>4.7403469999999999</v>
      </c>
      <c r="AF157" s="17">
        <v>4.8627200000000004</v>
      </c>
      <c r="AG157" s="17">
        <v>4.9907459999999997</v>
      </c>
      <c r="AH157" s="17">
        <v>5.1192539999999997</v>
      </c>
      <c r="AI157" s="17">
        <v>5.2378640000000001</v>
      </c>
      <c r="AJ157" s="17">
        <v>5.3660129999999997</v>
      </c>
      <c r="AK157" s="5">
        <v>1.5584000000000001E-2</v>
      </c>
    </row>
    <row r="158" spans="1:37" ht="15" customHeight="1">
      <c r="B158" s="4" t="s">
        <v>282</v>
      </c>
    </row>
    <row r="159" spans="1:37" ht="15" customHeight="1">
      <c r="A159" s="34" t="s">
        <v>356</v>
      </c>
      <c r="B159" s="7" t="s">
        <v>280</v>
      </c>
      <c r="C159" s="17">
        <v>5.122045</v>
      </c>
      <c r="D159" s="17">
        <v>5.1238849999999996</v>
      </c>
      <c r="E159" s="17">
        <v>5.1538120000000003</v>
      </c>
      <c r="F159" s="17">
        <v>5.1559749999999998</v>
      </c>
      <c r="G159" s="17">
        <v>5.1458560000000002</v>
      </c>
      <c r="H159" s="17">
        <v>5.1551039999999997</v>
      </c>
      <c r="I159" s="17">
        <v>5.150773</v>
      </c>
      <c r="J159" s="17">
        <v>5.1470630000000002</v>
      </c>
      <c r="K159" s="17">
        <v>5.1551770000000001</v>
      </c>
      <c r="L159" s="17">
        <v>5.1652149999999999</v>
      </c>
      <c r="M159" s="17">
        <v>5.1781620000000004</v>
      </c>
      <c r="N159" s="17">
        <v>5.1574859999999996</v>
      </c>
      <c r="O159" s="17">
        <v>5.1477940000000002</v>
      </c>
      <c r="P159" s="17">
        <v>5.1495119999999996</v>
      </c>
      <c r="Q159" s="17">
        <v>5.1543460000000003</v>
      </c>
      <c r="R159" s="17">
        <v>5.1578210000000002</v>
      </c>
      <c r="S159" s="17">
        <v>5.1256729999999999</v>
      </c>
      <c r="T159" s="17">
        <v>5.1085659999999997</v>
      </c>
      <c r="U159" s="17">
        <v>5.1171499999999996</v>
      </c>
      <c r="V159" s="17">
        <v>5.1183040000000002</v>
      </c>
      <c r="W159" s="17">
        <v>5.1345080000000003</v>
      </c>
      <c r="X159" s="17">
        <v>5.1312540000000002</v>
      </c>
      <c r="Y159" s="17">
        <v>5.1405099999999999</v>
      </c>
      <c r="Z159" s="17">
        <v>5.0776779999999997</v>
      </c>
      <c r="AA159" s="17">
        <v>5.0767350000000002</v>
      </c>
      <c r="AB159" s="17">
        <v>5.0711979999999999</v>
      </c>
      <c r="AC159" s="17">
        <v>5.0860630000000002</v>
      </c>
      <c r="AD159" s="17">
        <v>5.1128369999999999</v>
      </c>
      <c r="AE159" s="17">
        <v>5.123977</v>
      </c>
      <c r="AF159" s="17">
        <v>5.1297170000000003</v>
      </c>
      <c r="AG159" s="17">
        <v>5.1446630000000004</v>
      </c>
      <c r="AH159" s="17">
        <v>5.1514790000000001</v>
      </c>
      <c r="AI159" s="17">
        <v>5.1329419999999999</v>
      </c>
      <c r="AJ159" s="17">
        <v>5.127694</v>
      </c>
      <c r="AK159" s="5">
        <v>2.3E-5</v>
      </c>
    </row>
    <row r="160" spans="1:37" ht="15" customHeight="1">
      <c r="A160" s="34" t="s">
        <v>355</v>
      </c>
      <c r="B160" s="7" t="s">
        <v>278</v>
      </c>
      <c r="C160" s="17">
        <v>6.1728999999999999E-2</v>
      </c>
      <c r="D160" s="17">
        <v>5.3967000000000001E-2</v>
      </c>
      <c r="E160" s="17">
        <v>4.7056000000000001E-2</v>
      </c>
      <c r="F160" s="17">
        <v>4.0717000000000003E-2</v>
      </c>
      <c r="G160" s="17">
        <v>3.5407000000000001E-2</v>
      </c>
      <c r="H160" s="17">
        <v>3.1396E-2</v>
      </c>
      <c r="I160" s="17">
        <v>2.7414000000000001E-2</v>
      </c>
      <c r="J160" s="17">
        <v>2.3458E-2</v>
      </c>
      <c r="K160" s="17">
        <v>2.0635000000000001E-2</v>
      </c>
      <c r="L160" s="17">
        <v>1.8578000000000001E-2</v>
      </c>
      <c r="M160" s="17">
        <v>1.7042000000000002E-2</v>
      </c>
      <c r="N160" s="17">
        <v>1.5249E-2</v>
      </c>
      <c r="O160" s="17">
        <v>1.4215999999999999E-2</v>
      </c>
      <c r="P160" s="17">
        <v>1.2872E-2</v>
      </c>
      <c r="Q160" s="17">
        <v>1.1771E-2</v>
      </c>
      <c r="R160" s="17">
        <v>1.0970000000000001E-2</v>
      </c>
      <c r="S160" s="17">
        <v>1.0212000000000001E-2</v>
      </c>
      <c r="T160" s="17">
        <v>9.9319999999999999E-3</v>
      </c>
      <c r="U160" s="17">
        <v>9.325E-3</v>
      </c>
      <c r="V160" s="17">
        <v>9.0930000000000004E-3</v>
      </c>
      <c r="W160" s="17">
        <v>9.0259999999999993E-3</v>
      </c>
      <c r="X160" s="17">
        <v>8.9440000000000006E-3</v>
      </c>
      <c r="Y160" s="17">
        <v>8.6569999999999998E-3</v>
      </c>
      <c r="Z160" s="17">
        <v>8.6770000000000007E-3</v>
      </c>
      <c r="AA160" s="17">
        <v>8.4360000000000008E-3</v>
      </c>
      <c r="AB160" s="17">
        <v>8.0809999999999996E-3</v>
      </c>
      <c r="AC160" s="17">
        <v>8.0409999999999995E-3</v>
      </c>
      <c r="AD160" s="17">
        <v>8.0579999999999992E-3</v>
      </c>
      <c r="AE160" s="17">
        <v>8.0940000000000005E-3</v>
      </c>
      <c r="AF160" s="17">
        <v>8.1119999999999994E-3</v>
      </c>
      <c r="AG160" s="17">
        <v>8.2100000000000003E-3</v>
      </c>
      <c r="AH160" s="17">
        <v>8.2480000000000001E-3</v>
      </c>
      <c r="AI160" s="17">
        <v>8.3619999999999996E-3</v>
      </c>
      <c r="AJ160" s="17">
        <v>8.3470000000000003E-3</v>
      </c>
      <c r="AK160" s="5">
        <v>-5.6660000000000002E-2</v>
      </c>
    </row>
    <row r="161" spans="1:37" ht="15" customHeight="1">
      <c r="A161" s="34" t="s">
        <v>354</v>
      </c>
      <c r="B161" s="7" t="s">
        <v>276</v>
      </c>
      <c r="C161" s="17">
        <v>3.7629999999999999E-3</v>
      </c>
      <c r="D161" s="17">
        <v>3.8630000000000001E-3</v>
      </c>
      <c r="E161" s="17">
        <v>3.9269999999999999E-3</v>
      </c>
      <c r="F161" s="17">
        <v>4.0309999999999999E-3</v>
      </c>
      <c r="G161" s="17">
        <v>4.071E-3</v>
      </c>
      <c r="H161" s="17">
        <v>4.0920000000000002E-3</v>
      </c>
      <c r="I161" s="17">
        <v>4.1240000000000001E-3</v>
      </c>
      <c r="J161" s="17">
        <v>4.0810000000000004E-3</v>
      </c>
      <c r="K161" s="17">
        <v>4.2209999999999999E-3</v>
      </c>
      <c r="L161" s="17">
        <v>4.3439999999999998E-3</v>
      </c>
      <c r="M161" s="17">
        <v>4.5269999999999998E-3</v>
      </c>
      <c r="N161" s="17">
        <v>4.4260000000000002E-3</v>
      </c>
      <c r="O161" s="17">
        <v>4.4799999999999996E-3</v>
      </c>
      <c r="P161" s="17">
        <v>4.555E-3</v>
      </c>
      <c r="Q161" s="17">
        <v>4.4330000000000003E-3</v>
      </c>
      <c r="R161" s="17">
        <v>4.4949999999999999E-3</v>
      </c>
      <c r="S161" s="17">
        <v>4.5760000000000002E-3</v>
      </c>
      <c r="T161" s="17">
        <v>4.6699999999999997E-3</v>
      </c>
      <c r="U161" s="17">
        <v>4.7670000000000004E-3</v>
      </c>
      <c r="V161" s="17">
        <v>4.8589999999999996E-3</v>
      </c>
      <c r="W161" s="17">
        <v>4.9519999999999998E-3</v>
      </c>
      <c r="X161" s="17">
        <v>5.0439999999999999E-3</v>
      </c>
      <c r="Y161" s="17">
        <v>5.1330000000000004E-3</v>
      </c>
      <c r="Z161" s="17">
        <v>5.2170000000000003E-3</v>
      </c>
      <c r="AA161" s="17">
        <v>5.2979999999999998E-3</v>
      </c>
      <c r="AB161" s="17">
        <v>5.3759999999999997E-3</v>
      </c>
      <c r="AC161" s="17">
        <v>5.4510000000000001E-3</v>
      </c>
      <c r="AD161" s="17">
        <v>5.522E-3</v>
      </c>
      <c r="AE161" s="17">
        <v>5.5900000000000004E-3</v>
      </c>
      <c r="AF161" s="17">
        <v>5.6610000000000002E-3</v>
      </c>
      <c r="AG161" s="17">
        <v>5.7730000000000004E-3</v>
      </c>
      <c r="AH161" s="17">
        <v>5.8409999999999998E-3</v>
      </c>
      <c r="AI161" s="17">
        <v>5.8450000000000004E-3</v>
      </c>
      <c r="AJ161" s="17">
        <v>5.8760000000000001E-3</v>
      </c>
      <c r="AK161" s="5">
        <v>1.3195E-2</v>
      </c>
    </row>
    <row r="162" spans="1:37" ht="15" customHeight="1">
      <c r="A162" s="34" t="s">
        <v>353</v>
      </c>
      <c r="B162" s="7" t="s">
        <v>274</v>
      </c>
      <c r="C162" s="17">
        <v>3.0304000000000001E-2</v>
      </c>
      <c r="D162" s="17">
        <v>3.4639000000000003E-2</v>
      </c>
      <c r="E162" s="17">
        <v>3.8878000000000003E-2</v>
      </c>
      <c r="F162" s="17">
        <v>4.249E-2</v>
      </c>
      <c r="G162" s="17">
        <v>4.5643999999999997E-2</v>
      </c>
      <c r="H162" s="17">
        <v>4.8826000000000001E-2</v>
      </c>
      <c r="I162" s="17">
        <v>5.1737999999999999E-2</v>
      </c>
      <c r="J162" s="17">
        <v>5.4364000000000003E-2</v>
      </c>
      <c r="K162" s="17">
        <v>5.6822999999999999E-2</v>
      </c>
      <c r="L162" s="17">
        <v>5.9193999999999997E-2</v>
      </c>
      <c r="M162" s="17">
        <v>6.1497000000000003E-2</v>
      </c>
      <c r="N162" s="17">
        <v>6.3752000000000003E-2</v>
      </c>
      <c r="O162" s="17">
        <v>6.6059000000000007E-2</v>
      </c>
      <c r="P162" s="17">
        <v>6.8513000000000004E-2</v>
      </c>
      <c r="Q162" s="17">
        <v>7.1165999999999993E-2</v>
      </c>
      <c r="R162" s="17">
        <v>7.4079999999999993E-2</v>
      </c>
      <c r="S162" s="17">
        <v>7.7352000000000004E-2</v>
      </c>
      <c r="T162" s="17">
        <v>8.1030000000000005E-2</v>
      </c>
      <c r="U162" s="17">
        <v>8.5012000000000004E-2</v>
      </c>
      <c r="V162" s="17">
        <v>8.9478000000000002E-2</v>
      </c>
      <c r="W162" s="17">
        <v>9.4362000000000001E-2</v>
      </c>
      <c r="X162" s="17">
        <v>9.9908999999999998E-2</v>
      </c>
      <c r="Y162" s="17">
        <v>0.106197</v>
      </c>
      <c r="Z162" s="17">
        <v>0.11326600000000001</v>
      </c>
      <c r="AA162" s="17">
        <v>0.12119099999999999</v>
      </c>
      <c r="AB162" s="17">
        <v>0.12975600000000001</v>
      </c>
      <c r="AC162" s="17">
        <v>0.13960800000000001</v>
      </c>
      <c r="AD162" s="17">
        <v>0.15066099999999999</v>
      </c>
      <c r="AE162" s="17">
        <v>0.16228899999999999</v>
      </c>
      <c r="AF162" s="17">
        <v>0.17519799999999999</v>
      </c>
      <c r="AG162" s="17">
        <v>0.18831200000000001</v>
      </c>
      <c r="AH162" s="17">
        <v>0.20238900000000001</v>
      </c>
      <c r="AI162" s="17">
        <v>0.21648000000000001</v>
      </c>
      <c r="AJ162" s="17">
        <v>0.231435</v>
      </c>
      <c r="AK162" s="5">
        <v>6.1150999999999997E-2</v>
      </c>
    </row>
    <row r="163" spans="1:37" ht="15" customHeight="1">
      <c r="A163" s="34" t="s">
        <v>352</v>
      </c>
      <c r="B163" s="7" t="s">
        <v>272</v>
      </c>
      <c r="C163" s="17">
        <v>0</v>
      </c>
      <c r="D163" s="17">
        <v>0</v>
      </c>
      <c r="E163" s="17">
        <v>0</v>
      </c>
      <c r="F163" s="17">
        <v>0</v>
      </c>
      <c r="G163" s="17">
        <v>0</v>
      </c>
      <c r="H163" s="17">
        <v>0</v>
      </c>
      <c r="I163" s="17">
        <v>0</v>
      </c>
      <c r="J163" s="17">
        <v>0</v>
      </c>
      <c r="K163" s="17">
        <v>0</v>
      </c>
      <c r="L163" s="17">
        <v>0</v>
      </c>
      <c r="M163" s="17">
        <v>0</v>
      </c>
      <c r="N163" s="17">
        <v>0</v>
      </c>
      <c r="O163" s="17">
        <v>0</v>
      </c>
      <c r="P163" s="17">
        <v>0</v>
      </c>
      <c r="Q163" s="17">
        <v>0</v>
      </c>
      <c r="R163" s="17">
        <v>0</v>
      </c>
      <c r="S163" s="17">
        <v>0</v>
      </c>
      <c r="T163" s="17">
        <v>0</v>
      </c>
      <c r="U163" s="17">
        <v>0</v>
      </c>
      <c r="V163" s="17">
        <v>0</v>
      </c>
      <c r="W163" s="17">
        <v>0</v>
      </c>
      <c r="X163" s="17">
        <v>0</v>
      </c>
      <c r="Y163" s="17">
        <v>0</v>
      </c>
      <c r="Z163" s="17">
        <v>0</v>
      </c>
      <c r="AA163" s="17">
        <v>0</v>
      </c>
      <c r="AB163" s="17">
        <v>0</v>
      </c>
      <c r="AC163" s="17">
        <v>0</v>
      </c>
      <c r="AD163" s="17">
        <v>0</v>
      </c>
      <c r="AE163" s="17">
        <v>0</v>
      </c>
      <c r="AF163" s="17">
        <v>0</v>
      </c>
      <c r="AG163" s="17">
        <v>0</v>
      </c>
      <c r="AH163" s="17">
        <v>0</v>
      </c>
      <c r="AI163" s="17">
        <v>0</v>
      </c>
      <c r="AJ163" s="17">
        <v>0</v>
      </c>
      <c r="AK163" s="5" t="s">
        <v>45</v>
      </c>
    </row>
    <row r="164" spans="1:37" ht="15" customHeight="1">
      <c r="A164" s="34" t="s">
        <v>351</v>
      </c>
      <c r="B164" s="7" t="s">
        <v>270</v>
      </c>
      <c r="C164" s="17">
        <v>0</v>
      </c>
      <c r="D164" s="17">
        <v>5.2700000000000002E-4</v>
      </c>
      <c r="E164" s="17">
        <v>1.106E-3</v>
      </c>
      <c r="F164" s="17">
        <v>1.663E-3</v>
      </c>
      <c r="G164" s="17">
        <v>2.2079999999999999E-3</v>
      </c>
      <c r="H164" s="17">
        <v>2.8080000000000002E-3</v>
      </c>
      <c r="I164" s="17">
        <v>3.411E-3</v>
      </c>
      <c r="J164" s="17">
        <v>4.0039999999999997E-3</v>
      </c>
      <c r="K164" s="17">
        <v>4.6020000000000002E-3</v>
      </c>
      <c r="L164" s="17">
        <v>5.2050000000000004E-3</v>
      </c>
      <c r="M164" s="17">
        <v>5.8120000000000003E-3</v>
      </c>
      <c r="N164" s="17">
        <v>6.417E-3</v>
      </c>
      <c r="O164" s="17">
        <v>7.0260000000000001E-3</v>
      </c>
      <c r="P164" s="17">
        <v>7.6449999999999999E-3</v>
      </c>
      <c r="Q164" s="17">
        <v>8.2719999999999998E-3</v>
      </c>
      <c r="R164" s="17">
        <v>8.9079999999999993E-3</v>
      </c>
      <c r="S164" s="17">
        <v>9.554E-3</v>
      </c>
      <c r="T164" s="17">
        <v>1.0214000000000001E-2</v>
      </c>
      <c r="U164" s="17">
        <v>1.0877E-2</v>
      </c>
      <c r="V164" s="17">
        <v>1.1540999999999999E-2</v>
      </c>
      <c r="W164" s="17">
        <v>1.2215E-2</v>
      </c>
      <c r="X164" s="17">
        <v>1.2903E-2</v>
      </c>
      <c r="Y164" s="17">
        <v>1.3601E-2</v>
      </c>
      <c r="Z164" s="17">
        <v>1.4309000000000001E-2</v>
      </c>
      <c r="AA164" s="17">
        <v>1.5025999999999999E-2</v>
      </c>
      <c r="AB164" s="17">
        <v>1.5755999999999999E-2</v>
      </c>
      <c r="AC164" s="17">
        <v>1.6500999999999998E-2</v>
      </c>
      <c r="AD164" s="17">
        <v>1.7257999999999999E-2</v>
      </c>
      <c r="AE164" s="17">
        <v>1.8027999999999999E-2</v>
      </c>
      <c r="AF164" s="17">
        <v>1.8804000000000001E-2</v>
      </c>
      <c r="AG164" s="17">
        <v>1.9588999999999999E-2</v>
      </c>
      <c r="AH164" s="17">
        <v>2.0378E-2</v>
      </c>
      <c r="AI164" s="17">
        <v>2.1172E-2</v>
      </c>
      <c r="AJ164" s="17">
        <v>2.2127000000000001E-2</v>
      </c>
      <c r="AK164" s="5">
        <v>0.12389799999999999</v>
      </c>
    </row>
    <row r="165" spans="1:37" ht="15" customHeight="1">
      <c r="A165" s="34" t="s">
        <v>350</v>
      </c>
      <c r="B165" s="7" t="s">
        <v>268</v>
      </c>
      <c r="C165" s="17">
        <v>0</v>
      </c>
      <c r="D165" s="17">
        <v>2.1699999999999999E-4</v>
      </c>
      <c r="E165" s="17">
        <v>4.5600000000000003E-4</v>
      </c>
      <c r="F165" s="17">
        <v>6.8599999999999998E-4</v>
      </c>
      <c r="G165" s="17">
        <v>9.1100000000000003E-4</v>
      </c>
      <c r="H165" s="17">
        <v>1.158E-3</v>
      </c>
      <c r="I165" s="17">
        <v>1.407E-3</v>
      </c>
      <c r="J165" s="17">
        <v>1.652E-3</v>
      </c>
      <c r="K165" s="17">
        <v>1.8990000000000001E-3</v>
      </c>
      <c r="L165" s="17">
        <v>2.1480000000000002E-3</v>
      </c>
      <c r="M165" s="17">
        <v>2.398E-3</v>
      </c>
      <c r="N165" s="17">
        <v>2.6480000000000002E-3</v>
      </c>
      <c r="O165" s="17">
        <v>2.8990000000000001E-3</v>
      </c>
      <c r="P165" s="17">
        <v>3.1540000000000001E-3</v>
      </c>
      <c r="Q165" s="17">
        <v>3.4129999999999998E-3</v>
      </c>
      <c r="R165" s="17">
        <v>3.6749999999999999E-3</v>
      </c>
      <c r="S165" s="17">
        <v>3.9420000000000002E-3</v>
      </c>
      <c r="T165" s="17">
        <v>4.2139999999999999E-3</v>
      </c>
      <c r="U165" s="17">
        <v>4.4879999999999998E-3</v>
      </c>
      <c r="V165" s="17">
        <v>4.7619999999999997E-3</v>
      </c>
      <c r="W165" s="17">
        <v>5.0400000000000002E-3</v>
      </c>
      <c r="X165" s="17">
        <v>5.3239999999999997E-3</v>
      </c>
      <c r="Y165" s="17">
        <v>5.6119999999999998E-3</v>
      </c>
      <c r="Z165" s="17">
        <v>5.9040000000000004E-3</v>
      </c>
      <c r="AA165" s="17">
        <v>6.1989999999999996E-3</v>
      </c>
      <c r="AB165" s="17">
        <v>6.5009999999999998E-3</v>
      </c>
      <c r="AC165" s="17">
        <v>6.8079999999999998E-3</v>
      </c>
      <c r="AD165" s="17">
        <v>7.1199999999999996E-3</v>
      </c>
      <c r="AE165" s="17">
        <v>7.4380000000000002E-3</v>
      </c>
      <c r="AF165" s="17">
        <v>7.7580000000000001E-3</v>
      </c>
      <c r="AG165" s="17">
        <v>8.0820000000000006E-3</v>
      </c>
      <c r="AH165" s="17">
        <v>8.4080000000000005E-3</v>
      </c>
      <c r="AI165" s="17">
        <v>8.7349999999999997E-3</v>
      </c>
      <c r="AJ165" s="17">
        <v>9.129E-3</v>
      </c>
      <c r="AK165" s="5">
        <v>0.12389799999999999</v>
      </c>
    </row>
    <row r="166" spans="1:37" ht="15" customHeight="1">
      <c r="A166" s="34" t="s">
        <v>349</v>
      </c>
      <c r="B166" s="7" t="s">
        <v>266</v>
      </c>
      <c r="C166" s="17">
        <v>0</v>
      </c>
      <c r="D166" s="17">
        <v>2.0699999999999999E-4</v>
      </c>
      <c r="E166" s="17">
        <v>4.3600000000000003E-4</v>
      </c>
      <c r="F166" s="17">
        <v>6.5499999999999998E-4</v>
      </c>
      <c r="G166" s="17">
        <v>8.6899999999999998E-4</v>
      </c>
      <c r="H166" s="17">
        <v>1.106E-3</v>
      </c>
      <c r="I166" s="17">
        <v>1.343E-3</v>
      </c>
      <c r="J166" s="17">
        <v>1.5770000000000001E-3</v>
      </c>
      <c r="K166" s="17">
        <v>1.812E-3</v>
      </c>
      <c r="L166" s="17">
        <v>2.0500000000000002E-3</v>
      </c>
      <c r="M166" s="17">
        <v>2.2889999999999998E-3</v>
      </c>
      <c r="N166" s="17">
        <v>2.5270000000000002E-3</v>
      </c>
      <c r="O166" s="17">
        <v>2.7669999999999999E-3</v>
      </c>
      <c r="P166" s="17">
        <v>3.0109999999999998E-3</v>
      </c>
      <c r="Q166" s="17">
        <v>3.258E-3</v>
      </c>
      <c r="R166" s="17">
        <v>3.5079999999999998E-3</v>
      </c>
      <c r="S166" s="17">
        <v>3.7620000000000002E-3</v>
      </c>
      <c r="T166" s="17">
        <v>4.0220000000000004E-3</v>
      </c>
      <c r="U166" s="17">
        <v>4.2839999999999996E-3</v>
      </c>
      <c r="V166" s="17">
        <v>4.5450000000000004E-3</v>
      </c>
      <c r="W166" s="17">
        <v>4.8110000000000002E-3</v>
      </c>
      <c r="X166" s="17">
        <v>5.0809999999999996E-3</v>
      </c>
      <c r="Y166" s="17">
        <v>5.3559999999999997E-3</v>
      </c>
      <c r="Z166" s="17">
        <v>5.6350000000000003E-3</v>
      </c>
      <c r="AA166" s="17">
        <v>5.9170000000000004E-3</v>
      </c>
      <c r="AB166" s="17">
        <v>6.2049999999999996E-3</v>
      </c>
      <c r="AC166" s="17">
        <v>6.4980000000000003E-3</v>
      </c>
      <c r="AD166" s="17">
        <v>6.7970000000000001E-3</v>
      </c>
      <c r="AE166" s="17">
        <v>7.1000000000000004E-3</v>
      </c>
      <c r="AF166" s="17">
        <v>7.4050000000000001E-3</v>
      </c>
      <c r="AG166" s="17">
        <v>7.7140000000000004E-3</v>
      </c>
      <c r="AH166" s="17">
        <v>8.0249999999999991E-3</v>
      </c>
      <c r="AI166" s="17">
        <v>8.3379999999999999E-3</v>
      </c>
      <c r="AJ166" s="17">
        <v>8.7139999999999995E-3</v>
      </c>
      <c r="AK166" s="5">
        <v>0.12389799999999999</v>
      </c>
    </row>
    <row r="167" spans="1:37" ht="15" customHeight="1">
      <c r="A167" s="34" t="s">
        <v>348</v>
      </c>
      <c r="B167" s="7" t="s">
        <v>264</v>
      </c>
      <c r="C167" s="17">
        <v>0</v>
      </c>
      <c r="D167" s="17">
        <v>3.1199999999999999E-4</v>
      </c>
      <c r="E167" s="17">
        <v>6.5499999999999998E-4</v>
      </c>
      <c r="F167" s="17">
        <v>9.8400000000000007E-4</v>
      </c>
      <c r="G167" s="17">
        <v>1.3060000000000001E-3</v>
      </c>
      <c r="H167" s="17">
        <v>1.6620000000000001E-3</v>
      </c>
      <c r="I167" s="17">
        <v>2.0179999999999998E-3</v>
      </c>
      <c r="J167" s="17">
        <v>2.3700000000000001E-3</v>
      </c>
      <c r="K167" s="17">
        <v>2.7230000000000002E-3</v>
      </c>
      <c r="L167" s="17">
        <v>3.0799999999999998E-3</v>
      </c>
      <c r="M167" s="17">
        <v>3.4390000000000002E-3</v>
      </c>
      <c r="N167" s="17">
        <v>3.797E-3</v>
      </c>
      <c r="O167" s="17">
        <v>4.1580000000000002E-3</v>
      </c>
      <c r="P167" s="17">
        <v>4.5240000000000002E-3</v>
      </c>
      <c r="Q167" s="17">
        <v>4.895E-3</v>
      </c>
      <c r="R167" s="17">
        <v>5.2709999999999996E-3</v>
      </c>
      <c r="S167" s="17">
        <v>5.653E-3</v>
      </c>
      <c r="T167" s="17">
        <v>6.0439999999999999E-3</v>
      </c>
      <c r="U167" s="17">
        <v>6.437E-3</v>
      </c>
      <c r="V167" s="17">
        <v>6.8300000000000001E-3</v>
      </c>
      <c r="W167" s="17">
        <v>7.228E-3</v>
      </c>
      <c r="X167" s="17">
        <v>7.6350000000000003E-3</v>
      </c>
      <c r="Y167" s="17">
        <v>8.0490000000000006E-3</v>
      </c>
      <c r="Z167" s="17">
        <v>8.4670000000000006E-3</v>
      </c>
      <c r="AA167" s="17">
        <v>8.8920000000000006E-3</v>
      </c>
      <c r="AB167" s="17">
        <v>9.3240000000000007E-3</v>
      </c>
      <c r="AC167" s="17">
        <v>9.7649999999999994E-3</v>
      </c>
      <c r="AD167" s="17">
        <v>1.0213E-2</v>
      </c>
      <c r="AE167" s="17">
        <v>1.0668E-2</v>
      </c>
      <c r="AF167" s="17">
        <v>1.1127E-2</v>
      </c>
      <c r="AG167" s="17">
        <v>1.1592E-2</v>
      </c>
      <c r="AH167" s="17">
        <v>1.2057999999999999E-2</v>
      </c>
      <c r="AI167" s="17">
        <v>1.2529E-2</v>
      </c>
      <c r="AJ167" s="17">
        <v>1.3094E-2</v>
      </c>
      <c r="AK167" s="5">
        <v>0.12389799999999999</v>
      </c>
    </row>
    <row r="168" spans="1:37" ht="15" customHeight="1">
      <c r="A168" s="34" t="s">
        <v>347</v>
      </c>
      <c r="B168" s="7" t="s">
        <v>262</v>
      </c>
      <c r="C168" s="17">
        <v>5.2178420000000001</v>
      </c>
      <c r="D168" s="17">
        <v>5.2176150000000003</v>
      </c>
      <c r="E168" s="17">
        <v>5.2463259999999998</v>
      </c>
      <c r="F168" s="17">
        <v>5.2472000000000003</v>
      </c>
      <c r="G168" s="17">
        <v>5.2362700000000002</v>
      </c>
      <c r="H168" s="17">
        <v>5.2461539999999998</v>
      </c>
      <c r="I168" s="17">
        <v>5.242229</v>
      </c>
      <c r="J168" s="17">
        <v>5.2385719999999996</v>
      </c>
      <c r="K168" s="17">
        <v>5.2478920000000002</v>
      </c>
      <c r="L168" s="17">
        <v>5.2598140000000004</v>
      </c>
      <c r="M168" s="17">
        <v>5.2751650000000003</v>
      </c>
      <c r="N168" s="17">
        <v>5.2563040000000001</v>
      </c>
      <c r="O168" s="17">
        <v>5.249403</v>
      </c>
      <c r="P168" s="17">
        <v>5.2537859999999998</v>
      </c>
      <c r="Q168" s="17">
        <v>5.261552</v>
      </c>
      <c r="R168" s="17">
        <v>5.268726</v>
      </c>
      <c r="S168" s="17">
        <v>5.2407240000000002</v>
      </c>
      <c r="T168" s="17">
        <v>5.2286910000000004</v>
      </c>
      <c r="U168" s="17">
        <v>5.2423409999999997</v>
      </c>
      <c r="V168" s="17">
        <v>5.2494100000000001</v>
      </c>
      <c r="W168" s="17">
        <v>5.2721410000000004</v>
      </c>
      <c r="X168" s="17">
        <v>5.2760930000000004</v>
      </c>
      <c r="Y168" s="17">
        <v>5.2931160000000004</v>
      </c>
      <c r="Z168" s="17">
        <v>5.2391500000000004</v>
      </c>
      <c r="AA168" s="17">
        <v>5.2476940000000001</v>
      </c>
      <c r="AB168" s="17">
        <v>5.2521990000000001</v>
      </c>
      <c r="AC168" s="17">
        <v>5.2787329999999999</v>
      </c>
      <c r="AD168" s="17">
        <v>5.3184670000000001</v>
      </c>
      <c r="AE168" s="17">
        <v>5.3431839999999999</v>
      </c>
      <c r="AF168" s="17">
        <v>5.3637810000000004</v>
      </c>
      <c r="AG168" s="17">
        <v>5.3939360000000001</v>
      </c>
      <c r="AH168" s="17">
        <v>5.4168209999999997</v>
      </c>
      <c r="AI168" s="17">
        <v>5.4144050000000004</v>
      </c>
      <c r="AJ168" s="17">
        <v>5.4264140000000003</v>
      </c>
      <c r="AK168" s="5">
        <v>1.227E-3</v>
      </c>
    </row>
    <row r="169" spans="1:37" ht="15" customHeight="1">
      <c r="A169" s="34" t="s">
        <v>346</v>
      </c>
      <c r="B169" s="4" t="s">
        <v>345</v>
      </c>
      <c r="C169" s="16">
        <v>11.939672</v>
      </c>
      <c r="D169" s="16">
        <v>12.042655999999999</v>
      </c>
      <c r="E169" s="16">
        <v>12.196332999999999</v>
      </c>
      <c r="F169" s="16">
        <v>12.330031</v>
      </c>
      <c r="G169" s="16">
        <v>12.444366</v>
      </c>
      <c r="H169" s="16">
        <v>12.58512</v>
      </c>
      <c r="I169" s="16">
        <v>12.705061000000001</v>
      </c>
      <c r="J169" s="16">
        <v>12.836846</v>
      </c>
      <c r="K169" s="16">
        <v>12.991645</v>
      </c>
      <c r="L169" s="16">
        <v>13.154672</v>
      </c>
      <c r="M169" s="16">
        <v>13.324525</v>
      </c>
      <c r="N169" s="16">
        <v>13.426994000000001</v>
      </c>
      <c r="O169" s="16">
        <v>13.582013</v>
      </c>
      <c r="P169" s="16">
        <v>13.704345999999999</v>
      </c>
      <c r="Q169" s="16">
        <v>13.928534000000001</v>
      </c>
      <c r="R169" s="16">
        <v>14.064609000000001</v>
      </c>
      <c r="S169" s="16">
        <v>14.17841</v>
      </c>
      <c r="T169" s="16">
        <v>14.304871</v>
      </c>
      <c r="U169" s="16">
        <v>14.483470000000001</v>
      </c>
      <c r="V169" s="16">
        <v>14.665588</v>
      </c>
      <c r="W169" s="16">
        <v>14.878816</v>
      </c>
      <c r="X169" s="16">
        <v>15.077244</v>
      </c>
      <c r="Y169" s="16">
        <v>15.230816000000001</v>
      </c>
      <c r="Z169" s="16">
        <v>15.366244999999999</v>
      </c>
      <c r="AA169" s="16">
        <v>15.493358000000001</v>
      </c>
      <c r="AB169" s="16">
        <v>15.701805</v>
      </c>
      <c r="AC169" s="16">
        <v>16.006464000000001</v>
      </c>
      <c r="AD169" s="16">
        <v>16.29504</v>
      </c>
      <c r="AE169" s="16">
        <v>16.525041999999999</v>
      </c>
      <c r="AF169" s="16">
        <v>16.789574000000002</v>
      </c>
      <c r="AG169" s="16">
        <v>17.108499999999999</v>
      </c>
      <c r="AH169" s="16">
        <v>17.347254</v>
      </c>
      <c r="AI169" s="16">
        <v>17.572264000000001</v>
      </c>
      <c r="AJ169" s="16">
        <v>17.823877</v>
      </c>
      <c r="AK169" s="2">
        <v>1.2328E-2</v>
      </c>
    </row>
    <row r="171" spans="1:37" ht="15" customHeight="1">
      <c r="B171" s="4" t="s">
        <v>344</v>
      </c>
    </row>
    <row r="173" spans="1:37" ht="15" customHeight="1">
      <c r="B173" s="4" t="s">
        <v>343</v>
      </c>
    </row>
    <row r="174" spans="1:37" ht="15" customHeight="1">
      <c r="B174" s="4" t="s">
        <v>306</v>
      </c>
    </row>
    <row r="175" spans="1:37" ht="15" customHeight="1">
      <c r="A175" s="34" t="s">
        <v>342</v>
      </c>
      <c r="B175" s="7" t="s">
        <v>280</v>
      </c>
      <c r="C175" s="14">
        <v>14.406879999999999</v>
      </c>
      <c r="D175" s="14">
        <v>15.773561000000001</v>
      </c>
      <c r="E175" s="14">
        <v>15.833392999999999</v>
      </c>
      <c r="F175" s="14">
        <v>15.918488999999999</v>
      </c>
      <c r="G175" s="14">
        <v>16.171700000000001</v>
      </c>
      <c r="H175" s="14">
        <v>16.419457999999999</v>
      </c>
      <c r="I175" s="14">
        <v>16.730319999999999</v>
      </c>
      <c r="J175" s="14">
        <v>17.123816999999999</v>
      </c>
      <c r="K175" s="14">
        <v>17.606863000000001</v>
      </c>
      <c r="L175" s="14">
        <v>18.080684999999999</v>
      </c>
      <c r="M175" s="14">
        <v>18.474917999999999</v>
      </c>
      <c r="N175" s="14">
        <v>18.563770000000002</v>
      </c>
      <c r="O175" s="14">
        <v>18.670235000000002</v>
      </c>
      <c r="P175" s="14">
        <v>18.761223000000001</v>
      </c>
      <c r="Q175" s="14">
        <v>18.741661000000001</v>
      </c>
      <c r="R175" s="14">
        <v>18.739273000000001</v>
      </c>
      <c r="S175" s="14">
        <v>18.798822000000001</v>
      </c>
      <c r="T175" s="14">
        <v>18.756615</v>
      </c>
      <c r="U175" s="14">
        <v>18.682265999999998</v>
      </c>
      <c r="V175" s="14">
        <v>18.749262000000002</v>
      </c>
      <c r="W175" s="14">
        <v>18.817530000000001</v>
      </c>
      <c r="X175" s="14">
        <v>18.888048000000001</v>
      </c>
      <c r="Y175" s="14">
        <v>18.957744999999999</v>
      </c>
      <c r="Z175" s="14">
        <v>19.031662000000001</v>
      </c>
      <c r="AA175" s="14">
        <v>19.106888000000001</v>
      </c>
      <c r="AB175" s="14">
        <v>19.183278999999999</v>
      </c>
      <c r="AC175" s="14">
        <v>19.254062999999999</v>
      </c>
      <c r="AD175" s="14">
        <v>19.313334000000001</v>
      </c>
      <c r="AE175" s="14">
        <v>19.357613000000001</v>
      </c>
      <c r="AF175" s="14">
        <v>19.387160999999999</v>
      </c>
      <c r="AG175" s="14">
        <v>19.406769000000001</v>
      </c>
      <c r="AH175" s="14">
        <v>19.419485000000002</v>
      </c>
      <c r="AI175" s="14">
        <v>19.424178999999999</v>
      </c>
      <c r="AJ175" s="14">
        <v>19.422243000000002</v>
      </c>
      <c r="AK175" s="5">
        <v>6.5240000000000003E-3</v>
      </c>
    </row>
    <row r="176" spans="1:37" ht="15" customHeight="1">
      <c r="A176" s="34" t="s">
        <v>341</v>
      </c>
      <c r="B176" s="7" t="s">
        <v>278</v>
      </c>
      <c r="C176" s="14">
        <v>10.446713000000001</v>
      </c>
      <c r="D176" s="14">
        <v>10.924706</v>
      </c>
      <c r="E176" s="14">
        <v>10.994101000000001</v>
      </c>
      <c r="F176" s="14">
        <v>11.069461</v>
      </c>
      <c r="G176" s="14">
        <v>11.379225</v>
      </c>
      <c r="H176" s="14">
        <v>11.576933</v>
      </c>
      <c r="I176" s="14">
        <v>11.819259000000001</v>
      </c>
      <c r="J176" s="14">
        <v>12.117368000000001</v>
      </c>
      <c r="K176" s="14">
        <v>12.483879999999999</v>
      </c>
      <c r="L176" s="14">
        <v>12.861794</v>
      </c>
      <c r="M176" s="14">
        <v>13.238909</v>
      </c>
      <c r="N176" s="14">
        <v>13.371187000000001</v>
      </c>
      <c r="O176" s="14">
        <v>13.639447000000001</v>
      </c>
      <c r="P176" s="14">
        <v>13.854307</v>
      </c>
      <c r="Q176" s="14">
        <v>14.039776</v>
      </c>
      <c r="R176" s="14">
        <v>14.144244</v>
      </c>
      <c r="S176" s="14">
        <v>14.174962000000001</v>
      </c>
      <c r="T176" s="14">
        <v>14.202070000000001</v>
      </c>
      <c r="U176" s="14">
        <v>14.231171</v>
      </c>
      <c r="V176" s="14">
        <v>14.263208000000001</v>
      </c>
      <c r="W176" s="14">
        <v>14.290462</v>
      </c>
      <c r="X176" s="14">
        <v>14.245219000000001</v>
      </c>
      <c r="Y176" s="14">
        <v>14.285898</v>
      </c>
      <c r="Z176" s="14">
        <v>14.324158000000001</v>
      </c>
      <c r="AA176" s="14">
        <v>14.377775</v>
      </c>
      <c r="AB176" s="14">
        <v>14.369249</v>
      </c>
      <c r="AC176" s="14">
        <v>14.451148</v>
      </c>
      <c r="AD176" s="14">
        <v>14.542147</v>
      </c>
      <c r="AE176" s="14">
        <v>14.638320999999999</v>
      </c>
      <c r="AF176" s="14">
        <v>14.743446</v>
      </c>
      <c r="AG176" s="14">
        <v>14.843849000000001</v>
      </c>
      <c r="AH176" s="14">
        <v>14.953319</v>
      </c>
      <c r="AI176" s="14">
        <v>15.039395000000001</v>
      </c>
      <c r="AJ176" s="14">
        <v>15.125016</v>
      </c>
      <c r="AK176" s="5">
        <v>1.0218E-2</v>
      </c>
    </row>
    <row r="177" spans="1:37" ht="15" customHeight="1">
      <c r="A177" s="34" t="s">
        <v>340</v>
      </c>
      <c r="B177" s="7" t="s">
        <v>276</v>
      </c>
      <c r="C177" s="14">
        <v>10.193827000000001</v>
      </c>
      <c r="D177" s="14">
        <v>11.897914</v>
      </c>
      <c r="E177" s="14">
        <v>12.173746</v>
      </c>
      <c r="F177" s="14">
        <v>12.213232</v>
      </c>
      <c r="G177" s="14">
        <v>12.363984</v>
      </c>
      <c r="H177" s="14">
        <v>12.473894</v>
      </c>
      <c r="I177" s="14">
        <v>12.628223999999999</v>
      </c>
      <c r="J177" s="14">
        <v>12.836162</v>
      </c>
      <c r="K177" s="14">
        <v>13.107298999999999</v>
      </c>
      <c r="L177" s="14">
        <v>13.438685</v>
      </c>
      <c r="M177" s="14">
        <v>13.809010000000001</v>
      </c>
      <c r="N177" s="14">
        <v>13.914467999999999</v>
      </c>
      <c r="O177" s="14">
        <v>14.110385000000001</v>
      </c>
      <c r="P177" s="14">
        <v>14.263548</v>
      </c>
      <c r="Q177" s="14">
        <v>14.366795</v>
      </c>
      <c r="R177" s="14">
        <v>14.387191</v>
      </c>
      <c r="S177" s="14">
        <v>14.385683</v>
      </c>
      <c r="T177" s="14">
        <v>14.384314</v>
      </c>
      <c r="U177" s="14">
        <v>14.140760999999999</v>
      </c>
      <c r="V177" s="14">
        <v>14.151555999999999</v>
      </c>
      <c r="W177" s="14">
        <v>14.169192000000001</v>
      </c>
      <c r="X177" s="14">
        <v>14.196664999999999</v>
      </c>
      <c r="Y177" s="14">
        <v>14.237575</v>
      </c>
      <c r="Z177" s="14">
        <v>14.294543000000001</v>
      </c>
      <c r="AA177" s="14">
        <v>14.36697</v>
      </c>
      <c r="AB177" s="14">
        <v>14.449654000000001</v>
      </c>
      <c r="AC177" s="14">
        <v>14.533996</v>
      </c>
      <c r="AD177" s="14">
        <v>14.608931</v>
      </c>
      <c r="AE177" s="14">
        <v>14.668530000000001</v>
      </c>
      <c r="AF177" s="14">
        <v>14.713967999999999</v>
      </c>
      <c r="AG177" s="14">
        <v>14.745752</v>
      </c>
      <c r="AH177" s="14">
        <v>14.763111</v>
      </c>
      <c r="AI177" s="14">
        <v>14.763052</v>
      </c>
      <c r="AJ177" s="14">
        <v>14.762999000000001</v>
      </c>
      <c r="AK177" s="5">
        <v>6.7650000000000002E-3</v>
      </c>
    </row>
    <row r="178" spans="1:37" ht="15" customHeight="1">
      <c r="A178" s="34" t="s">
        <v>339</v>
      </c>
      <c r="B178" s="7" t="s">
        <v>274</v>
      </c>
      <c r="C178" s="14">
        <v>10.126595</v>
      </c>
      <c r="D178" s="14">
        <v>13.021732</v>
      </c>
      <c r="E178" s="14">
        <v>12.041150999999999</v>
      </c>
      <c r="F178" s="14">
        <v>12.082383</v>
      </c>
      <c r="G178" s="14">
        <v>12.243868000000001</v>
      </c>
      <c r="H178" s="14">
        <v>12.351077999999999</v>
      </c>
      <c r="I178" s="14">
        <v>12.474788999999999</v>
      </c>
      <c r="J178" s="14">
        <v>12.657869</v>
      </c>
      <c r="K178" s="14">
        <v>12.913164</v>
      </c>
      <c r="L178" s="14">
        <v>13.205118000000001</v>
      </c>
      <c r="M178" s="14">
        <v>13.513989</v>
      </c>
      <c r="N178" s="14">
        <v>13.573575999999999</v>
      </c>
      <c r="O178" s="14">
        <v>13.750127000000001</v>
      </c>
      <c r="P178" s="14">
        <v>13.884081</v>
      </c>
      <c r="Q178" s="14">
        <v>13.985969000000001</v>
      </c>
      <c r="R178" s="14">
        <v>14.014207000000001</v>
      </c>
      <c r="S178" s="14">
        <v>13.996679</v>
      </c>
      <c r="T178" s="14">
        <v>13.978498</v>
      </c>
      <c r="U178" s="14">
        <v>13.958835000000001</v>
      </c>
      <c r="V178" s="14">
        <v>13.940322</v>
      </c>
      <c r="W178" s="14">
        <v>13.923676</v>
      </c>
      <c r="X178" s="14">
        <v>13.908616</v>
      </c>
      <c r="Y178" s="14">
        <v>13.896667000000001</v>
      </c>
      <c r="Z178" s="14">
        <v>13.8863</v>
      </c>
      <c r="AA178" s="14">
        <v>13.878743999999999</v>
      </c>
      <c r="AB178" s="14">
        <v>13.872</v>
      </c>
      <c r="AC178" s="14">
        <v>13.865968000000001</v>
      </c>
      <c r="AD178" s="14">
        <v>13.853548999999999</v>
      </c>
      <c r="AE178" s="14">
        <v>13.849646999999999</v>
      </c>
      <c r="AF178" s="14">
        <v>13.846569000000001</v>
      </c>
      <c r="AG178" s="14">
        <v>13.844393999999999</v>
      </c>
      <c r="AH178" s="14">
        <v>13.843266</v>
      </c>
      <c r="AI178" s="14">
        <v>13.843265000000001</v>
      </c>
      <c r="AJ178" s="14">
        <v>13.840393000000001</v>
      </c>
      <c r="AK178" s="5">
        <v>1.9070000000000001E-3</v>
      </c>
    </row>
    <row r="179" spans="1:37" ht="15" customHeight="1">
      <c r="A179" s="34" t="s">
        <v>338</v>
      </c>
      <c r="B179" s="7" t="s">
        <v>272</v>
      </c>
      <c r="C179" s="14">
        <v>10.166527</v>
      </c>
      <c r="D179" s="14">
        <v>10.525086</v>
      </c>
      <c r="E179" s="14">
        <v>10.610640999999999</v>
      </c>
      <c r="F179" s="14">
        <v>10.715299</v>
      </c>
      <c r="G179" s="14">
        <v>11.056136</v>
      </c>
      <c r="H179" s="14">
        <v>11.271841</v>
      </c>
      <c r="I179" s="14">
        <v>11.53112</v>
      </c>
      <c r="J179" s="14">
        <v>11.843317000000001</v>
      </c>
      <c r="K179" s="14">
        <v>12.220898999999999</v>
      </c>
      <c r="L179" s="14">
        <v>12.638263</v>
      </c>
      <c r="M179" s="14">
        <v>13.042807</v>
      </c>
      <c r="N179" s="14">
        <v>13.171944</v>
      </c>
      <c r="O179" s="14">
        <v>13.406663999999999</v>
      </c>
      <c r="P179" s="14">
        <v>13.61847</v>
      </c>
      <c r="Q179" s="14">
        <v>13.779142999999999</v>
      </c>
      <c r="R179" s="14">
        <v>13.838854</v>
      </c>
      <c r="S179" s="14">
        <v>13.827835</v>
      </c>
      <c r="T179" s="14">
        <v>13.817102999999999</v>
      </c>
      <c r="U179" s="14">
        <v>13.80857</v>
      </c>
      <c r="V179" s="14">
        <v>13.802683999999999</v>
      </c>
      <c r="W179" s="14">
        <v>13.790620000000001</v>
      </c>
      <c r="X179" s="14">
        <v>13.716041000000001</v>
      </c>
      <c r="Y179" s="14">
        <v>13.722557</v>
      </c>
      <c r="Z179" s="14">
        <v>13.753493000000001</v>
      </c>
      <c r="AA179" s="14">
        <v>13.776433000000001</v>
      </c>
      <c r="AB179" s="14">
        <v>13.741388000000001</v>
      </c>
      <c r="AC179" s="14">
        <v>13.785826</v>
      </c>
      <c r="AD179" s="14">
        <v>13.837538</v>
      </c>
      <c r="AE179" s="14">
        <v>13.900427000000001</v>
      </c>
      <c r="AF179" s="14">
        <v>13.96349</v>
      </c>
      <c r="AG179" s="14">
        <v>14.048128</v>
      </c>
      <c r="AH179" s="14">
        <v>14.142733</v>
      </c>
      <c r="AI179" s="14">
        <v>14.25155</v>
      </c>
      <c r="AJ179" s="14">
        <v>14.351941999999999</v>
      </c>
      <c r="AK179" s="5">
        <v>9.7380000000000001E-3</v>
      </c>
    </row>
    <row r="180" spans="1:37" ht="15" customHeight="1">
      <c r="A180" s="34" t="s">
        <v>337</v>
      </c>
      <c r="B180" s="7" t="s">
        <v>270</v>
      </c>
      <c r="C180" s="14">
        <v>23.527550000000002</v>
      </c>
      <c r="D180" s="14">
        <v>26.787324999999999</v>
      </c>
      <c r="E180" s="14">
        <v>26.873840000000001</v>
      </c>
      <c r="F180" s="14">
        <v>26.909089999999999</v>
      </c>
      <c r="G180" s="14">
        <v>27.102146000000001</v>
      </c>
      <c r="H180" s="14">
        <v>27.300934000000002</v>
      </c>
      <c r="I180" s="14">
        <v>27.512577</v>
      </c>
      <c r="J180" s="14">
        <v>27.809854999999999</v>
      </c>
      <c r="K180" s="14">
        <v>28.183358999999999</v>
      </c>
      <c r="L180" s="14">
        <v>28.606936999999999</v>
      </c>
      <c r="M180" s="14">
        <v>29.020187</v>
      </c>
      <c r="N180" s="14">
        <v>29.123104000000001</v>
      </c>
      <c r="O180" s="14">
        <v>29.311388000000001</v>
      </c>
      <c r="P180" s="14">
        <v>29.472035999999999</v>
      </c>
      <c r="Q180" s="14">
        <v>29.565922</v>
      </c>
      <c r="R180" s="14">
        <v>29.603802000000002</v>
      </c>
      <c r="S180" s="14">
        <v>29.594542000000001</v>
      </c>
      <c r="T180" s="14">
        <v>29.578569000000002</v>
      </c>
      <c r="U180" s="14">
        <v>29.564184000000001</v>
      </c>
      <c r="V180" s="14">
        <v>29.551283000000002</v>
      </c>
      <c r="W180" s="14">
        <v>29.539705000000001</v>
      </c>
      <c r="X180" s="14">
        <v>29.529171000000002</v>
      </c>
      <c r="Y180" s="14">
        <v>29.519506</v>
      </c>
      <c r="Z180" s="14">
        <v>29.510504000000001</v>
      </c>
      <c r="AA180" s="14">
        <v>29.502144000000001</v>
      </c>
      <c r="AB180" s="14">
        <v>29.494267000000001</v>
      </c>
      <c r="AC180" s="14">
        <v>29.486788000000001</v>
      </c>
      <c r="AD180" s="14">
        <v>29.479541999999999</v>
      </c>
      <c r="AE180" s="14">
        <v>29.472559</v>
      </c>
      <c r="AF180" s="14">
        <v>29.466080000000002</v>
      </c>
      <c r="AG180" s="14">
        <v>29.460076999999998</v>
      </c>
      <c r="AH180" s="14">
        <v>29.454546000000001</v>
      </c>
      <c r="AI180" s="14">
        <v>29.449438000000001</v>
      </c>
      <c r="AJ180" s="14">
        <v>29.444683000000001</v>
      </c>
      <c r="AK180" s="5">
        <v>2.96E-3</v>
      </c>
    </row>
    <row r="181" spans="1:37" ht="15" customHeight="1">
      <c r="A181" s="34" t="s">
        <v>336</v>
      </c>
      <c r="B181" s="7" t="s">
        <v>268</v>
      </c>
      <c r="C181" s="14">
        <v>0</v>
      </c>
      <c r="D181" s="14">
        <v>0</v>
      </c>
      <c r="E181" s="14">
        <v>0</v>
      </c>
      <c r="F181" s="14">
        <v>22.599893999999999</v>
      </c>
      <c r="G181" s="14">
        <v>23.079810999999999</v>
      </c>
      <c r="H181" s="14">
        <v>23.474857</v>
      </c>
      <c r="I181" s="14">
        <v>23.893077999999999</v>
      </c>
      <c r="J181" s="14">
        <v>24.412179999999999</v>
      </c>
      <c r="K181" s="14">
        <v>25.070366</v>
      </c>
      <c r="L181" s="14">
        <v>25.873525999999998</v>
      </c>
      <c r="M181" s="14">
        <v>26.817596000000002</v>
      </c>
      <c r="N181" s="14">
        <v>27.333594999999999</v>
      </c>
      <c r="O181" s="14">
        <v>28.170458</v>
      </c>
      <c r="P181" s="14">
        <v>28.797892000000001</v>
      </c>
      <c r="Q181" s="14">
        <v>28.967593999999998</v>
      </c>
      <c r="R181" s="14">
        <v>29.121632000000002</v>
      </c>
      <c r="S181" s="14">
        <v>29.211328999999999</v>
      </c>
      <c r="T181" s="14">
        <v>29.291046000000001</v>
      </c>
      <c r="U181" s="14">
        <v>29.355630999999999</v>
      </c>
      <c r="V181" s="14">
        <v>29.387383</v>
      </c>
      <c r="W181" s="14">
        <v>29.409345999999999</v>
      </c>
      <c r="X181" s="14">
        <v>29.423919999999999</v>
      </c>
      <c r="Y181" s="14">
        <v>29.425394000000001</v>
      </c>
      <c r="Z181" s="14">
        <v>29.424842999999999</v>
      </c>
      <c r="AA181" s="14">
        <v>29.424368000000001</v>
      </c>
      <c r="AB181" s="14">
        <v>29.423956</v>
      </c>
      <c r="AC181" s="14">
        <v>29.423594999999999</v>
      </c>
      <c r="AD181" s="14">
        <v>29.423259999999999</v>
      </c>
      <c r="AE181" s="14">
        <v>29.422947000000001</v>
      </c>
      <c r="AF181" s="14">
        <v>29.422647000000001</v>
      </c>
      <c r="AG181" s="14">
        <v>29.422359</v>
      </c>
      <c r="AH181" s="14">
        <v>29.422084999999999</v>
      </c>
      <c r="AI181" s="14">
        <v>29.421832999999999</v>
      </c>
      <c r="AJ181" s="14">
        <v>29.421614000000002</v>
      </c>
      <c r="AK181" s="5" t="s">
        <v>45</v>
      </c>
    </row>
    <row r="182" spans="1:37" ht="15" customHeight="1">
      <c r="A182" s="34" t="s">
        <v>335</v>
      </c>
      <c r="B182" s="7" t="s">
        <v>266</v>
      </c>
      <c r="C182" s="14">
        <v>0</v>
      </c>
      <c r="D182" s="14">
        <v>0</v>
      </c>
      <c r="E182" s="14">
        <v>0</v>
      </c>
      <c r="F182" s="14">
        <v>18.040068000000002</v>
      </c>
      <c r="G182" s="14">
        <v>18.424671</v>
      </c>
      <c r="H182" s="14">
        <v>18.591646000000001</v>
      </c>
      <c r="I182" s="14">
        <v>18.760484999999999</v>
      </c>
      <c r="J182" s="14">
        <v>18.995819000000001</v>
      </c>
      <c r="K182" s="14">
        <v>19.317602000000001</v>
      </c>
      <c r="L182" s="14">
        <v>19.722746000000001</v>
      </c>
      <c r="M182" s="14">
        <v>20.218101999999998</v>
      </c>
      <c r="N182" s="14">
        <v>20.378388999999999</v>
      </c>
      <c r="O182" s="14">
        <v>20.722024999999999</v>
      </c>
      <c r="P182" s="14">
        <v>20.999842000000001</v>
      </c>
      <c r="Q182" s="14">
        <v>21.212738000000002</v>
      </c>
      <c r="R182" s="14">
        <v>21.336113000000001</v>
      </c>
      <c r="S182" s="14">
        <v>21.369592999999998</v>
      </c>
      <c r="T182" s="14">
        <v>21.374753999999999</v>
      </c>
      <c r="U182" s="14">
        <v>21.361848999999999</v>
      </c>
      <c r="V182" s="14">
        <v>21.350109</v>
      </c>
      <c r="W182" s="14">
        <v>21.340786000000001</v>
      </c>
      <c r="X182" s="14">
        <v>21.252241000000001</v>
      </c>
      <c r="Y182" s="14">
        <v>21.239913999999999</v>
      </c>
      <c r="Z182" s="14">
        <v>21.242899000000001</v>
      </c>
      <c r="AA182" s="14">
        <v>21.252673999999999</v>
      </c>
      <c r="AB182" s="14">
        <v>21.279043000000001</v>
      </c>
      <c r="AC182" s="14">
        <v>21.313652000000001</v>
      </c>
      <c r="AD182" s="14">
        <v>21.352070000000001</v>
      </c>
      <c r="AE182" s="14">
        <v>21.389952000000001</v>
      </c>
      <c r="AF182" s="14">
        <v>21.424719</v>
      </c>
      <c r="AG182" s="14">
        <v>21.453818999999999</v>
      </c>
      <c r="AH182" s="14">
        <v>21.476658</v>
      </c>
      <c r="AI182" s="14">
        <v>21.481724</v>
      </c>
      <c r="AJ182" s="14">
        <v>21.484068000000001</v>
      </c>
      <c r="AK182" s="5" t="s">
        <v>45</v>
      </c>
    </row>
    <row r="183" spans="1:37" ht="15" customHeight="1">
      <c r="A183" s="34" t="s">
        <v>334</v>
      </c>
      <c r="B183" s="7" t="s">
        <v>264</v>
      </c>
      <c r="C183" s="14">
        <v>0</v>
      </c>
      <c r="D183" s="14">
        <v>0</v>
      </c>
      <c r="E183" s="14">
        <v>0</v>
      </c>
      <c r="F183" s="14">
        <v>0</v>
      </c>
      <c r="G183" s="14">
        <v>0</v>
      </c>
      <c r="H183" s="14">
        <v>0</v>
      </c>
      <c r="I183" s="14">
        <v>0</v>
      </c>
      <c r="J183" s="14">
        <v>0</v>
      </c>
      <c r="K183" s="14">
        <v>0</v>
      </c>
      <c r="L183" s="14">
        <v>0</v>
      </c>
      <c r="M183" s="14">
        <v>0</v>
      </c>
      <c r="N183" s="14">
        <v>0</v>
      </c>
      <c r="O183" s="14">
        <v>0</v>
      </c>
      <c r="P183" s="14">
        <v>0</v>
      </c>
      <c r="Q183" s="14">
        <v>0</v>
      </c>
      <c r="R183" s="14">
        <v>0</v>
      </c>
      <c r="S183" s="14">
        <v>0</v>
      </c>
      <c r="T183" s="14">
        <v>0</v>
      </c>
      <c r="U183" s="14">
        <v>0</v>
      </c>
      <c r="V183" s="14">
        <v>0</v>
      </c>
      <c r="W183" s="14">
        <v>0</v>
      </c>
      <c r="X183" s="14">
        <v>0</v>
      </c>
      <c r="Y183" s="14">
        <v>0</v>
      </c>
      <c r="Z183" s="14">
        <v>0</v>
      </c>
      <c r="AA183" s="14">
        <v>0</v>
      </c>
      <c r="AB183" s="14">
        <v>0</v>
      </c>
      <c r="AC183" s="14">
        <v>0</v>
      </c>
      <c r="AD183" s="14">
        <v>0</v>
      </c>
      <c r="AE183" s="14">
        <v>0</v>
      </c>
      <c r="AF183" s="14">
        <v>0</v>
      </c>
      <c r="AG183" s="14">
        <v>0</v>
      </c>
      <c r="AH183" s="14">
        <v>0</v>
      </c>
      <c r="AI183" s="14">
        <v>0</v>
      </c>
      <c r="AJ183" s="14">
        <v>0</v>
      </c>
      <c r="AK183" s="5" t="s">
        <v>45</v>
      </c>
    </row>
    <row r="184" spans="1:37" ht="15" customHeight="1">
      <c r="A184" s="34" t="s">
        <v>333</v>
      </c>
      <c r="B184" s="7" t="s">
        <v>332</v>
      </c>
      <c r="C184" s="14">
        <v>13.581099</v>
      </c>
      <c r="D184" s="14">
        <v>14.701447</v>
      </c>
      <c r="E184" s="14">
        <v>14.748251</v>
      </c>
      <c r="F184" s="14">
        <v>14.814557000000001</v>
      </c>
      <c r="G184" s="14">
        <v>15.073176</v>
      </c>
      <c r="H184" s="14">
        <v>15.29209</v>
      </c>
      <c r="I184" s="14">
        <v>15.568918</v>
      </c>
      <c r="J184" s="14">
        <v>15.920766</v>
      </c>
      <c r="K184" s="14">
        <v>16.359932000000001</v>
      </c>
      <c r="L184" s="14">
        <v>16.796824000000001</v>
      </c>
      <c r="M184" s="14">
        <v>17.174116000000001</v>
      </c>
      <c r="N184" s="14">
        <v>17.267616</v>
      </c>
      <c r="O184" s="14">
        <v>17.407450000000001</v>
      </c>
      <c r="P184" s="14">
        <v>17.52383</v>
      </c>
      <c r="Q184" s="14">
        <v>17.549999</v>
      </c>
      <c r="R184" s="14">
        <v>17.560907</v>
      </c>
      <c r="S184" s="14">
        <v>17.595333</v>
      </c>
      <c r="T184" s="14">
        <v>17.558247000000001</v>
      </c>
      <c r="U184" s="14">
        <v>17.499254000000001</v>
      </c>
      <c r="V184" s="14">
        <v>17.538221</v>
      </c>
      <c r="W184" s="14">
        <v>17.578802</v>
      </c>
      <c r="X184" s="14">
        <v>17.597840999999999</v>
      </c>
      <c r="Y184" s="14">
        <v>17.651411</v>
      </c>
      <c r="Z184" s="14">
        <v>17.701248</v>
      </c>
      <c r="AA184" s="14">
        <v>17.75421</v>
      </c>
      <c r="AB184" s="14">
        <v>17.785958999999998</v>
      </c>
      <c r="AC184" s="14">
        <v>17.846937</v>
      </c>
      <c r="AD184" s="14">
        <v>17.905311999999999</v>
      </c>
      <c r="AE184" s="14">
        <v>17.953959999999999</v>
      </c>
      <c r="AF184" s="14">
        <v>17.993053</v>
      </c>
      <c r="AG184" s="14">
        <v>18.019684000000002</v>
      </c>
      <c r="AH184" s="14">
        <v>18.055299999999999</v>
      </c>
      <c r="AI184" s="14">
        <v>18.074691999999999</v>
      </c>
      <c r="AJ184" s="14">
        <v>18.090858000000001</v>
      </c>
      <c r="AK184" s="5">
        <v>6.5040000000000002E-3</v>
      </c>
    </row>
    <row r="185" spans="1:37" ht="15" customHeight="1">
      <c r="B185" s="4" t="s">
        <v>294</v>
      </c>
    </row>
    <row r="186" spans="1:37" ht="15" customHeight="1">
      <c r="A186" s="34" t="s">
        <v>331</v>
      </c>
      <c r="B186" s="7" t="s">
        <v>280</v>
      </c>
      <c r="C186" s="14">
        <v>9.0215219999999992</v>
      </c>
      <c r="D186" s="14">
        <v>9.5869260000000001</v>
      </c>
      <c r="E186" s="14">
        <v>9.6265389999999993</v>
      </c>
      <c r="F186" s="14">
        <v>9.6713579999999997</v>
      </c>
      <c r="G186" s="14">
        <v>9.9980890000000002</v>
      </c>
      <c r="H186" s="14">
        <v>10.198173000000001</v>
      </c>
      <c r="I186" s="14">
        <v>10.457096</v>
      </c>
      <c r="J186" s="14">
        <v>10.769475</v>
      </c>
      <c r="K186" s="14">
        <v>11.114803999999999</v>
      </c>
      <c r="L186" s="14">
        <v>11.467535</v>
      </c>
      <c r="M186" s="14">
        <v>11.856070000000001</v>
      </c>
      <c r="N186" s="14">
        <v>12.047058</v>
      </c>
      <c r="O186" s="14">
        <v>12.371178</v>
      </c>
      <c r="P186" s="14">
        <v>12.685072999999999</v>
      </c>
      <c r="Q186" s="14">
        <v>12.97297</v>
      </c>
      <c r="R186" s="14">
        <v>13.128185999999999</v>
      </c>
      <c r="S186" s="14">
        <v>13.136378000000001</v>
      </c>
      <c r="T186" s="14">
        <v>13.14312</v>
      </c>
      <c r="U186" s="14">
        <v>13.122807</v>
      </c>
      <c r="V186" s="14">
        <v>13.129058000000001</v>
      </c>
      <c r="W186" s="14">
        <v>13.133602</v>
      </c>
      <c r="X186" s="14">
        <v>13.138983</v>
      </c>
      <c r="Y186" s="14">
        <v>13.1447</v>
      </c>
      <c r="Z186" s="14">
        <v>13.150172</v>
      </c>
      <c r="AA186" s="14">
        <v>13.154643999999999</v>
      </c>
      <c r="AB186" s="14">
        <v>13.157807999999999</v>
      </c>
      <c r="AC186" s="14">
        <v>13.160017</v>
      </c>
      <c r="AD186" s="14">
        <v>13.161431</v>
      </c>
      <c r="AE186" s="14">
        <v>13.162298</v>
      </c>
      <c r="AF186" s="14">
        <v>13.162485</v>
      </c>
      <c r="AG186" s="14">
        <v>13.162436</v>
      </c>
      <c r="AH186" s="14">
        <v>13.162386</v>
      </c>
      <c r="AI186" s="14">
        <v>13.162338</v>
      </c>
      <c r="AJ186" s="14">
        <v>13.162292000000001</v>
      </c>
      <c r="AK186" s="5">
        <v>9.9539999999999993E-3</v>
      </c>
    </row>
    <row r="187" spans="1:37" ht="15" customHeight="1">
      <c r="A187" s="34" t="s">
        <v>330</v>
      </c>
      <c r="B187" s="7" t="s">
        <v>278</v>
      </c>
      <c r="C187" s="14">
        <v>6.9740010000000003</v>
      </c>
      <c r="D187" s="14">
        <v>7.0326060000000004</v>
      </c>
      <c r="E187" s="14">
        <v>7.0450879999999998</v>
      </c>
      <c r="F187" s="14">
        <v>7.072495</v>
      </c>
      <c r="G187" s="14">
        <v>7.2987489999999999</v>
      </c>
      <c r="H187" s="14">
        <v>7.4181400000000002</v>
      </c>
      <c r="I187" s="14">
        <v>7.5588379999999997</v>
      </c>
      <c r="J187" s="14">
        <v>7.7343580000000003</v>
      </c>
      <c r="K187" s="14">
        <v>7.9420770000000003</v>
      </c>
      <c r="L187" s="14">
        <v>8.1592710000000004</v>
      </c>
      <c r="M187" s="14">
        <v>8.4020440000000001</v>
      </c>
      <c r="N187" s="14">
        <v>8.5293659999999996</v>
      </c>
      <c r="O187" s="14">
        <v>8.7457820000000002</v>
      </c>
      <c r="P187" s="14">
        <v>8.9419620000000002</v>
      </c>
      <c r="Q187" s="14">
        <v>9.1234900000000003</v>
      </c>
      <c r="R187" s="14">
        <v>9.2228720000000006</v>
      </c>
      <c r="S187" s="14">
        <v>9.2202269999999995</v>
      </c>
      <c r="T187" s="14">
        <v>9.2182060000000003</v>
      </c>
      <c r="U187" s="14">
        <v>9.2164409999999997</v>
      </c>
      <c r="V187" s="14">
        <v>9.2147900000000007</v>
      </c>
      <c r="W187" s="14">
        <v>9.2132020000000008</v>
      </c>
      <c r="X187" s="14">
        <v>9.2116790000000002</v>
      </c>
      <c r="Y187" s="14">
        <v>9.2101889999999997</v>
      </c>
      <c r="Z187" s="14">
        <v>9.2143080000000008</v>
      </c>
      <c r="AA187" s="14">
        <v>9.2156929999999999</v>
      </c>
      <c r="AB187" s="14">
        <v>9.2184539999999995</v>
      </c>
      <c r="AC187" s="14">
        <v>9.2225509999999993</v>
      </c>
      <c r="AD187" s="14">
        <v>9.2281259999999996</v>
      </c>
      <c r="AE187" s="14">
        <v>9.2300260000000005</v>
      </c>
      <c r="AF187" s="14">
        <v>9.2395960000000006</v>
      </c>
      <c r="AG187" s="14">
        <v>9.2503949999999993</v>
      </c>
      <c r="AH187" s="14">
        <v>9.2617619999999992</v>
      </c>
      <c r="AI187" s="14">
        <v>9.2729850000000003</v>
      </c>
      <c r="AJ187" s="14">
        <v>9.2835180000000008</v>
      </c>
      <c r="AK187" s="5">
        <v>8.7150000000000005E-3</v>
      </c>
    </row>
    <row r="188" spans="1:37" ht="15" customHeight="1">
      <c r="A188" s="34" t="s">
        <v>329</v>
      </c>
      <c r="B188" s="7" t="s">
        <v>276</v>
      </c>
      <c r="C188" s="14">
        <v>7.1358129999999997</v>
      </c>
      <c r="D188" s="14">
        <v>7.3166580000000003</v>
      </c>
      <c r="E188" s="14">
        <v>7.1186660000000002</v>
      </c>
      <c r="F188" s="14">
        <v>7.1481459999999997</v>
      </c>
      <c r="G188" s="14">
        <v>7.3861309999999998</v>
      </c>
      <c r="H188" s="14">
        <v>7.5215100000000001</v>
      </c>
      <c r="I188" s="14">
        <v>7.6969979999999998</v>
      </c>
      <c r="J188" s="14">
        <v>7.9151569999999998</v>
      </c>
      <c r="K188" s="14">
        <v>8.1681749999999997</v>
      </c>
      <c r="L188" s="14">
        <v>8.4137740000000001</v>
      </c>
      <c r="M188" s="14">
        <v>8.6583389999999998</v>
      </c>
      <c r="N188" s="14">
        <v>8.7867680000000004</v>
      </c>
      <c r="O188" s="14">
        <v>9.0066159999999993</v>
      </c>
      <c r="P188" s="14">
        <v>9.2061299999999999</v>
      </c>
      <c r="Q188" s="14">
        <v>9.3901640000000004</v>
      </c>
      <c r="R188" s="14">
        <v>9.4890220000000003</v>
      </c>
      <c r="S188" s="14">
        <v>9.4830400000000008</v>
      </c>
      <c r="T188" s="14">
        <v>9.4801690000000001</v>
      </c>
      <c r="U188" s="14">
        <v>9.4774600000000007</v>
      </c>
      <c r="V188" s="14">
        <v>9.4753059999999998</v>
      </c>
      <c r="W188" s="14">
        <v>9.4751779999999997</v>
      </c>
      <c r="X188" s="14">
        <v>9.4750689999999995</v>
      </c>
      <c r="Y188" s="14">
        <v>9.4749750000000006</v>
      </c>
      <c r="Z188" s="14">
        <v>9.4748940000000008</v>
      </c>
      <c r="AA188" s="14">
        <v>9.4748239999999999</v>
      </c>
      <c r="AB188" s="14">
        <v>9.4747640000000004</v>
      </c>
      <c r="AC188" s="14">
        <v>9.4747090000000007</v>
      </c>
      <c r="AD188" s="14">
        <v>9.4746620000000004</v>
      </c>
      <c r="AE188" s="14">
        <v>9.4746190000000006</v>
      </c>
      <c r="AF188" s="14">
        <v>9.4745799999999996</v>
      </c>
      <c r="AG188" s="14">
        <v>9.4745460000000001</v>
      </c>
      <c r="AH188" s="14">
        <v>9.4745170000000005</v>
      </c>
      <c r="AI188" s="14">
        <v>9.4744879999999991</v>
      </c>
      <c r="AJ188" s="14">
        <v>9.4744639999999993</v>
      </c>
      <c r="AK188" s="5">
        <v>8.1089999999999999E-3</v>
      </c>
    </row>
    <row r="189" spans="1:37" ht="15" customHeight="1">
      <c r="A189" s="34" t="s">
        <v>328</v>
      </c>
      <c r="B189" s="7" t="s">
        <v>274</v>
      </c>
      <c r="C189" s="14">
        <v>6.6287909999999997</v>
      </c>
      <c r="D189" s="14">
        <v>6.9621890000000004</v>
      </c>
      <c r="E189" s="14">
        <v>6.9473669999999998</v>
      </c>
      <c r="F189" s="14">
        <v>6.9997220000000002</v>
      </c>
      <c r="G189" s="14">
        <v>7.2399699999999996</v>
      </c>
      <c r="H189" s="14">
        <v>7.3798769999999996</v>
      </c>
      <c r="I189" s="14">
        <v>7.5642269999999998</v>
      </c>
      <c r="J189" s="14">
        <v>7.7991219999999997</v>
      </c>
      <c r="K189" s="14">
        <v>8.0773320000000002</v>
      </c>
      <c r="L189" s="14">
        <v>8.3759809999999995</v>
      </c>
      <c r="M189" s="14">
        <v>8.6645430000000001</v>
      </c>
      <c r="N189" s="14">
        <v>8.8130799999999994</v>
      </c>
      <c r="O189" s="14">
        <v>9.0532210000000006</v>
      </c>
      <c r="P189" s="14">
        <v>9.2674090000000007</v>
      </c>
      <c r="Q189" s="14">
        <v>9.4595470000000006</v>
      </c>
      <c r="R189" s="14">
        <v>9.5665759999999995</v>
      </c>
      <c r="S189" s="14">
        <v>9.5676380000000005</v>
      </c>
      <c r="T189" s="14">
        <v>9.5698080000000001</v>
      </c>
      <c r="U189" s="14">
        <v>9.5722400000000007</v>
      </c>
      <c r="V189" s="14">
        <v>9.5746719999999996</v>
      </c>
      <c r="W189" s="14">
        <v>9.5778040000000004</v>
      </c>
      <c r="X189" s="14">
        <v>9.5812939999999998</v>
      </c>
      <c r="Y189" s="14">
        <v>9.5860559999999992</v>
      </c>
      <c r="Z189" s="14">
        <v>9.5909189999999995</v>
      </c>
      <c r="AA189" s="14">
        <v>9.5956630000000001</v>
      </c>
      <c r="AB189" s="14">
        <v>9.5997249999999994</v>
      </c>
      <c r="AC189" s="14">
        <v>9.603548</v>
      </c>
      <c r="AD189" s="14">
        <v>9.6097180000000009</v>
      </c>
      <c r="AE189" s="14">
        <v>9.6148190000000007</v>
      </c>
      <c r="AF189" s="14">
        <v>9.6177879999999991</v>
      </c>
      <c r="AG189" s="14">
        <v>9.6205890000000007</v>
      </c>
      <c r="AH189" s="14">
        <v>9.6267289999999992</v>
      </c>
      <c r="AI189" s="14">
        <v>9.6340859999999999</v>
      </c>
      <c r="AJ189" s="14">
        <v>9.6398890000000002</v>
      </c>
      <c r="AK189" s="5">
        <v>1.0220999999999999E-2</v>
      </c>
    </row>
    <row r="190" spans="1:37" ht="15" customHeight="1">
      <c r="A190" s="34" t="s">
        <v>327</v>
      </c>
      <c r="B190" s="7" t="s">
        <v>272</v>
      </c>
      <c r="C190" s="14">
        <v>7.1736610000000001</v>
      </c>
      <c r="D190" s="14">
        <v>6.997744</v>
      </c>
      <c r="E190" s="14">
        <v>7.0105810000000002</v>
      </c>
      <c r="F190" s="14">
        <v>7.0360399999999998</v>
      </c>
      <c r="G190" s="14">
        <v>7.260027</v>
      </c>
      <c r="H190" s="14">
        <v>7.3769590000000003</v>
      </c>
      <c r="I190" s="14">
        <v>7.5177040000000002</v>
      </c>
      <c r="J190" s="14">
        <v>7.6889469999999998</v>
      </c>
      <c r="K190" s="14">
        <v>7.890841</v>
      </c>
      <c r="L190" s="14">
        <v>8.1039569999999994</v>
      </c>
      <c r="M190" s="14">
        <v>8.3419349999999994</v>
      </c>
      <c r="N190" s="14">
        <v>8.4687040000000007</v>
      </c>
      <c r="O190" s="14">
        <v>8.6833939999999998</v>
      </c>
      <c r="P190" s="14">
        <v>8.8794730000000008</v>
      </c>
      <c r="Q190" s="14">
        <v>9.0629760000000008</v>
      </c>
      <c r="R190" s="14">
        <v>9.1643620000000006</v>
      </c>
      <c r="S190" s="14">
        <v>9.1634949999999993</v>
      </c>
      <c r="T190" s="14">
        <v>9.1627729999999996</v>
      </c>
      <c r="U190" s="14">
        <v>9.162172</v>
      </c>
      <c r="V190" s="14">
        <v>9.1616850000000003</v>
      </c>
      <c r="W190" s="14">
        <v>9.1612869999999997</v>
      </c>
      <c r="X190" s="14">
        <v>9.1609660000000002</v>
      </c>
      <c r="Y190" s="14">
        <v>9.1607129999999994</v>
      </c>
      <c r="Z190" s="14">
        <v>9.1668850000000006</v>
      </c>
      <c r="AA190" s="14">
        <v>9.1697310000000005</v>
      </c>
      <c r="AB190" s="14">
        <v>9.1738520000000001</v>
      </c>
      <c r="AC190" s="14">
        <v>9.1795249999999999</v>
      </c>
      <c r="AD190" s="14">
        <v>9.1869700000000005</v>
      </c>
      <c r="AE190" s="14">
        <v>9.1925550000000005</v>
      </c>
      <c r="AF190" s="14">
        <v>9.2042129999999993</v>
      </c>
      <c r="AG190" s="14">
        <v>9.2171719999999997</v>
      </c>
      <c r="AH190" s="14">
        <v>9.2306729999999995</v>
      </c>
      <c r="AI190" s="14">
        <v>9.2438380000000002</v>
      </c>
      <c r="AJ190" s="14">
        <v>9.2559710000000006</v>
      </c>
      <c r="AK190" s="5">
        <v>8.7779999999999993E-3</v>
      </c>
    </row>
    <row r="191" spans="1:37" ht="15" customHeight="1">
      <c r="A191" s="34" t="s">
        <v>326</v>
      </c>
      <c r="B191" s="7" t="s">
        <v>270</v>
      </c>
      <c r="C191" s="14">
        <v>15.166945</v>
      </c>
      <c r="D191" s="14">
        <v>16.819814999999998</v>
      </c>
      <c r="E191" s="14">
        <v>16.983899999999998</v>
      </c>
      <c r="F191" s="14">
        <v>17.036954999999999</v>
      </c>
      <c r="G191" s="14">
        <v>17.520826</v>
      </c>
      <c r="H191" s="14">
        <v>17.736982000000001</v>
      </c>
      <c r="I191" s="14">
        <v>18.025956999999998</v>
      </c>
      <c r="J191" s="14">
        <v>18.431498000000001</v>
      </c>
      <c r="K191" s="14">
        <v>18.927897999999999</v>
      </c>
      <c r="L191" s="14">
        <v>19.5002</v>
      </c>
      <c r="M191" s="14">
        <v>20.083714000000001</v>
      </c>
      <c r="N191" s="14">
        <v>20.337225</v>
      </c>
      <c r="O191" s="14">
        <v>20.898678</v>
      </c>
      <c r="P191" s="14">
        <v>21.383772</v>
      </c>
      <c r="Q191" s="14">
        <v>21.795856000000001</v>
      </c>
      <c r="R191" s="14">
        <v>22.070501</v>
      </c>
      <c r="S191" s="14">
        <v>22.180422</v>
      </c>
      <c r="T191" s="14">
        <v>22.217096000000002</v>
      </c>
      <c r="U191" s="14">
        <v>22.232544000000001</v>
      </c>
      <c r="V191" s="14">
        <v>22.232544000000001</v>
      </c>
      <c r="W191" s="14">
        <v>22.232544000000001</v>
      </c>
      <c r="X191" s="14">
        <v>22.232541999999999</v>
      </c>
      <c r="Y191" s="14">
        <v>22.232541999999999</v>
      </c>
      <c r="Z191" s="14">
        <v>22.232544000000001</v>
      </c>
      <c r="AA191" s="14">
        <v>22.232541999999999</v>
      </c>
      <c r="AB191" s="14">
        <v>22.232541999999999</v>
      </c>
      <c r="AC191" s="14">
        <v>22.232541999999999</v>
      </c>
      <c r="AD191" s="14">
        <v>22.232541999999999</v>
      </c>
      <c r="AE191" s="14">
        <v>22.232544000000001</v>
      </c>
      <c r="AF191" s="14">
        <v>22.232541999999999</v>
      </c>
      <c r="AG191" s="14">
        <v>22.232544000000001</v>
      </c>
      <c r="AH191" s="14">
        <v>22.232541999999999</v>
      </c>
      <c r="AI191" s="14">
        <v>22.232541999999999</v>
      </c>
      <c r="AJ191" s="14">
        <v>22.232541999999999</v>
      </c>
      <c r="AK191" s="5">
        <v>8.7569999999999992E-3</v>
      </c>
    </row>
    <row r="192" spans="1:37" ht="15" customHeight="1">
      <c r="A192" s="34" t="s">
        <v>325</v>
      </c>
      <c r="B192" s="7" t="s">
        <v>268</v>
      </c>
      <c r="C192" s="14">
        <v>0</v>
      </c>
      <c r="D192" s="14">
        <v>14.113035999999999</v>
      </c>
      <c r="E192" s="14">
        <v>14.401681999999999</v>
      </c>
      <c r="F192" s="14">
        <v>14.516216999999999</v>
      </c>
      <c r="G192" s="14">
        <v>15.038576000000001</v>
      </c>
      <c r="H192" s="14">
        <v>15.393996</v>
      </c>
      <c r="I192" s="14">
        <v>15.860334</v>
      </c>
      <c r="J192" s="14">
        <v>16.342506</v>
      </c>
      <c r="K192" s="14">
        <v>16.844891000000001</v>
      </c>
      <c r="L192" s="14">
        <v>17.369620999999999</v>
      </c>
      <c r="M192" s="14">
        <v>17.956704999999999</v>
      </c>
      <c r="N192" s="14">
        <v>18.160402000000001</v>
      </c>
      <c r="O192" s="14">
        <v>18.623778999999999</v>
      </c>
      <c r="P192" s="14">
        <v>19.028113999999999</v>
      </c>
      <c r="Q192" s="14">
        <v>19.373159000000001</v>
      </c>
      <c r="R192" s="14">
        <v>19.574472</v>
      </c>
      <c r="S192" s="14">
        <v>19.501100999999998</v>
      </c>
      <c r="T192" s="14">
        <v>19.583127999999999</v>
      </c>
      <c r="U192" s="14">
        <v>19.621297999999999</v>
      </c>
      <c r="V192" s="14">
        <v>19.701381999999999</v>
      </c>
      <c r="W192" s="14">
        <v>19.758365999999999</v>
      </c>
      <c r="X192" s="14">
        <v>19.810752999999998</v>
      </c>
      <c r="Y192" s="14">
        <v>19.863636</v>
      </c>
      <c r="Z192" s="14">
        <v>19.914277999999999</v>
      </c>
      <c r="AA192" s="14">
        <v>19.959820000000001</v>
      </c>
      <c r="AB192" s="14">
        <v>19.998438</v>
      </c>
      <c r="AC192" s="14">
        <v>20.029474</v>
      </c>
      <c r="AD192" s="14">
        <v>20.053158</v>
      </c>
      <c r="AE192" s="14">
        <v>20.071118999999999</v>
      </c>
      <c r="AF192" s="14">
        <v>20.084150000000001</v>
      </c>
      <c r="AG192" s="14">
        <v>20.092699</v>
      </c>
      <c r="AH192" s="14">
        <v>20.092457</v>
      </c>
      <c r="AI192" s="14">
        <v>20.092279000000001</v>
      </c>
      <c r="AJ192" s="14">
        <v>20.092175000000001</v>
      </c>
      <c r="AK192" s="5">
        <v>1.11E-2</v>
      </c>
    </row>
    <row r="193" spans="1:37" ht="15" customHeight="1">
      <c r="A193" s="34" t="s">
        <v>324</v>
      </c>
      <c r="B193" s="7" t="s">
        <v>266</v>
      </c>
      <c r="C193" s="14">
        <v>0</v>
      </c>
      <c r="D193" s="14">
        <v>10.272853</v>
      </c>
      <c r="E193" s="14">
        <v>10.382417999999999</v>
      </c>
      <c r="F193" s="14">
        <v>10.434157000000001</v>
      </c>
      <c r="G193" s="14">
        <v>10.771236999999999</v>
      </c>
      <c r="H193" s="14">
        <v>10.967269</v>
      </c>
      <c r="I193" s="14">
        <v>11.226281</v>
      </c>
      <c r="J193" s="14">
        <v>11.553718</v>
      </c>
      <c r="K193" s="14">
        <v>11.940467</v>
      </c>
      <c r="L193" s="14">
        <v>12.351609</v>
      </c>
      <c r="M193" s="14">
        <v>12.798921</v>
      </c>
      <c r="N193" s="14">
        <v>12.969849</v>
      </c>
      <c r="O193" s="14">
        <v>13.342921</v>
      </c>
      <c r="P193" s="14">
        <v>13.655165999999999</v>
      </c>
      <c r="Q193" s="14">
        <v>13.924754</v>
      </c>
      <c r="R193" s="14">
        <v>14.104486</v>
      </c>
      <c r="S193" s="14">
        <v>14.180408</v>
      </c>
      <c r="T193" s="14">
        <v>14.205746</v>
      </c>
      <c r="U193" s="14">
        <v>14.211041</v>
      </c>
      <c r="V193" s="14">
        <v>14.211041</v>
      </c>
      <c r="W193" s="14">
        <v>14.211041</v>
      </c>
      <c r="X193" s="14">
        <v>14.211041</v>
      </c>
      <c r="Y193" s="14">
        <v>14.211042000000001</v>
      </c>
      <c r="Z193" s="14">
        <v>14.211041</v>
      </c>
      <c r="AA193" s="14">
        <v>14.211042000000001</v>
      </c>
      <c r="AB193" s="14">
        <v>14.211042000000001</v>
      </c>
      <c r="AC193" s="14">
        <v>14.211041</v>
      </c>
      <c r="AD193" s="14">
        <v>14.211042000000001</v>
      </c>
      <c r="AE193" s="14">
        <v>14.211041</v>
      </c>
      <c r="AF193" s="14">
        <v>14.211041</v>
      </c>
      <c r="AG193" s="14">
        <v>14.211042000000001</v>
      </c>
      <c r="AH193" s="14">
        <v>14.211041</v>
      </c>
      <c r="AI193" s="14">
        <v>14.211042000000001</v>
      </c>
      <c r="AJ193" s="14">
        <v>14.211041</v>
      </c>
      <c r="AK193" s="5">
        <v>1.0193000000000001E-2</v>
      </c>
    </row>
    <row r="194" spans="1:37" ht="15" customHeight="1">
      <c r="A194" s="34" t="s">
        <v>323</v>
      </c>
      <c r="B194" s="7" t="s">
        <v>264</v>
      </c>
      <c r="C194" s="14">
        <v>0</v>
      </c>
      <c r="D194" s="14">
        <v>11.520417999999999</v>
      </c>
      <c r="E194" s="14">
        <v>11.520415</v>
      </c>
      <c r="F194" s="14">
        <v>11.520415</v>
      </c>
      <c r="G194" s="14">
        <v>11.520415</v>
      </c>
      <c r="H194" s="14">
        <v>11.520415</v>
      </c>
      <c r="I194" s="14">
        <v>11.520415</v>
      </c>
      <c r="J194" s="14">
        <v>11.520413</v>
      </c>
      <c r="K194" s="14">
        <v>11.520414000000001</v>
      </c>
      <c r="L194" s="14">
        <v>11.520415</v>
      </c>
      <c r="M194" s="14">
        <v>11.520415</v>
      </c>
      <c r="N194" s="14">
        <v>11.520415</v>
      </c>
      <c r="O194" s="14">
        <v>11.520415</v>
      </c>
      <c r="P194" s="14">
        <v>11.520414000000001</v>
      </c>
      <c r="Q194" s="14">
        <v>11.520415</v>
      </c>
      <c r="R194" s="14">
        <v>11.520414000000001</v>
      </c>
      <c r="S194" s="14">
        <v>11.520414000000001</v>
      </c>
      <c r="T194" s="14">
        <v>11.520415</v>
      </c>
      <c r="U194" s="14">
        <v>11.520415</v>
      </c>
      <c r="V194" s="14">
        <v>11.520415</v>
      </c>
      <c r="W194" s="14">
        <v>11.520414000000001</v>
      </c>
      <c r="X194" s="14">
        <v>11.520415</v>
      </c>
      <c r="Y194" s="14">
        <v>11.520415</v>
      </c>
      <c r="Z194" s="14">
        <v>11.520414000000001</v>
      </c>
      <c r="AA194" s="14">
        <v>11.520415</v>
      </c>
      <c r="AB194" s="14">
        <v>11.520415</v>
      </c>
      <c r="AC194" s="14">
        <v>11.520414000000001</v>
      </c>
      <c r="AD194" s="14">
        <v>11.520414000000001</v>
      </c>
      <c r="AE194" s="14">
        <v>11.520414000000001</v>
      </c>
      <c r="AF194" s="14">
        <v>11.520415</v>
      </c>
      <c r="AG194" s="14">
        <v>11.520415</v>
      </c>
      <c r="AH194" s="14">
        <v>11.520415</v>
      </c>
      <c r="AI194" s="14">
        <v>11.520415</v>
      </c>
      <c r="AJ194" s="14">
        <v>11.520415</v>
      </c>
      <c r="AK194" s="5">
        <v>0</v>
      </c>
    </row>
    <row r="195" spans="1:37" ht="15" customHeight="1">
      <c r="A195" s="34" t="s">
        <v>322</v>
      </c>
      <c r="B195" s="7" t="s">
        <v>321</v>
      </c>
      <c r="C195" s="14">
        <v>8.4333709999999993</v>
      </c>
      <c r="D195" s="14">
        <v>8.8237459999999999</v>
      </c>
      <c r="E195" s="14">
        <v>8.8532039999999999</v>
      </c>
      <c r="F195" s="14">
        <v>8.8928840000000005</v>
      </c>
      <c r="G195" s="14">
        <v>9.1885560000000002</v>
      </c>
      <c r="H195" s="14">
        <v>9.3672830000000005</v>
      </c>
      <c r="I195" s="14">
        <v>9.5824759999999998</v>
      </c>
      <c r="J195" s="14">
        <v>9.8418810000000008</v>
      </c>
      <c r="K195" s="14">
        <v>10.136348</v>
      </c>
      <c r="L195" s="14">
        <v>10.442803</v>
      </c>
      <c r="M195" s="14">
        <v>10.783436</v>
      </c>
      <c r="N195" s="14">
        <v>10.949768000000001</v>
      </c>
      <c r="O195" s="14">
        <v>11.236462</v>
      </c>
      <c r="P195" s="14">
        <v>11.510793</v>
      </c>
      <c r="Q195" s="14">
        <v>11.764540999999999</v>
      </c>
      <c r="R195" s="14">
        <v>11.903606999999999</v>
      </c>
      <c r="S195" s="14">
        <v>11.911607999999999</v>
      </c>
      <c r="T195" s="14">
        <v>11.919383</v>
      </c>
      <c r="U195" s="14">
        <v>11.910311999999999</v>
      </c>
      <c r="V195" s="14">
        <v>11.917840999999999</v>
      </c>
      <c r="W195" s="14">
        <v>11.924322</v>
      </c>
      <c r="X195" s="14">
        <v>11.931355</v>
      </c>
      <c r="Y195" s="14">
        <v>11.93863</v>
      </c>
      <c r="Z195" s="14">
        <v>11.948675</v>
      </c>
      <c r="AA195" s="14">
        <v>11.95804</v>
      </c>
      <c r="AB195" s="14">
        <v>11.9672</v>
      </c>
      <c r="AC195" s="14">
        <v>11.976357999999999</v>
      </c>
      <c r="AD195" s="14">
        <v>11.985683999999999</v>
      </c>
      <c r="AE195" s="14">
        <v>11.993372000000001</v>
      </c>
      <c r="AF195" s="14">
        <v>12.003622</v>
      </c>
      <c r="AG195" s="14">
        <v>12.014277</v>
      </c>
      <c r="AH195" s="14">
        <v>12.025264</v>
      </c>
      <c r="AI195" s="14">
        <v>12.036317</v>
      </c>
      <c r="AJ195" s="14">
        <v>12.046656</v>
      </c>
      <c r="AK195" s="5">
        <v>9.7769999999999992E-3</v>
      </c>
    </row>
    <row r="196" spans="1:37" ht="15" customHeight="1">
      <c r="B196" s="4" t="s">
        <v>282</v>
      </c>
    </row>
    <row r="197" spans="1:37" ht="15" customHeight="1">
      <c r="A197" s="34" t="s">
        <v>320</v>
      </c>
      <c r="B197" s="7" t="s">
        <v>280</v>
      </c>
      <c r="C197" s="14">
        <v>6.5998830000000002</v>
      </c>
      <c r="D197" s="14">
        <v>6.820227</v>
      </c>
      <c r="E197" s="14">
        <v>6.86076</v>
      </c>
      <c r="F197" s="14">
        <v>6.917414</v>
      </c>
      <c r="G197" s="14">
        <v>6.9947650000000001</v>
      </c>
      <c r="H197" s="14">
        <v>7.1021879999999999</v>
      </c>
      <c r="I197" s="14">
        <v>7.2309960000000002</v>
      </c>
      <c r="J197" s="14">
        <v>7.4026180000000004</v>
      </c>
      <c r="K197" s="14">
        <v>7.6006549999999997</v>
      </c>
      <c r="L197" s="14">
        <v>7.819922</v>
      </c>
      <c r="M197" s="14">
        <v>8.0449830000000002</v>
      </c>
      <c r="N197" s="14">
        <v>8.160266</v>
      </c>
      <c r="O197" s="14">
        <v>8.3217739999999996</v>
      </c>
      <c r="P197" s="14">
        <v>8.4549970000000005</v>
      </c>
      <c r="Q197" s="14">
        <v>8.5703829999999996</v>
      </c>
      <c r="R197" s="14">
        <v>8.6325040000000008</v>
      </c>
      <c r="S197" s="14">
        <v>8.6383469999999996</v>
      </c>
      <c r="T197" s="14">
        <v>8.6438500000000005</v>
      </c>
      <c r="U197" s="14">
        <v>8.6438269999999999</v>
      </c>
      <c r="V197" s="14">
        <v>8.6476819999999996</v>
      </c>
      <c r="W197" s="14">
        <v>8.6504359999999991</v>
      </c>
      <c r="X197" s="14">
        <v>8.6506319999999999</v>
      </c>
      <c r="Y197" s="14">
        <v>8.6511499999999995</v>
      </c>
      <c r="Z197" s="14">
        <v>8.6515769999999996</v>
      </c>
      <c r="AA197" s="14">
        <v>8.6524570000000001</v>
      </c>
      <c r="AB197" s="14">
        <v>8.6535309999999992</v>
      </c>
      <c r="AC197" s="14">
        <v>8.654325</v>
      </c>
      <c r="AD197" s="14">
        <v>8.6551189999999991</v>
      </c>
      <c r="AE197" s="14">
        <v>8.6559670000000004</v>
      </c>
      <c r="AF197" s="14">
        <v>8.6568950000000005</v>
      </c>
      <c r="AG197" s="14">
        <v>8.6579339999999991</v>
      </c>
      <c r="AH197" s="14">
        <v>8.6591179999999994</v>
      </c>
      <c r="AI197" s="14">
        <v>8.6604880000000009</v>
      </c>
      <c r="AJ197" s="14">
        <v>8.6625449999999997</v>
      </c>
      <c r="AK197" s="5">
        <v>7.4999999999999997E-3</v>
      </c>
    </row>
    <row r="198" spans="1:37" ht="15" customHeight="1">
      <c r="A198" s="34" t="s">
        <v>319</v>
      </c>
      <c r="B198" s="7" t="s">
        <v>278</v>
      </c>
      <c r="C198" s="14">
        <v>6.3706759999999996</v>
      </c>
      <c r="D198" s="14">
        <v>5.9342560000000004</v>
      </c>
      <c r="E198" s="14">
        <v>6.0221549999999997</v>
      </c>
      <c r="F198" s="14">
        <v>6.0603389999999999</v>
      </c>
      <c r="G198" s="14">
        <v>6.2222809999999997</v>
      </c>
      <c r="H198" s="14">
        <v>6.3260430000000003</v>
      </c>
      <c r="I198" s="14">
        <v>6.4539220000000004</v>
      </c>
      <c r="J198" s="14">
        <v>6.6006739999999997</v>
      </c>
      <c r="K198" s="14">
        <v>6.7684129999999998</v>
      </c>
      <c r="L198" s="14">
        <v>6.9433809999999996</v>
      </c>
      <c r="M198" s="14">
        <v>7.1201920000000003</v>
      </c>
      <c r="N198" s="14">
        <v>7.1870960000000004</v>
      </c>
      <c r="O198" s="14">
        <v>7.3247920000000004</v>
      </c>
      <c r="P198" s="14">
        <v>7.4497840000000002</v>
      </c>
      <c r="Q198" s="14">
        <v>7.5597580000000004</v>
      </c>
      <c r="R198" s="14">
        <v>7.6179129999999997</v>
      </c>
      <c r="S198" s="14">
        <v>7.6163230000000004</v>
      </c>
      <c r="T198" s="14">
        <v>7.6151249999999999</v>
      </c>
      <c r="U198" s="14">
        <v>7.6142459999999996</v>
      </c>
      <c r="V198" s="14">
        <v>7.6136999999999997</v>
      </c>
      <c r="W198" s="14">
        <v>7.6134240000000002</v>
      </c>
      <c r="X198" s="14">
        <v>7.586328</v>
      </c>
      <c r="Y198" s="14">
        <v>7.5786600000000002</v>
      </c>
      <c r="Z198" s="14">
        <v>7.581442</v>
      </c>
      <c r="AA198" s="14">
        <v>7.5856089999999998</v>
      </c>
      <c r="AB198" s="14">
        <v>7.5916009999999998</v>
      </c>
      <c r="AC198" s="14">
        <v>7.5997159999999999</v>
      </c>
      <c r="AD198" s="14">
        <v>7.6098660000000002</v>
      </c>
      <c r="AE198" s="14">
        <v>7.6203649999999996</v>
      </c>
      <c r="AF198" s="14">
        <v>7.622973</v>
      </c>
      <c r="AG198" s="14">
        <v>7.6255889999999997</v>
      </c>
      <c r="AH198" s="14">
        <v>7.6280409999999996</v>
      </c>
      <c r="AI198" s="14">
        <v>7.6301819999999996</v>
      </c>
      <c r="AJ198" s="14">
        <v>7.6319319999999999</v>
      </c>
      <c r="AK198" s="5">
        <v>7.8930000000000007E-3</v>
      </c>
    </row>
    <row r="199" spans="1:37" ht="15" customHeight="1">
      <c r="A199" s="34" t="s">
        <v>318</v>
      </c>
      <c r="B199" s="7" t="s">
        <v>276</v>
      </c>
      <c r="C199" s="14">
        <v>5.472283</v>
      </c>
      <c r="D199" s="14">
        <v>6.3757919999999997</v>
      </c>
      <c r="E199" s="14">
        <v>6.2913420000000002</v>
      </c>
      <c r="F199" s="14">
        <v>6.3214550000000003</v>
      </c>
      <c r="G199" s="14">
        <v>6.498996</v>
      </c>
      <c r="H199" s="14">
        <v>6.6021470000000004</v>
      </c>
      <c r="I199" s="14">
        <v>6.7340999999999998</v>
      </c>
      <c r="J199" s="14">
        <v>6.897856</v>
      </c>
      <c r="K199" s="14">
        <v>7.084962</v>
      </c>
      <c r="L199" s="14">
        <v>7.2561249999999999</v>
      </c>
      <c r="M199" s="14">
        <v>7.4305979999999998</v>
      </c>
      <c r="N199" s="14">
        <v>7.515549</v>
      </c>
      <c r="O199" s="14">
        <v>7.6664859999999999</v>
      </c>
      <c r="P199" s="14">
        <v>7.7892450000000002</v>
      </c>
      <c r="Q199" s="14">
        <v>7.8947180000000001</v>
      </c>
      <c r="R199" s="14">
        <v>7.9374390000000004</v>
      </c>
      <c r="S199" s="14">
        <v>7.918069</v>
      </c>
      <c r="T199" s="14">
        <v>7.8962510000000004</v>
      </c>
      <c r="U199" s="14">
        <v>7.8722089999999998</v>
      </c>
      <c r="V199" s="14">
        <v>7.847512</v>
      </c>
      <c r="W199" s="14">
        <v>7.8242529999999997</v>
      </c>
      <c r="X199" s="14">
        <v>7.803267</v>
      </c>
      <c r="Y199" s="14">
        <v>7.7834240000000001</v>
      </c>
      <c r="Z199" s="14">
        <v>7.7639300000000002</v>
      </c>
      <c r="AA199" s="14">
        <v>7.7459350000000002</v>
      </c>
      <c r="AB199" s="14">
        <v>7.7288389999999998</v>
      </c>
      <c r="AC199" s="14">
        <v>7.7121820000000003</v>
      </c>
      <c r="AD199" s="14">
        <v>7.6964079999999999</v>
      </c>
      <c r="AE199" s="14">
        <v>7.6817260000000003</v>
      </c>
      <c r="AF199" s="14">
        <v>7.6681439999999998</v>
      </c>
      <c r="AG199" s="14">
        <v>7.6550539999999998</v>
      </c>
      <c r="AH199" s="14">
        <v>7.642557</v>
      </c>
      <c r="AI199" s="14">
        <v>7.6304959999999999</v>
      </c>
      <c r="AJ199" s="14">
        <v>7.6181869999999998</v>
      </c>
      <c r="AK199" s="5">
        <v>5.5789999999999998E-3</v>
      </c>
    </row>
    <row r="200" spans="1:37" ht="15" customHeight="1">
      <c r="A200" s="34" t="s">
        <v>317</v>
      </c>
      <c r="B200" s="7" t="s">
        <v>274</v>
      </c>
      <c r="C200" s="14">
        <v>6.2446219999999997</v>
      </c>
      <c r="D200" s="14">
        <v>6.4314840000000002</v>
      </c>
      <c r="E200" s="14">
        <v>6.4930830000000004</v>
      </c>
      <c r="F200" s="14">
        <v>6.5526460000000002</v>
      </c>
      <c r="G200" s="14">
        <v>6.71814</v>
      </c>
      <c r="H200" s="14">
        <v>6.8485290000000001</v>
      </c>
      <c r="I200" s="14">
        <v>7.0071519999999996</v>
      </c>
      <c r="J200" s="14">
        <v>7.1965849999999998</v>
      </c>
      <c r="K200" s="14">
        <v>7.4073640000000003</v>
      </c>
      <c r="L200" s="14">
        <v>7.6246140000000002</v>
      </c>
      <c r="M200" s="14">
        <v>7.8459450000000004</v>
      </c>
      <c r="N200" s="14">
        <v>7.9354319999999996</v>
      </c>
      <c r="O200" s="14">
        <v>8.0887170000000008</v>
      </c>
      <c r="P200" s="14">
        <v>8.2131900000000009</v>
      </c>
      <c r="Q200" s="14">
        <v>8.3214070000000007</v>
      </c>
      <c r="R200" s="14">
        <v>8.3916989999999991</v>
      </c>
      <c r="S200" s="14">
        <v>8.4112439999999999</v>
      </c>
      <c r="T200" s="14">
        <v>8.4175550000000001</v>
      </c>
      <c r="U200" s="14">
        <v>8.4157740000000008</v>
      </c>
      <c r="V200" s="14">
        <v>8.4074190000000009</v>
      </c>
      <c r="W200" s="14">
        <v>8.4085149999999995</v>
      </c>
      <c r="X200" s="14">
        <v>8.4071040000000004</v>
      </c>
      <c r="Y200" s="14">
        <v>8.4063400000000001</v>
      </c>
      <c r="Z200" s="14">
        <v>8.4057860000000009</v>
      </c>
      <c r="AA200" s="14">
        <v>8.4053570000000004</v>
      </c>
      <c r="AB200" s="14">
        <v>8.4049870000000002</v>
      </c>
      <c r="AC200" s="14">
        <v>8.4046520000000005</v>
      </c>
      <c r="AD200" s="14">
        <v>8.4033149999999992</v>
      </c>
      <c r="AE200" s="14">
        <v>8.4015920000000008</v>
      </c>
      <c r="AF200" s="14">
        <v>8.3994710000000001</v>
      </c>
      <c r="AG200" s="14">
        <v>8.3954830000000005</v>
      </c>
      <c r="AH200" s="14">
        <v>8.3880909999999993</v>
      </c>
      <c r="AI200" s="14">
        <v>8.3803570000000001</v>
      </c>
      <c r="AJ200" s="14">
        <v>8.3667219999999993</v>
      </c>
      <c r="AK200" s="5">
        <v>8.2539999999999992E-3</v>
      </c>
    </row>
    <row r="201" spans="1:37" ht="15" customHeight="1">
      <c r="A201" s="34" t="s">
        <v>316</v>
      </c>
      <c r="B201" s="7" t="s">
        <v>272</v>
      </c>
      <c r="C201" s="14">
        <v>0</v>
      </c>
      <c r="D201" s="14">
        <v>0</v>
      </c>
      <c r="E201" s="14">
        <v>0</v>
      </c>
      <c r="F201" s="14">
        <v>0</v>
      </c>
      <c r="G201" s="14">
        <v>0</v>
      </c>
      <c r="H201" s="14">
        <v>0</v>
      </c>
      <c r="I201" s="14">
        <v>0</v>
      </c>
      <c r="J201" s="14">
        <v>0</v>
      </c>
      <c r="K201" s="14">
        <v>0</v>
      </c>
      <c r="L201" s="14">
        <v>0</v>
      </c>
      <c r="M201" s="14">
        <v>0</v>
      </c>
      <c r="N201" s="14">
        <v>0</v>
      </c>
      <c r="O201" s="14">
        <v>0</v>
      </c>
      <c r="P201" s="14">
        <v>0</v>
      </c>
      <c r="Q201" s="14">
        <v>0</v>
      </c>
      <c r="R201" s="14">
        <v>0</v>
      </c>
      <c r="S201" s="14">
        <v>0</v>
      </c>
      <c r="T201" s="14">
        <v>0</v>
      </c>
      <c r="U201" s="14">
        <v>0</v>
      </c>
      <c r="V201" s="14">
        <v>0</v>
      </c>
      <c r="W201" s="14">
        <v>0</v>
      </c>
      <c r="X201" s="14">
        <v>0</v>
      </c>
      <c r="Y201" s="14">
        <v>0</v>
      </c>
      <c r="Z201" s="14">
        <v>0</v>
      </c>
      <c r="AA201" s="14">
        <v>0</v>
      </c>
      <c r="AB201" s="14">
        <v>0</v>
      </c>
      <c r="AC201" s="14">
        <v>0</v>
      </c>
      <c r="AD201" s="14">
        <v>0</v>
      </c>
      <c r="AE201" s="14">
        <v>0</v>
      </c>
      <c r="AF201" s="14">
        <v>0</v>
      </c>
      <c r="AG201" s="14">
        <v>0</v>
      </c>
      <c r="AH201" s="14">
        <v>0</v>
      </c>
      <c r="AI201" s="14">
        <v>0</v>
      </c>
      <c r="AJ201" s="14">
        <v>0</v>
      </c>
      <c r="AK201" s="5" t="s">
        <v>45</v>
      </c>
    </row>
    <row r="202" spans="1:37" ht="15" customHeight="1">
      <c r="A202" s="34" t="s">
        <v>315</v>
      </c>
      <c r="B202" s="7" t="s">
        <v>270</v>
      </c>
      <c r="C202" s="14">
        <v>0</v>
      </c>
      <c r="D202" s="14">
        <v>7.9114659999999999</v>
      </c>
      <c r="E202" s="14">
        <v>11.871566</v>
      </c>
      <c r="F202" s="14">
        <v>11.904978</v>
      </c>
      <c r="G202" s="14">
        <v>12.160323999999999</v>
      </c>
      <c r="H202" s="14">
        <v>12.288104000000001</v>
      </c>
      <c r="I202" s="14">
        <v>12.457964</v>
      </c>
      <c r="J202" s="14">
        <v>12.677249</v>
      </c>
      <c r="K202" s="14">
        <v>12.923068000000001</v>
      </c>
      <c r="L202" s="14">
        <v>13.201089</v>
      </c>
      <c r="M202" s="14">
        <v>13.500767</v>
      </c>
      <c r="N202" s="14">
        <v>13.624096</v>
      </c>
      <c r="O202" s="14">
        <v>13.892499000000001</v>
      </c>
      <c r="P202" s="14">
        <v>14.139872</v>
      </c>
      <c r="Q202" s="14">
        <v>14.354289</v>
      </c>
      <c r="R202" s="14">
        <v>14.48175</v>
      </c>
      <c r="S202" s="14">
        <v>14.504619999999999</v>
      </c>
      <c r="T202" s="14">
        <v>14.519325</v>
      </c>
      <c r="U202" s="14">
        <v>14.520246999999999</v>
      </c>
      <c r="V202" s="14">
        <v>14.52</v>
      </c>
      <c r="W202" s="14">
        <v>14.519045</v>
      </c>
      <c r="X202" s="14">
        <v>14.518165</v>
      </c>
      <c r="Y202" s="14">
        <v>14.517346999999999</v>
      </c>
      <c r="Z202" s="14">
        <v>14.516572</v>
      </c>
      <c r="AA202" s="14">
        <v>14.515841999999999</v>
      </c>
      <c r="AB202" s="14">
        <v>14.51515</v>
      </c>
      <c r="AC202" s="14">
        <v>14.514485000000001</v>
      </c>
      <c r="AD202" s="14">
        <v>14.513847999999999</v>
      </c>
      <c r="AE202" s="14">
        <v>14.513242999999999</v>
      </c>
      <c r="AF202" s="14">
        <v>14.512672999999999</v>
      </c>
      <c r="AG202" s="14">
        <v>14.512147000000001</v>
      </c>
      <c r="AH202" s="14">
        <v>14.511658000000001</v>
      </c>
      <c r="AI202" s="14">
        <v>14.511206</v>
      </c>
      <c r="AJ202" s="14">
        <v>14.510787000000001</v>
      </c>
      <c r="AK202" s="5">
        <v>1.9136E-2</v>
      </c>
    </row>
    <row r="203" spans="1:37" ht="15" customHeight="1">
      <c r="A203" s="34" t="s">
        <v>314</v>
      </c>
      <c r="B203" s="7" t="s">
        <v>268</v>
      </c>
      <c r="C203" s="14">
        <v>0</v>
      </c>
      <c r="D203" s="14">
        <v>1.375383</v>
      </c>
      <c r="E203" s="14">
        <v>10.05395</v>
      </c>
      <c r="F203" s="14">
        <v>10.141945</v>
      </c>
      <c r="G203" s="14">
        <v>10.436864999999999</v>
      </c>
      <c r="H203" s="14">
        <v>10.644992999999999</v>
      </c>
      <c r="I203" s="14">
        <v>10.913904</v>
      </c>
      <c r="J203" s="14">
        <v>11.239521999999999</v>
      </c>
      <c r="K203" s="14">
        <v>11.589805</v>
      </c>
      <c r="L203" s="14">
        <v>11.936019999999999</v>
      </c>
      <c r="M203" s="14">
        <v>12.285615999999999</v>
      </c>
      <c r="N203" s="14">
        <v>12.391835</v>
      </c>
      <c r="O203" s="14">
        <v>12.588770999999999</v>
      </c>
      <c r="P203" s="14">
        <v>12.80198</v>
      </c>
      <c r="Q203" s="14">
        <v>12.998927999999999</v>
      </c>
      <c r="R203" s="14">
        <v>13.110041000000001</v>
      </c>
      <c r="S203" s="14">
        <v>13.130402999999999</v>
      </c>
      <c r="T203" s="14">
        <v>13.081282</v>
      </c>
      <c r="U203" s="14">
        <v>13.036749</v>
      </c>
      <c r="V203" s="14">
        <v>13.069077999999999</v>
      </c>
      <c r="W203" s="14">
        <v>13.083608</v>
      </c>
      <c r="X203" s="14">
        <v>13.120680999999999</v>
      </c>
      <c r="Y203" s="14">
        <v>13.152775999999999</v>
      </c>
      <c r="Z203" s="14">
        <v>13.185354999999999</v>
      </c>
      <c r="AA203" s="14">
        <v>13.217001</v>
      </c>
      <c r="AB203" s="14">
        <v>13.246644</v>
      </c>
      <c r="AC203" s="14">
        <v>13.273211999999999</v>
      </c>
      <c r="AD203" s="14">
        <v>13.29552</v>
      </c>
      <c r="AE203" s="14">
        <v>13.312075</v>
      </c>
      <c r="AF203" s="14">
        <v>13.325437000000001</v>
      </c>
      <c r="AG203" s="14">
        <v>13.335711</v>
      </c>
      <c r="AH203" s="14">
        <v>13.343432999999999</v>
      </c>
      <c r="AI203" s="14">
        <v>13.349387999999999</v>
      </c>
      <c r="AJ203" s="14">
        <v>13.354041</v>
      </c>
      <c r="AK203" s="5">
        <v>7.3618000000000003E-2</v>
      </c>
    </row>
    <row r="204" spans="1:37" ht="15" customHeight="1">
      <c r="A204" s="34" t="s">
        <v>313</v>
      </c>
      <c r="B204" s="7" t="s">
        <v>266</v>
      </c>
      <c r="C204" s="14">
        <v>0</v>
      </c>
      <c r="D204" s="14">
        <v>1.363818</v>
      </c>
      <c r="E204" s="14">
        <v>8.9385519999999996</v>
      </c>
      <c r="F204" s="14">
        <v>8.9918960000000006</v>
      </c>
      <c r="G204" s="14">
        <v>9.2145899999999994</v>
      </c>
      <c r="H204" s="14">
        <v>9.3531069999999996</v>
      </c>
      <c r="I204" s="14">
        <v>9.5340679999999995</v>
      </c>
      <c r="J204" s="14">
        <v>9.7624940000000002</v>
      </c>
      <c r="K204" s="14">
        <v>10.020200000000001</v>
      </c>
      <c r="L204" s="14">
        <v>10.301494999999999</v>
      </c>
      <c r="M204" s="14">
        <v>10.601782999999999</v>
      </c>
      <c r="N204" s="14">
        <v>10.709752999999999</v>
      </c>
      <c r="O204" s="14">
        <v>10.919966000000001</v>
      </c>
      <c r="P204" s="14">
        <v>11.101459999999999</v>
      </c>
      <c r="Q204" s="14">
        <v>11.266972000000001</v>
      </c>
      <c r="R204" s="14">
        <v>11.363353999999999</v>
      </c>
      <c r="S204" s="14">
        <v>11.379628</v>
      </c>
      <c r="T204" s="14">
        <v>11.387623</v>
      </c>
      <c r="U204" s="14">
        <v>11.321859999999999</v>
      </c>
      <c r="V204" s="14">
        <v>11.328517</v>
      </c>
      <c r="W204" s="14">
        <v>11.337166</v>
      </c>
      <c r="X204" s="14">
        <v>11.306277</v>
      </c>
      <c r="Y204" s="14">
        <v>11.321028</v>
      </c>
      <c r="Z204" s="14">
        <v>11.338403</v>
      </c>
      <c r="AA204" s="14">
        <v>11.358454999999999</v>
      </c>
      <c r="AB204" s="14">
        <v>11.380922999999999</v>
      </c>
      <c r="AC204" s="14">
        <v>11.40527</v>
      </c>
      <c r="AD204" s="14">
        <v>11.430652</v>
      </c>
      <c r="AE204" s="14">
        <v>11.454190000000001</v>
      </c>
      <c r="AF204" s="14">
        <v>11.463385000000001</v>
      </c>
      <c r="AG204" s="14">
        <v>11.470950999999999</v>
      </c>
      <c r="AH204" s="14">
        <v>11.477052</v>
      </c>
      <c r="AI204" s="14">
        <v>11.481887</v>
      </c>
      <c r="AJ204" s="14">
        <v>11.484220000000001</v>
      </c>
      <c r="AK204" s="5">
        <v>6.8850999999999996E-2</v>
      </c>
    </row>
    <row r="205" spans="1:37" ht="15" customHeight="1">
      <c r="A205" s="34" t="s">
        <v>312</v>
      </c>
      <c r="B205" s="7" t="s">
        <v>264</v>
      </c>
      <c r="C205" s="14">
        <v>0</v>
      </c>
      <c r="D205" s="14">
        <v>7.892048</v>
      </c>
      <c r="E205" s="14">
        <v>8.0608160000000009</v>
      </c>
      <c r="F205" s="14">
        <v>8.0608160000000009</v>
      </c>
      <c r="G205" s="14">
        <v>8.0608160000000009</v>
      </c>
      <c r="H205" s="14">
        <v>8.0608160000000009</v>
      </c>
      <c r="I205" s="14">
        <v>8.0608160000000009</v>
      </c>
      <c r="J205" s="14">
        <v>8.0608160000000009</v>
      </c>
      <c r="K205" s="14">
        <v>8.0608160000000009</v>
      </c>
      <c r="L205" s="14">
        <v>8.0608160000000009</v>
      </c>
      <c r="M205" s="14">
        <v>8.0608170000000001</v>
      </c>
      <c r="N205" s="14">
        <v>8.0608160000000009</v>
      </c>
      <c r="O205" s="14">
        <v>8.0608160000000009</v>
      </c>
      <c r="P205" s="14">
        <v>8.0608160000000009</v>
      </c>
      <c r="Q205" s="14">
        <v>8.0608160000000009</v>
      </c>
      <c r="R205" s="14">
        <v>8.0608160000000009</v>
      </c>
      <c r="S205" s="14">
        <v>8.0608160000000009</v>
      </c>
      <c r="T205" s="14">
        <v>8.0608160000000009</v>
      </c>
      <c r="U205" s="14">
        <v>8.0608160000000009</v>
      </c>
      <c r="V205" s="14">
        <v>8.0608170000000001</v>
      </c>
      <c r="W205" s="14">
        <v>8.0608160000000009</v>
      </c>
      <c r="X205" s="14">
        <v>8.0608160000000009</v>
      </c>
      <c r="Y205" s="14">
        <v>8.0608160000000009</v>
      </c>
      <c r="Z205" s="14">
        <v>8.0608160000000009</v>
      </c>
      <c r="AA205" s="14">
        <v>8.0608160000000009</v>
      </c>
      <c r="AB205" s="14">
        <v>8.0608160000000009</v>
      </c>
      <c r="AC205" s="14">
        <v>8.0608160000000009</v>
      </c>
      <c r="AD205" s="14">
        <v>8.0608160000000009</v>
      </c>
      <c r="AE205" s="14">
        <v>8.0608160000000009</v>
      </c>
      <c r="AF205" s="14">
        <v>8.0608160000000009</v>
      </c>
      <c r="AG205" s="14">
        <v>8.0608160000000009</v>
      </c>
      <c r="AH205" s="14">
        <v>8.0608160000000009</v>
      </c>
      <c r="AI205" s="14">
        <v>8.0608160000000009</v>
      </c>
      <c r="AJ205" s="14">
        <v>8.0608160000000009</v>
      </c>
      <c r="AK205" s="5">
        <v>6.6100000000000002E-4</v>
      </c>
    </row>
    <row r="206" spans="1:37" ht="15" customHeight="1">
      <c r="A206" s="34" t="s">
        <v>311</v>
      </c>
      <c r="B206" s="7" t="s">
        <v>310</v>
      </c>
      <c r="C206" s="14">
        <v>6.5948120000000001</v>
      </c>
      <c r="D206" s="14">
        <v>6.8147489999999999</v>
      </c>
      <c r="E206" s="14">
        <v>6.855842</v>
      </c>
      <c r="F206" s="14">
        <v>6.9127409999999996</v>
      </c>
      <c r="G206" s="14">
        <v>6.991339</v>
      </c>
      <c r="H206" s="14">
        <v>7.0990729999999997</v>
      </c>
      <c r="I206" s="14">
        <v>7.2282440000000001</v>
      </c>
      <c r="J206" s="14">
        <v>7.4000539999999999</v>
      </c>
      <c r="K206" s="14">
        <v>7.5981969999999999</v>
      </c>
      <c r="L206" s="14">
        <v>7.817348</v>
      </c>
      <c r="M206" s="14">
        <v>8.0422460000000004</v>
      </c>
      <c r="N206" s="14">
        <v>8.1570540000000005</v>
      </c>
      <c r="O206" s="14">
        <v>8.3182500000000008</v>
      </c>
      <c r="P206" s="14">
        <v>8.451098</v>
      </c>
      <c r="Q206" s="14">
        <v>8.5660640000000008</v>
      </c>
      <c r="R206" s="14">
        <v>8.627955</v>
      </c>
      <c r="S206" s="14">
        <v>8.6336589999999998</v>
      </c>
      <c r="T206" s="14">
        <v>8.6387619999999998</v>
      </c>
      <c r="U206" s="14">
        <v>8.6382329999999996</v>
      </c>
      <c r="V206" s="14">
        <v>8.6412560000000003</v>
      </c>
      <c r="W206" s="14">
        <v>8.6433710000000001</v>
      </c>
      <c r="X206" s="14">
        <v>8.6428600000000007</v>
      </c>
      <c r="Y206" s="14">
        <v>8.6426219999999994</v>
      </c>
      <c r="Z206" s="14">
        <v>8.6422150000000002</v>
      </c>
      <c r="AA206" s="14">
        <v>8.6421729999999997</v>
      </c>
      <c r="AB206" s="14">
        <v>8.6422229999999995</v>
      </c>
      <c r="AC206" s="14">
        <v>8.6419250000000005</v>
      </c>
      <c r="AD206" s="14">
        <v>8.641489</v>
      </c>
      <c r="AE206" s="14">
        <v>8.6409950000000002</v>
      </c>
      <c r="AF206" s="14">
        <v>8.6405659999999997</v>
      </c>
      <c r="AG206" s="14">
        <v>8.6400579999999998</v>
      </c>
      <c r="AH206" s="14">
        <v>8.6393299999999993</v>
      </c>
      <c r="AI206" s="14">
        <v>8.6389469999999999</v>
      </c>
      <c r="AJ206" s="14">
        <v>8.6386839999999996</v>
      </c>
      <c r="AK206" s="5">
        <v>7.4390000000000003E-3</v>
      </c>
    </row>
    <row r="207" spans="1:37" ht="15" customHeight="1">
      <c r="A207" s="34" t="s">
        <v>309</v>
      </c>
      <c r="B207" s="4" t="s">
        <v>308</v>
      </c>
      <c r="C207" s="15">
        <v>7.585216</v>
      </c>
      <c r="D207" s="15">
        <v>7.8714259999999996</v>
      </c>
      <c r="E207" s="15">
        <v>7.8891099999999996</v>
      </c>
      <c r="F207" s="15">
        <v>8.0013930000000002</v>
      </c>
      <c r="G207" s="15">
        <v>8.1648359999999993</v>
      </c>
      <c r="H207" s="15">
        <v>8.2371259999999999</v>
      </c>
      <c r="I207" s="15">
        <v>8.4154579999999992</v>
      </c>
      <c r="J207" s="15">
        <v>8.6534580000000005</v>
      </c>
      <c r="K207" s="15">
        <v>8.908118</v>
      </c>
      <c r="L207" s="15">
        <v>9.1809650000000005</v>
      </c>
      <c r="M207" s="15">
        <v>9.4640179999999994</v>
      </c>
      <c r="N207" s="15">
        <v>9.6211629999999992</v>
      </c>
      <c r="O207" s="15">
        <v>9.8279300000000003</v>
      </c>
      <c r="P207" s="15">
        <v>10.005991</v>
      </c>
      <c r="Q207" s="15">
        <v>10.166619000000001</v>
      </c>
      <c r="R207" s="15">
        <v>10.255566999999999</v>
      </c>
      <c r="S207" s="15">
        <v>10.279451999999999</v>
      </c>
      <c r="T207" s="15">
        <v>10.296113999999999</v>
      </c>
      <c r="U207" s="15">
        <v>10.310067</v>
      </c>
      <c r="V207" s="15">
        <v>10.337543</v>
      </c>
      <c r="W207" s="15">
        <v>10.357829000000001</v>
      </c>
      <c r="X207" s="15">
        <v>10.370578999999999</v>
      </c>
      <c r="Y207" s="15">
        <v>10.385742</v>
      </c>
      <c r="Z207" s="15">
        <v>10.404567</v>
      </c>
      <c r="AA207" s="15">
        <v>10.422866000000001</v>
      </c>
      <c r="AB207" s="15">
        <v>10.434202000000001</v>
      </c>
      <c r="AC207" s="15">
        <v>10.447293</v>
      </c>
      <c r="AD207" s="15">
        <v>10.467929</v>
      </c>
      <c r="AE207" s="15">
        <v>10.486052000000001</v>
      </c>
      <c r="AF207" s="15">
        <v>10.509328</v>
      </c>
      <c r="AG207" s="15">
        <v>10.526007</v>
      </c>
      <c r="AH207" s="15">
        <v>10.544757000000001</v>
      </c>
      <c r="AI207" s="15">
        <v>10.566418000000001</v>
      </c>
      <c r="AJ207" s="15">
        <v>10.586605</v>
      </c>
      <c r="AK207" s="2">
        <v>9.3039999999999998E-3</v>
      </c>
    </row>
    <row r="209" spans="1:37" ht="15" customHeight="1">
      <c r="B209" s="4" t="s">
        <v>307</v>
      </c>
    </row>
    <row r="210" spans="1:37" ht="15" customHeight="1">
      <c r="B210" s="4" t="s">
        <v>306</v>
      </c>
    </row>
    <row r="211" spans="1:37" ht="15" customHeight="1">
      <c r="A211" s="34" t="s">
        <v>305</v>
      </c>
      <c r="B211" s="7" t="s">
        <v>280</v>
      </c>
      <c r="C211" s="14">
        <v>147.64494300000001</v>
      </c>
      <c r="D211" s="14">
        <v>153.20697000000001</v>
      </c>
      <c r="E211" s="14">
        <v>156.187546</v>
      </c>
      <c r="F211" s="14">
        <v>156.08935500000001</v>
      </c>
      <c r="G211" s="14">
        <v>155.934845</v>
      </c>
      <c r="H211" s="14">
        <v>152.52136200000001</v>
      </c>
      <c r="I211" s="14">
        <v>152.60333299999999</v>
      </c>
      <c r="J211" s="14">
        <v>152.37464900000001</v>
      </c>
      <c r="K211" s="14">
        <v>151.94624300000001</v>
      </c>
      <c r="L211" s="14">
        <v>151.991669</v>
      </c>
      <c r="M211" s="14">
        <v>152.1362</v>
      </c>
      <c r="N211" s="14">
        <v>153.43005400000001</v>
      </c>
      <c r="O211" s="14">
        <v>153.689255</v>
      </c>
      <c r="P211" s="14">
        <v>155.17926</v>
      </c>
      <c r="Q211" s="14">
        <v>157.87287900000001</v>
      </c>
      <c r="R211" s="14">
        <v>158.487381</v>
      </c>
      <c r="S211" s="14">
        <v>159.82054099999999</v>
      </c>
      <c r="T211" s="14">
        <v>161.65834000000001</v>
      </c>
      <c r="U211" s="14">
        <v>162.34877</v>
      </c>
      <c r="V211" s="14">
        <v>162.66282699999999</v>
      </c>
      <c r="W211" s="14">
        <v>163.65448000000001</v>
      </c>
      <c r="X211" s="14">
        <v>164.66963200000001</v>
      </c>
      <c r="Y211" s="14">
        <v>164.80993699999999</v>
      </c>
      <c r="Z211" s="14">
        <v>165.16043099999999</v>
      </c>
      <c r="AA211" s="14">
        <v>165.42094399999999</v>
      </c>
      <c r="AB211" s="14">
        <v>164.952988</v>
      </c>
      <c r="AC211" s="14">
        <v>164.75465399999999</v>
      </c>
      <c r="AD211" s="14">
        <v>165.20619199999999</v>
      </c>
      <c r="AE211" s="14">
        <v>165.44735700000001</v>
      </c>
      <c r="AF211" s="14">
        <v>165.418915</v>
      </c>
      <c r="AG211" s="14">
        <v>164.467422</v>
      </c>
      <c r="AH211" s="14">
        <v>163.30592300000001</v>
      </c>
      <c r="AI211" s="14">
        <v>162.97941599999999</v>
      </c>
      <c r="AJ211" s="14">
        <v>162.475616</v>
      </c>
      <c r="AK211" s="5">
        <v>1.8370000000000001E-3</v>
      </c>
    </row>
    <row r="212" spans="1:37" ht="15" customHeight="1">
      <c r="A212" s="34" t="s">
        <v>304</v>
      </c>
      <c r="B212" s="7" t="s">
        <v>278</v>
      </c>
      <c r="C212" s="14">
        <v>48.813828000000001</v>
      </c>
      <c r="D212" s="14">
        <v>51.900784000000002</v>
      </c>
      <c r="E212" s="14">
        <v>53.980282000000003</v>
      </c>
      <c r="F212" s="14">
        <v>55.087051000000002</v>
      </c>
      <c r="G212" s="14">
        <v>56.158473999999998</v>
      </c>
      <c r="H212" s="14">
        <v>56.146076000000001</v>
      </c>
      <c r="I212" s="14">
        <v>57.430388999999998</v>
      </c>
      <c r="J212" s="14">
        <v>58.632922999999998</v>
      </c>
      <c r="K212" s="14">
        <v>59.552238000000003</v>
      </c>
      <c r="L212" s="14">
        <v>60.586826000000002</v>
      </c>
      <c r="M212" s="14">
        <v>61.873711</v>
      </c>
      <c r="N212" s="14">
        <v>63.091045000000001</v>
      </c>
      <c r="O212" s="14">
        <v>64.544608999999994</v>
      </c>
      <c r="P212" s="14">
        <v>66.244079999999997</v>
      </c>
      <c r="Q212" s="14">
        <v>68.784369999999996</v>
      </c>
      <c r="R212" s="14">
        <v>70.631980999999996</v>
      </c>
      <c r="S212" s="14">
        <v>72.543746999999996</v>
      </c>
      <c r="T212" s="14">
        <v>74.719238000000004</v>
      </c>
      <c r="U212" s="14">
        <v>76.424118000000007</v>
      </c>
      <c r="V212" s="14">
        <v>78.048018999999996</v>
      </c>
      <c r="W212" s="14">
        <v>79.780929999999998</v>
      </c>
      <c r="X212" s="14">
        <v>81.395126000000005</v>
      </c>
      <c r="Y212" s="14">
        <v>81.992485000000002</v>
      </c>
      <c r="Z212" s="14">
        <v>83.187766999999994</v>
      </c>
      <c r="AA212" s="14">
        <v>84.593506000000005</v>
      </c>
      <c r="AB212" s="14">
        <v>85.627021999999997</v>
      </c>
      <c r="AC212" s="14">
        <v>86.662918000000005</v>
      </c>
      <c r="AD212" s="14">
        <v>87.874069000000006</v>
      </c>
      <c r="AE212" s="14">
        <v>89.134155000000007</v>
      </c>
      <c r="AF212" s="14">
        <v>90.545769000000007</v>
      </c>
      <c r="AG212" s="14">
        <v>91.876052999999999</v>
      </c>
      <c r="AH212" s="14">
        <v>92.080153999999993</v>
      </c>
      <c r="AI212" s="14">
        <v>93.016548</v>
      </c>
      <c r="AJ212" s="14">
        <v>93.711250000000007</v>
      </c>
      <c r="AK212" s="5">
        <v>1.8637000000000001E-2</v>
      </c>
    </row>
    <row r="213" spans="1:37" ht="15" customHeight="1">
      <c r="A213" s="34" t="s">
        <v>303</v>
      </c>
      <c r="B213" s="7" t="s">
        <v>276</v>
      </c>
      <c r="C213" s="14">
        <v>0</v>
      </c>
      <c r="D213" s="14">
        <v>0.17848600000000001</v>
      </c>
      <c r="E213" s="14">
        <v>0.18857099999999999</v>
      </c>
      <c r="F213" s="14">
        <v>0.19606999999999999</v>
      </c>
      <c r="G213" s="14">
        <v>0.20311799999999999</v>
      </c>
      <c r="H213" s="14">
        <v>0.20616200000000001</v>
      </c>
      <c r="I213" s="14">
        <v>0.214114</v>
      </c>
      <c r="J213" s="14">
        <v>0.22199099999999999</v>
      </c>
      <c r="K213" s="14">
        <v>0.230104</v>
      </c>
      <c r="L213" s="14">
        <v>0.23915500000000001</v>
      </c>
      <c r="M213" s="14">
        <v>0.24867700000000001</v>
      </c>
      <c r="N213" s="14">
        <v>0.25992900000000002</v>
      </c>
      <c r="O213" s="14">
        <v>0.27106400000000003</v>
      </c>
      <c r="P213" s="14">
        <v>0.28522799999999998</v>
      </c>
      <c r="Q213" s="14">
        <v>0.30220799999999998</v>
      </c>
      <c r="R213" s="14">
        <v>0.31625999999999999</v>
      </c>
      <c r="S213" s="14">
        <v>0.33210800000000001</v>
      </c>
      <c r="T213" s="14">
        <v>0.34988900000000001</v>
      </c>
      <c r="U213" s="14">
        <v>0.36610900000000002</v>
      </c>
      <c r="V213" s="14">
        <v>0.38239600000000001</v>
      </c>
      <c r="W213" s="14">
        <v>0.40076600000000001</v>
      </c>
      <c r="X213" s="14">
        <v>0.41990300000000003</v>
      </c>
      <c r="Y213" s="14">
        <v>0.438251</v>
      </c>
      <c r="Z213" s="14">
        <v>0.45784799999999998</v>
      </c>
      <c r="AA213" s="14">
        <v>0.47822300000000001</v>
      </c>
      <c r="AB213" s="14">
        <v>0.49744100000000002</v>
      </c>
      <c r="AC213" s="14">
        <v>0.51814899999999997</v>
      </c>
      <c r="AD213" s="14">
        <v>0.54234199999999999</v>
      </c>
      <c r="AE213" s="14">
        <v>0.566778</v>
      </c>
      <c r="AF213" s="14">
        <v>0.59150199999999997</v>
      </c>
      <c r="AG213" s="14">
        <v>0.614896</v>
      </c>
      <c r="AH213" s="14">
        <v>0.63745099999999999</v>
      </c>
      <c r="AI213" s="14">
        <v>0.66386100000000003</v>
      </c>
      <c r="AJ213" s="14">
        <v>0.68984599999999996</v>
      </c>
      <c r="AK213" s="5">
        <v>4.3153999999999998E-2</v>
      </c>
    </row>
    <row r="214" spans="1:37" ht="15" customHeight="1">
      <c r="A214" s="34" t="s">
        <v>302</v>
      </c>
      <c r="B214" s="7" t="s">
        <v>274</v>
      </c>
      <c r="C214" s="14">
        <v>3.058E-3</v>
      </c>
      <c r="D214" s="14">
        <v>0.11476600000000001</v>
      </c>
      <c r="E214" s="14">
        <v>0.117796</v>
      </c>
      <c r="F214" s="14">
        <v>0.119323</v>
      </c>
      <c r="G214" s="14">
        <v>0.12095400000000001</v>
      </c>
      <c r="H214" s="14">
        <v>0.121257</v>
      </c>
      <c r="I214" s="14">
        <v>0.126419</v>
      </c>
      <c r="J214" s="14">
        <v>0.13363800000000001</v>
      </c>
      <c r="K214" s="14">
        <v>0.14155799999999999</v>
      </c>
      <c r="L214" s="14">
        <v>0.15068899999999999</v>
      </c>
      <c r="M214" s="14">
        <v>0.16094600000000001</v>
      </c>
      <c r="N214" s="14">
        <v>0.174181</v>
      </c>
      <c r="O214" s="14">
        <v>0.18630099999999999</v>
      </c>
      <c r="P214" s="14">
        <v>0.20347899999999999</v>
      </c>
      <c r="Q214" s="14">
        <v>0.22419800000000001</v>
      </c>
      <c r="R214" s="14">
        <v>0.24487</v>
      </c>
      <c r="S214" s="14">
        <v>0.270339</v>
      </c>
      <c r="T214" s="14">
        <v>0.299848</v>
      </c>
      <c r="U214" s="14">
        <v>0.33077000000000001</v>
      </c>
      <c r="V214" s="14">
        <v>0.36460500000000001</v>
      </c>
      <c r="W214" s="14">
        <v>0.40365200000000001</v>
      </c>
      <c r="X214" s="14">
        <v>0.448023</v>
      </c>
      <c r="Y214" s="14">
        <v>0.49601400000000001</v>
      </c>
      <c r="Z214" s="14">
        <v>0.55126699999999995</v>
      </c>
      <c r="AA214" s="14">
        <v>0.61275599999999997</v>
      </c>
      <c r="AB214" s="14">
        <v>0.67850200000000005</v>
      </c>
      <c r="AC214" s="14">
        <v>0.75301399999999996</v>
      </c>
      <c r="AD214" s="14">
        <v>0.83994599999999997</v>
      </c>
      <c r="AE214" s="14">
        <v>0.93562900000000004</v>
      </c>
      <c r="AF214" s="14">
        <v>1.0409600000000001</v>
      </c>
      <c r="AG214" s="14">
        <v>1.1538139999999999</v>
      </c>
      <c r="AH214" s="14">
        <v>1.275555</v>
      </c>
      <c r="AI214" s="14">
        <v>1.41028</v>
      </c>
      <c r="AJ214" s="14">
        <v>1.557258</v>
      </c>
      <c r="AK214" s="5">
        <v>8.4905999999999995E-2</v>
      </c>
    </row>
    <row r="215" spans="1:37" ht="15" customHeight="1">
      <c r="A215" s="34" t="s">
        <v>301</v>
      </c>
      <c r="B215" s="7" t="s">
        <v>272</v>
      </c>
      <c r="C215" s="14">
        <v>21.45532</v>
      </c>
      <c r="D215" s="14">
        <v>22.699873</v>
      </c>
      <c r="E215" s="14">
        <v>23.451350999999999</v>
      </c>
      <c r="F215" s="14">
        <v>24.019413</v>
      </c>
      <c r="G215" s="14">
        <v>24.387910999999999</v>
      </c>
      <c r="H215" s="14">
        <v>24.292349000000002</v>
      </c>
      <c r="I215" s="14">
        <v>24.786397999999998</v>
      </c>
      <c r="J215" s="14">
        <v>25.275410000000001</v>
      </c>
      <c r="K215" s="14">
        <v>26.199223</v>
      </c>
      <c r="L215" s="14">
        <v>27.182089000000001</v>
      </c>
      <c r="M215" s="14">
        <v>27.939147999999999</v>
      </c>
      <c r="N215" s="14">
        <v>28.907717000000002</v>
      </c>
      <c r="O215" s="14">
        <v>30.149885000000001</v>
      </c>
      <c r="P215" s="14">
        <v>32.213115999999999</v>
      </c>
      <c r="Q215" s="14">
        <v>34.130828999999999</v>
      </c>
      <c r="R215" s="14">
        <v>35.717793</v>
      </c>
      <c r="S215" s="14">
        <v>37.507750999999999</v>
      </c>
      <c r="T215" s="14">
        <v>39.515822999999997</v>
      </c>
      <c r="U215" s="14">
        <v>41.347659999999998</v>
      </c>
      <c r="V215" s="14">
        <v>43.187171999999997</v>
      </c>
      <c r="W215" s="14">
        <v>45.261848000000001</v>
      </c>
      <c r="X215" s="14">
        <v>47.423065000000001</v>
      </c>
      <c r="Y215" s="14">
        <v>50.392615999999997</v>
      </c>
      <c r="Z215" s="14">
        <v>52.885235000000002</v>
      </c>
      <c r="AA215" s="14">
        <v>55.238624999999999</v>
      </c>
      <c r="AB215" s="14">
        <v>57.458523</v>
      </c>
      <c r="AC215" s="14">
        <v>59.850422000000002</v>
      </c>
      <c r="AD215" s="14">
        <v>62.967480000000002</v>
      </c>
      <c r="AE215" s="14">
        <v>65.804587999999995</v>
      </c>
      <c r="AF215" s="14">
        <v>68.358711</v>
      </c>
      <c r="AG215" s="14">
        <v>70.668899999999994</v>
      </c>
      <c r="AH215" s="14">
        <v>73.409987999999998</v>
      </c>
      <c r="AI215" s="14">
        <v>76.096024</v>
      </c>
      <c r="AJ215" s="14">
        <v>78.476890999999995</v>
      </c>
      <c r="AK215" s="5">
        <v>3.9524999999999998E-2</v>
      </c>
    </row>
    <row r="216" spans="1:37" ht="15" customHeight="1">
      <c r="A216" s="34" t="s">
        <v>300</v>
      </c>
      <c r="B216" s="7" t="s">
        <v>270</v>
      </c>
      <c r="C216" s="14">
        <v>0</v>
      </c>
      <c r="D216" s="14">
        <v>1.4305639999999999</v>
      </c>
      <c r="E216" s="14">
        <v>1.5113909999999999</v>
      </c>
      <c r="F216" s="14">
        <v>1.5714999999999999</v>
      </c>
      <c r="G216" s="14">
        <v>1.6279870000000001</v>
      </c>
      <c r="H216" s="14">
        <v>1.6523829999999999</v>
      </c>
      <c r="I216" s="14">
        <v>1.7161230000000001</v>
      </c>
      <c r="J216" s="14">
        <v>1.7792509999999999</v>
      </c>
      <c r="K216" s="14">
        <v>1.8442810000000001</v>
      </c>
      <c r="L216" s="14">
        <v>1.9168259999999999</v>
      </c>
      <c r="M216" s="14">
        <v>1.993142</v>
      </c>
      <c r="N216" s="14">
        <v>2.0833249999999999</v>
      </c>
      <c r="O216" s="14">
        <v>2.1725759999999998</v>
      </c>
      <c r="P216" s="14">
        <v>2.2860939999999998</v>
      </c>
      <c r="Q216" s="14">
        <v>2.4221889999999999</v>
      </c>
      <c r="R216" s="14">
        <v>2.5348130000000002</v>
      </c>
      <c r="S216" s="14">
        <v>2.6618430000000002</v>
      </c>
      <c r="T216" s="14">
        <v>2.804351</v>
      </c>
      <c r="U216" s="14">
        <v>2.9343520000000001</v>
      </c>
      <c r="V216" s="14">
        <v>3.0648979999999999</v>
      </c>
      <c r="W216" s="14">
        <v>3.2121339999999998</v>
      </c>
      <c r="X216" s="14">
        <v>3.36551</v>
      </c>
      <c r="Y216" s="14">
        <v>3.5125700000000002</v>
      </c>
      <c r="Z216" s="14">
        <v>3.6696460000000002</v>
      </c>
      <c r="AA216" s="14">
        <v>3.8329439999999999</v>
      </c>
      <c r="AB216" s="14">
        <v>3.9869810000000001</v>
      </c>
      <c r="AC216" s="14">
        <v>4.152952</v>
      </c>
      <c r="AD216" s="14">
        <v>4.3468590000000003</v>
      </c>
      <c r="AE216" s="14">
        <v>4.5427150000000003</v>
      </c>
      <c r="AF216" s="14">
        <v>4.7408770000000002</v>
      </c>
      <c r="AG216" s="14">
        <v>4.928382</v>
      </c>
      <c r="AH216" s="14">
        <v>5.1091579999999999</v>
      </c>
      <c r="AI216" s="14">
        <v>5.3208299999999999</v>
      </c>
      <c r="AJ216" s="14">
        <v>5.5290990000000004</v>
      </c>
      <c r="AK216" s="5">
        <v>4.3153999999999998E-2</v>
      </c>
    </row>
    <row r="217" spans="1:37" ht="15" customHeight="1">
      <c r="A217" s="34" t="s">
        <v>299</v>
      </c>
      <c r="B217" s="7" t="s">
        <v>268</v>
      </c>
      <c r="C217" s="14">
        <v>0</v>
      </c>
      <c r="D217" s="14">
        <v>0</v>
      </c>
      <c r="E217" s="14">
        <v>0</v>
      </c>
      <c r="F217" s="14">
        <v>0.30754700000000001</v>
      </c>
      <c r="G217" s="14">
        <v>0.318602</v>
      </c>
      <c r="H217" s="14">
        <v>0.323376</v>
      </c>
      <c r="I217" s="14">
        <v>0.33584999999999998</v>
      </c>
      <c r="J217" s="14">
        <v>0.34820499999999999</v>
      </c>
      <c r="K217" s="14">
        <v>0.360931</v>
      </c>
      <c r="L217" s="14">
        <v>0.37512899999999999</v>
      </c>
      <c r="M217" s="14">
        <v>0.39006400000000002</v>
      </c>
      <c r="N217" s="14">
        <v>0.40771299999999999</v>
      </c>
      <c r="O217" s="14">
        <v>0.42518</v>
      </c>
      <c r="P217" s="14">
        <v>0.44739499999999999</v>
      </c>
      <c r="Q217" s="14">
        <v>0.47403000000000001</v>
      </c>
      <c r="R217" s="14">
        <v>0.49607000000000001</v>
      </c>
      <c r="S217" s="14">
        <v>0.52093100000000003</v>
      </c>
      <c r="T217" s="14">
        <v>0.54881999999999997</v>
      </c>
      <c r="U217" s="14">
        <v>0.57426200000000005</v>
      </c>
      <c r="V217" s="14">
        <v>0.59980999999999995</v>
      </c>
      <c r="W217" s="14">
        <v>0.62862399999999996</v>
      </c>
      <c r="X217" s="14">
        <v>0.65864</v>
      </c>
      <c r="Y217" s="14">
        <v>0.68742000000000003</v>
      </c>
      <c r="Z217" s="14">
        <v>0.71816100000000005</v>
      </c>
      <c r="AA217" s="14">
        <v>0.75011899999999998</v>
      </c>
      <c r="AB217" s="14">
        <v>0.78026399999999996</v>
      </c>
      <c r="AC217" s="14">
        <v>0.81274500000000005</v>
      </c>
      <c r="AD217" s="14">
        <v>0.85069300000000003</v>
      </c>
      <c r="AE217" s="14">
        <v>0.88902300000000001</v>
      </c>
      <c r="AF217" s="14">
        <v>0.92780399999999996</v>
      </c>
      <c r="AG217" s="14">
        <v>0.964499</v>
      </c>
      <c r="AH217" s="14">
        <v>0.99987700000000002</v>
      </c>
      <c r="AI217" s="14">
        <v>1.0413019999999999</v>
      </c>
      <c r="AJ217" s="14">
        <v>1.0820609999999999</v>
      </c>
      <c r="AK217" s="5" t="s">
        <v>45</v>
      </c>
    </row>
    <row r="218" spans="1:37" ht="15" customHeight="1">
      <c r="A218" s="34" t="s">
        <v>298</v>
      </c>
      <c r="B218" s="7" t="s">
        <v>266</v>
      </c>
      <c r="C218" s="14">
        <v>0</v>
      </c>
      <c r="D218" s="14">
        <v>0</v>
      </c>
      <c r="E218" s="14">
        <v>0</v>
      </c>
      <c r="F218" s="14">
        <v>0.28006199999999998</v>
      </c>
      <c r="G218" s="14">
        <v>0.29012900000000003</v>
      </c>
      <c r="H218" s="14">
        <v>0.29447699999999999</v>
      </c>
      <c r="I218" s="14">
        <v>0.305836</v>
      </c>
      <c r="J218" s="14">
        <v>0.31708599999999998</v>
      </c>
      <c r="K218" s="14">
        <v>0.32867499999999999</v>
      </c>
      <c r="L218" s="14">
        <v>0.34160400000000002</v>
      </c>
      <c r="M218" s="14">
        <v>0.35520400000000002</v>
      </c>
      <c r="N218" s="14">
        <v>0.37127599999999999</v>
      </c>
      <c r="O218" s="14">
        <v>0.38718200000000003</v>
      </c>
      <c r="P218" s="14">
        <v>0.407412</v>
      </c>
      <c r="Q218" s="14">
        <v>0.43166599999999999</v>
      </c>
      <c r="R218" s="14">
        <v>0.451737</v>
      </c>
      <c r="S218" s="14">
        <v>0.47437600000000002</v>
      </c>
      <c r="T218" s="14">
        <v>0.49977199999999999</v>
      </c>
      <c r="U218" s="14">
        <v>0.52293999999999996</v>
      </c>
      <c r="V218" s="14">
        <v>0.54620500000000005</v>
      </c>
      <c r="W218" s="14">
        <v>0.57244499999999998</v>
      </c>
      <c r="X218" s="14">
        <v>0.59977800000000003</v>
      </c>
      <c r="Y218" s="14">
        <v>0.62598699999999996</v>
      </c>
      <c r="Z218" s="14">
        <v>0.65397899999999998</v>
      </c>
      <c r="AA218" s="14">
        <v>0.68308199999999997</v>
      </c>
      <c r="AB218" s="14">
        <v>0.71053299999999997</v>
      </c>
      <c r="AC218" s="14">
        <v>0.74011099999999996</v>
      </c>
      <c r="AD218" s="14">
        <v>0.77466800000000002</v>
      </c>
      <c r="AE218" s="14">
        <v>0.80957199999999996</v>
      </c>
      <c r="AF218" s="14">
        <v>0.84488700000000005</v>
      </c>
      <c r="AG218" s="14">
        <v>0.87830299999999994</v>
      </c>
      <c r="AH218" s="14">
        <v>0.91051899999999997</v>
      </c>
      <c r="AI218" s="14">
        <v>0.94824200000000003</v>
      </c>
      <c r="AJ218" s="14">
        <v>0.98535899999999998</v>
      </c>
      <c r="AK218" s="5" t="s">
        <v>45</v>
      </c>
    </row>
    <row r="219" spans="1:37" ht="15" customHeight="1">
      <c r="A219" s="34" t="s">
        <v>297</v>
      </c>
      <c r="B219" s="7" t="s">
        <v>264</v>
      </c>
      <c r="C219" s="14">
        <v>0</v>
      </c>
      <c r="D219" s="14">
        <v>0</v>
      </c>
      <c r="E219" s="14">
        <v>0</v>
      </c>
      <c r="F219" s="14">
        <v>0</v>
      </c>
      <c r="G219" s="14">
        <v>0</v>
      </c>
      <c r="H219" s="14">
        <v>0</v>
      </c>
      <c r="I219" s="14">
        <v>0</v>
      </c>
      <c r="J219" s="14">
        <v>0</v>
      </c>
      <c r="K219" s="14">
        <v>0</v>
      </c>
      <c r="L219" s="14">
        <v>0</v>
      </c>
      <c r="M219" s="14">
        <v>0</v>
      </c>
      <c r="N219" s="14">
        <v>0</v>
      </c>
      <c r="O219" s="14">
        <v>0</v>
      </c>
      <c r="P219" s="14">
        <v>0</v>
      </c>
      <c r="Q219" s="14">
        <v>0</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c r="AI219" s="14">
        <v>0</v>
      </c>
      <c r="AJ219" s="14">
        <v>0</v>
      </c>
      <c r="AK219" s="5" t="s">
        <v>45</v>
      </c>
    </row>
    <row r="220" spans="1:37" ht="15" customHeight="1">
      <c r="A220" s="34" t="s">
        <v>296</v>
      </c>
      <c r="B220" s="7" t="s">
        <v>295</v>
      </c>
      <c r="C220" s="14">
        <v>217.917145</v>
      </c>
      <c r="D220" s="14">
        <v>229.53144800000001</v>
      </c>
      <c r="E220" s="14">
        <v>235.43696600000001</v>
      </c>
      <c r="F220" s="14">
        <v>237.670334</v>
      </c>
      <c r="G220" s="14">
        <v>239.04199199999999</v>
      </c>
      <c r="H220" s="14">
        <v>235.557434</v>
      </c>
      <c r="I220" s="14">
        <v>237.51847799999999</v>
      </c>
      <c r="J220" s="14">
        <v>239.08320599999999</v>
      </c>
      <c r="K220" s="14">
        <v>240.60327100000001</v>
      </c>
      <c r="L220" s="14">
        <v>242.78398100000001</v>
      </c>
      <c r="M220" s="14">
        <v>245.097061</v>
      </c>
      <c r="N220" s="14">
        <v>248.725235</v>
      </c>
      <c r="O220" s="14">
        <v>251.82598899999999</v>
      </c>
      <c r="P220" s="14">
        <v>257.26608299999998</v>
      </c>
      <c r="Q220" s="14">
        <v>264.64236499999998</v>
      </c>
      <c r="R220" s="14">
        <v>268.88092</v>
      </c>
      <c r="S220" s="14">
        <v>274.13171399999999</v>
      </c>
      <c r="T220" s="14">
        <v>280.39608800000002</v>
      </c>
      <c r="U220" s="14">
        <v>284.84896900000001</v>
      </c>
      <c r="V220" s="14">
        <v>288.85592700000001</v>
      </c>
      <c r="W220" s="14">
        <v>293.91488600000002</v>
      </c>
      <c r="X220" s="14">
        <v>298.97967499999999</v>
      </c>
      <c r="Y220" s="14">
        <v>302.95529199999999</v>
      </c>
      <c r="Z220" s="14">
        <v>307.28439300000002</v>
      </c>
      <c r="AA220" s="14">
        <v>311.61019900000002</v>
      </c>
      <c r="AB220" s="14">
        <v>314.69226099999997</v>
      </c>
      <c r="AC220" s="14">
        <v>318.24499500000002</v>
      </c>
      <c r="AD220" s="14">
        <v>323.40219100000002</v>
      </c>
      <c r="AE220" s="14">
        <v>328.12979100000001</v>
      </c>
      <c r="AF220" s="14">
        <v>332.46933000000001</v>
      </c>
      <c r="AG220" s="14">
        <v>335.55224600000003</v>
      </c>
      <c r="AH220" s="14">
        <v>337.72863799999999</v>
      </c>
      <c r="AI220" s="14">
        <v>341.476562</v>
      </c>
      <c r="AJ220" s="14">
        <v>344.50735500000002</v>
      </c>
      <c r="AK220" s="5">
        <v>1.2770999999999999E-2</v>
      </c>
    </row>
    <row r="221" spans="1:37" ht="15" customHeight="1">
      <c r="B221" s="4" t="s">
        <v>294</v>
      </c>
    </row>
    <row r="222" spans="1:37" ht="15" customHeight="1">
      <c r="A222" s="34" t="s">
        <v>293</v>
      </c>
      <c r="B222" s="7" t="s">
        <v>280</v>
      </c>
      <c r="C222" s="14">
        <v>102.67888600000001</v>
      </c>
      <c r="D222" s="14">
        <v>112.08947000000001</v>
      </c>
      <c r="E222" s="14">
        <v>122.47764599999999</v>
      </c>
      <c r="F222" s="14">
        <v>116.882401</v>
      </c>
      <c r="G222" s="14">
        <v>113.68174</v>
      </c>
      <c r="H222" s="14">
        <v>125.006111</v>
      </c>
      <c r="I222" s="14">
        <v>124.908951</v>
      </c>
      <c r="J222" s="14">
        <v>122.507385</v>
      </c>
      <c r="K222" s="14">
        <v>123.09715300000001</v>
      </c>
      <c r="L222" s="14">
        <v>124.724144</v>
      </c>
      <c r="M222" s="14">
        <v>126.084808</v>
      </c>
      <c r="N222" s="14">
        <v>126.489594</v>
      </c>
      <c r="O222" s="14">
        <v>128.13020299999999</v>
      </c>
      <c r="P222" s="14">
        <v>131.307388</v>
      </c>
      <c r="Q222" s="14">
        <v>134.634995</v>
      </c>
      <c r="R222" s="14">
        <v>137.83502200000001</v>
      </c>
      <c r="S222" s="14">
        <v>141.78999300000001</v>
      </c>
      <c r="T222" s="14">
        <v>146.63166799999999</v>
      </c>
      <c r="U222" s="14">
        <v>149.53233299999999</v>
      </c>
      <c r="V222" s="14">
        <v>152.04054300000001</v>
      </c>
      <c r="W222" s="14">
        <v>156.287781</v>
      </c>
      <c r="X222" s="14">
        <v>161.33818099999999</v>
      </c>
      <c r="Y222" s="14">
        <v>165.920456</v>
      </c>
      <c r="Z222" s="14">
        <v>170.20137</v>
      </c>
      <c r="AA222" s="14">
        <v>174.82044999999999</v>
      </c>
      <c r="AB222" s="14">
        <v>179.92517100000001</v>
      </c>
      <c r="AC222" s="14">
        <v>185.49099699999999</v>
      </c>
      <c r="AD222" s="14">
        <v>190.486557</v>
      </c>
      <c r="AE222" s="14">
        <v>195.683685</v>
      </c>
      <c r="AF222" s="14">
        <v>199.611481</v>
      </c>
      <c r="AG222" s="14">
        <v>204.05767800000001</v>
      </c>
      <c r="AH222" s="14">
        <v>207.80862400000001</v>
      </c>
      <c r="AI222" s="14">
        <v>211.807816</v>
      </c>
      <c r="AJ222" s="14">
        <v>215.810089</v>
      </c>
      <c r="AK222" s="5">
        <v>2.0683E-2</v>
      </c>
    </row>
    <row r="223" spans="1:37" ht="15" customHeight="1">
      <c r="A223" s="34" t="s">
        <v>292</v>
      </c>
      <c r="B223" s="7" t="s">
        <v>278</v>
      </c>
      <c r="C223" s="14">
        <v>52.390663000000004</v>
      </c>
      <c r="D223" s="14">
        <v>56.706176999999997</v>
      </c>
      <c r="E223" s="14">
        <v>61.993693999999998</v>
      </c>
      <c r="F223" s="14">
        <v>59.119225</v>
      </c>
      <c r="G223" s="14">
        <v>57.506076999999998</v>
      </c>
      <c r="H223" s="14">
        <v>62.707127</v>
      </c>
      <c r="I223" s="14">
        <v>63.158400999999998</v>
      </c>
      <c r="J223" s="14">
        <v>62.708869999999997</v>
      </c>
      <c r="K223" s="14">
        <v>63.549809000000003</v>
      </c>
      <c r="L223" s="14">
        <v>64.551338000000001</v>
      </c>
      <c r="M223" s="14">
        <v>65.244003000000006</v>
      </c>
      <c r="N223" s="14">
        <v>65.817809999999994</v>
      </c>
      <c r="O223" s="14">
        <v>66.897507000000004</v>
      </c>
      <c r="P223" s="14">
        <v>68.581680000000006</v>
      </c>
      <c r="Q223" s="14">
        <v>70.206840999999997</v>
      </c>
      <c r="R223" s="14">
        <v>71.664908999999994</v>
      </c>
      <c r="S223" s="14">
        <v>73.352340999999996</v>
      </c>
      <c r="T223" s="14">
        <v>75.439644000000001</v>
      </c>
      <c r="U223" s="14">
        <v>76.509749999999997</v>
      </c>
      <c r="V223" s="14">
        <v>77.365302999999997</v>
      </c>
      <c r="W223" s="14">
        <v>79.088913000000005</v>
      </c>
      <c r="X223" s="14">
        <v>81.192359999999994</v>
      </c>
      <c r="Y223" s="14">
        <v>83.032889999999995</v>
      </c>
      <c r="Z223" s="14">
        <v>84.622840999999994</v>
      </c>
      <c r="AA223" s="14">
        <v>86.247191999999998</v>
      </c>
      <c r="AB223" s="14">
        <v>88.065513999999993</v>
      </c>
      <c r="AC223" s="14">
        <v>90.052588999999998</v>
      </c>
      <c r="AD223" s="14">
        <v>91.710548000000003</v>
      </c>
      <c r="AE223" s="14">
        <v>93.415122999999994</v>
      </c>
      <c r="AF223" s="14">
        <v>94.460991000000007</v>
      </c>
      <c r="AG223" s="14">
        <v>95.708343999999997</v>
      </c>
      <c r="AH223" s="14">
        <v>96.575385999999995</v>
      </c>
      <c r="AI223" s="14">
        <v>97.509071000000006</v>
      </c>
      <c r="AJ223" s="14">
        <v>98.468688999999998</v>
      </c>
      <c r="AK223" s="5">
        <v>1.7395000000000001E-2</v>
      </c>
    </row>
    <row r="224" spans="1:37" ht="15" customHeight="1">
      <c r="A224" s="34" t="s">
        <v>291</v>
      </c>
      <c r="B224" s="7" t="s">
        <v>276</v>
      </c>
      <c r="C224" s="14">
        <v>0.13076599999999999</v>
      </c>
      <c r="D224" s="14">
        <v>0.245697</v>
      </c>
      <c r="E224" s="14">
        <v>0.26755400000000001</v>
      </c>
      <c r="F224" s="14">
        <v>0.25459399999999999</v>
      </c>
      <c r="G224" s="14">
        <v>0.24720600000000001</v>
      </c>
      <c r="H224" s="14">
        <v>0.27087099999999997</v>
      </c>
      <c r="I224" s="14">
        <v>0.27151700000000001</v>
      </c>
      <c r="J224" s="14">
        <v>0.26804899999999998</v>
      </c>
      <c r="K224" s="14">
        <v>0.27106200000000003</v>
      </c>
      <c r="L224" s="14">
        <v>0.27628399999999997</v>
      </c>
      <c r="M224" s="14">
        <v>0.281165</v>
      </c>
      <c r="N224" s="14">
        <v>0.28528100000000001</v>
      </c>
      <c r="O224" s="14">
        <v>0.29316799999999998</v>
      </c>
      <c r="P224" s="14">
        <v>0.30475999999999998</v>
      </c>
      <c r="Q224" s="14">
        <v>0.31702599999999997</v>
      </c>
      <c r="R224" s="14">
        <v>0.33011800000000002</v>
      </c>
      <c r="S224" s="14">
        <v>0.34764</v>
      </c>
      <c r="T224" s="14">
        <v>0.36810799999999999</v>
      </c>
      <c r="U224" s="14">
        <v>0.38486300000000001</v>
      </c>
      <c r="V224" s="14">
        <v>0.40303800000000001</v>
      </c>
      <c r="W224" s="14">
        <v>0.426734</v>
      </c>
      <c r="X224" s="14">
        <v>0.45377699999999999</v>
      </c>
      <c r="Y224" s="14">
        <v>0.48073300000000002</v>
      </c>
      <c r="Z224" s="14">
        <v>0.50788699999999998</v>
      </c>
      <c r="AA224" s="14">
        <v>0.53708999999999996</v>
      </c>
      <c r="AB224" s="14">
        <v>0.569133</v>
      </c>
      <c r="AC224" s="14">
        <v>0.60412100000000002</v>
      </c>
      <c r="AD224" s="14">
        <v>0.63878999999999997</v>
      </c>
      <c r="AE224" s="14">
        <v>0.67569699999999999</v>
      </c>
      <c r="AF224" s="14">
        <v>0.70973600000000003</v>
      </c>
      <c r="AG224" s="14">
        <v>0.747116</v>
      </c>
      <c r="AH224" s="14">
        <v>0.78348700000000004</v>
      </c>
      <c r="AI224" s="14">
        <v>0.82233900000000004</v>
      </c>
      <c r="AJ224" s="14">
        <v>0.86283799999999999</v>
      </c>
      <c r="AK224" s="5">
        <v>4.0035000000000001E-2</v>
      </c>
    </row>
    <row r="225" spans="1:37" ht="15" customHeight="1">
      <c r="A225" s="34" t="s">
        <v>290</v>
      </c>
      <c r="B225" s="7" t="s">
        <v>274</v>
      </c>
      <c r="C225" s="14">
        <v>2.1940999999999999E-2</v>
      </c>
      <c r="D225" s="14">
        <v>0.47561100000000001</v>
      </c>
      <c r="E225" s="14">
        <v>0.51994099999999999</v>
      </c>
      <c r="F225" s="14">
        <v>0.49647000000000002</v>
      </c>
      <c r="G225" s="14">
        <v>0.48375699999999999</v>
      </c>
      <c r="H225" s="14">
        <v>0.53152699999999997</v>
      </c>
      <c r="I225" s="14">
        <v>0.53371599999999997</v>
      </c>
      <c r="J225" s="14">
        <v>0.526922</v>
      </c>
      <c r="K225" s="14">
        <v>0.53310900000000006</v>
      </c>
      <c r="L225" s="14">
        <v>0.54296100000000003</v>
      </c>
      <c r="M225" s="14">
        <v>0.55153099999999999</v>
      </c>
      <c r="N225" s="14">
        <v>0.55879800000000002</v>
      </c>
      <c r="O225" s="14">
        <v>0.57170699999999997</v>
      </c>
      <c r="P225" s="14">
        <v>0.59290600000000004</v>
      </c>
      <c r="Q225" s="14">
        <v>0.61539200000000005</v>
      </c>
      <c r="R225" s="14">
        <v>0.63812000000000002</v>
      </c>
      <c r="S225" s="14">
        <v>0.66453099999999998</v>
      </c>
      <c r="T225" s="14">
        <v>0.69583099999999998</v>
      </c>
      <c r="U225" s="14">
        <v>0.72067899999999996</v>
      </c>
      <c r="V225" s="14">
        <v>0.74566699999999997</v>
      </c>
      <c r="W225" s="14">
        <v>0.78112499999999996</v>
      </c>
      <c r="X225" s="14">
        <v>0.82440999999999998</v>
      </c>
      <c r="Y225" s="14">
        <v>0.86785100000000004</v>
      </c>
      <c r="Z225" s="14">
        <v>0.91180799999999995</v>
      </c>
      <c r="AA225" s="14">
        <v>0.95877299999999999</v>
      </c>
      <c r="AB225" s="14">
        <v>1.0109649999999999</v>
      </c>
      <c r="AC225" s="14">
        <v>1.074079</v>
      </c>
      <c r="AD225" s="14">
        <v>1.1359870000000001</v>
      </c>
      <c r="AE225" s="14">
        <v>1.198664</v>
      </c>
      <c r="AF225" s="14">
        <v>1.2575019999999999</v>
      </c>
      <c r="AG225" s="14">
        <v>1.3154619999999999</v>
      </c>
      <c r="AH225" s="14">
        <v>1.373788</v>
      </c>
      <c r="AI225" s="14">
        <v>1.43276</v>
      </c>
      <c r="AJ225" s="14">
        <v>1.487868</v>
      </c>
      <c r="AK225" s="5">
        <v>3.6283000000000003E-2</v>
      </c>
    </row>
    <row r="226" spans="1:37" ht="15" customHeight="1">
      <c r="A226" s="34" t="s">
        <v>289</v>
      </c>
      <c r="B226" s="7" t="s">
        <v>272</v>
      </c>
      <c r="C226" s="14">
        <v>3.6505909999999999</v>
      </c>
      <c r="D226" s="14">
        <v>4.0185380000000004</v>
      </c>
      <c r="E226" s="14">
        <v>4.3652550000000003</v>
      </c>
      <c r="F226" s="14">
        <v>4.1434860000000002</v>
      </c>
      <c r="G226" s="14">
        <v>4.0131889999999997</v>
      </c>
      <c r="H226" s="14">
        <v>4.3953239999999996</v>
      </c>
      <c r="I226" s="14">
        <v>4.4062460000000003</v>
      </c>
      <c r="J226" s="14">
        <v>4.3522020000000001</v>
      </c>
      <c r="K226" s="14">
        <v>4.4267500000000002</v>
      </c>
      <c r="L226" s="14">
        <v>4.5348569999999997</v>
      </c>
      <c r="M226" s="14">
        <v>4.6667329999999998</v>
      </c>
      <c r="N226" s="14">
        <v>4.7838729999999998</v>
      </c>
      <c r="O226" s="14">
        <v>4.9746620000000004</v>
      </c>
      <c r="P226" s="14">
        <v>5.2593209999999999</v>
      </c>
      <c r="Q226" s="14">
        <v>5.5597320000000003</v>
      </c>
      <c r="R226" s="14">
        <v>5.8659379999999999</v>
      </c>
      <c r="S226" s="14">
        <v>6.2147550000000003</v>
      </c>
      <c r="T226" s="14">
        <v>6.618474</v>
      </c>
      <c r="U226" s="14">
        <v>6.9510379999999996</v>
      </c>
      <c r="V226" s="14">
        <v>7.2793020000000004</v>
      </c>
      <c r="W226" s="14">
        <v>7.7072659999999997</v>
      </c>
      <c r="X226" s="14">
        <v>8.1956880000000005</v>
      </c>
      <c r="Y226" s="14">
        <v>8.6825559999999999</v>
      </c>
      <c r="Z226" s="14">
        <v>9.1729730000000007</v>
      </c>
      <c r="AA226" s="14">
        <v>9.7004239999999999</v>
      </c>
      <c r="AB226" s="14">
        <v>10.279139000000001</v>
      </c>
      <c r="AC226" s="14">
        <v>10.911072000000001</v>
      </c>
      <c r="AD226" s="14">
        <v>11.537217999999999</v>
      </c>
      <c r="AE226" s="14">
        <v>12.203803000000001</v>
      </c>
      <c r="AF226" s="14">
        <v>12.81859</v>
      </c>
      <c r="AG226" s="14">
        <v>13.493717</v>
      </c>
      <c r="AH226" s="14">
        <v>14.150603</v>
      </c>
      <c r="AI226" s="14">
        <v>14.852321</v>
      </c>
      <c r="AJ226" s="14">
        <v>15.510106</v>
      </c>
      <c r="AK226" s="5">
        <v>4.3109000000000001E-2</v>
      </c>
    </row>
    <row r="227" spans="1:37" ht="15" customHeight="1">
      <c r="A227" s="34" t="s">
        <v>288</v>
      </c>
      <c r="B227" s="7" t="s">
        <v>270</v>
      </c>
      <c r="C227" s="14">
        <v>0</v>
      </c>
      <c r="D227" s="14">
        <v>1.1044499999999999</v>
      </c>
      <c r="E227" s="14">
        <v>1.2436130000000001</v>
      </c>
      <c r="F227" s="14">
        <v>1.2225330000000001</v>
      </c>
      <c r="G227" s="14">
        <v>1.2252419999999999</v>
      </c>
      <c r="H227" s="14">
        <v>1.384479</v>
      </c>
      <c r="I227" s="14">
        <v>1.4294610000000001</v>
      </c>
      <c r="J227" s="14">
        <v>1.4508989999999999</v>
      </c>
      <c r="K227" s="14">
        <v>1.5071319999999999</v>
      </c>
      <c r="L227" s="14">
        <v>1.5754870000000001</v>
      </c>
      <c r="M227" s="14">
        <v>1.642029</v>
      </c>
      <c r="N227" s="14">
        <v>1.7018120000000001</v>
      </c>
      <c r="O227" s="14">
        <v>1.779917</v>
      </c>
      <c r="P227" s="14">
        <v>1.881767</v>
      </c>
      <c r="Q227" s="14">
        <v>1.9892540000000001</v>
      </c>
      <c r="R227" s="14">
        <v>2.0988129999999998</v>
      </c>
      <c r="S227" s="14">
        <v>2.2236189999999998</v>
      </c>
      <c r="T227" s="14">
        <v>2.3680680000000001</v>
      </c>
      <c r="U227" s="14">
        <v>2.4870580000000002</v>
      </c>
      <c r="V227" s="14">
        <v>2.6045099999999999</v>
      </c>
      <c r="W227" s="14">
        <v>2.7576339999999999</v>
      </c>
      <c r="X227" s="14">
        <v>2.9323899999999998</v>
      </c>
      <c r="Y227" s="14">
        <v>3.1065900000000002</v>
      </c>
      <c r="Z227" s="14">
        <v>3.2820589999999998</v>
      </c>
      <c r="AA227" s="14">
        <v>3.4707789999999998</v>
      </c>
      <c r="AB227" s="14">
        <v>3.6778409999999999</v>
      </c>
      <c r="AC227" s="14">
        <v>3.9039450000000002</v>
      </c>
      <c r="AD227" s="14">
        <v>4.1279779999999997</v>
      </c>
      <c r="AE227" s="14">
        <v>4.3664800000000001</v>
      </c>
      <c r="AF227" s="14">
        <v>4.586449</v>
      </c>
      <c r="AG227" s="14">
        <v>4.8280060000000002</v>
      </c>
      <c r="AH227" s="14">
        <v>5.0630379999999997</v>
      </c>
      <c r="AI227" s="14">
        <v>5.3141109999999996</v>
      </c>
      <c r="AJ227" s="14">
        <v>5.5758200000000002</v>
      </c>
      <c r="AK227" s="5">
        <v>5.1898E-2</v>
      </c>
    </row>
    <row r="228" spans="1:37" ht="15" customHeight="1">
      <c r="A228" s="34" t="s">
        <v>287</v>
      </c>
      <c r="B228" s="7" t="s">
        <v>268</v>
      </c>
      <c r="C228" s="14">
        <v>0</v>
      </c>
      <c r="D228" s="14">
        <v>0.46667199999999998</v>
      </c>
      <c r="E228" s="14">
        <v>0.52547299999999997</v>
      </c>
      <c r="F228" s="14">
        <v>0.51656599999999997</v>
      </c>
      <c r="G228" s="14">
        <v>0.51771100000000003</v>
      </c>
      <c r="H228" s="14">
        <v>0.58499400000000001</v>
      </c>
      <c r="I228" s="14">
        <v>0.60400100000000001</v>
      </c>
      <c r="J228" s="14">
        <v>0.61306000000000005</v>
      </c>
      <c r="K228" s="14">
        <v>0.63682000000000005</v>
      </c>
      <c r="L228" s="14">
        <v>0.66570300000000004</v>
      </c>
      <c r="M228" s="14">
        <v>0.69381899999999996</v>
      </c>
      <c r="N228" s="14">
        <v>0.71908000000000005</v>
      </c>
      <c r="O228" s="14">
        <v>0.75208200000000003</v>
      </c>
      <c r="P228" s="14">
        <v>0.79511799999999999</v>
      </c>
      <c r="Q228" s="14">
        <v>0.84053500000000003</v>
      </c>
      <c r="R228" s="14">
        <v>0.88682799999999995</v>
      </c>
      <c r="S228" s="14">
        <v>0.93956300000000004</v>
      </c>
      <c r="T228" s="14">
        <v>1.0005980000000001</v>
      </c>
      <c r="U228" s="14">
        <v>1.0508759999999999</v>
      </c>
      <c r="V228" s="14">
        <v>1.1005039999999999</v>
      </c>
      <c r="W228" s="14">
        <v>1.1652039999999999</v>
      </c>
      <c r="X228" s="14">
        <v>1.239045</v>
      </c>
      <c r="Y228" s="14">
        <v>1.312651</v>
      </c>
      <c r="Z228" s="14">
        <v>1.3867929999999999</v>
      </c>
      <c r="AA228" s="14">
        <v>1.4665349999999999</v>
      </c>
      <c r="AB228" s="14">
        <v>1.554027</v>
      </c>
      <c r="AC228" s="14">
        <v>1.649564</v>
      </c>
      <c r="AD228" s="14">
        <v>1.744227</v>
      </c>
      <c r="AE228" s="14">
        <v>1.845002</v>
      </c>
      <c r="AF228" s="14">
        <v>1.937948</v>
      </c>
      <c r="AG228" s="14">
        <v>2.0400149999999999</v>
      </c>
      <c r="AH228" s="14">
        <v>2.1393249999999999</v>
      </c>
      <c r="AI228" s="14">
        <v>2.245412</v>
      </c>
      <c r="AJ228" s="14">
        <v>2.3559939999999999</v>
      </c>
      <c r="AK228" s="5">
        <v>5.1898E-2</v>
      </c>
    </row>
    <row r="229" spans="1:37" ht="15" customHeight="1">
      <c r="A229" s="34" t="s">
        <v>286</v>
      </c>
      <c r="B229" s="7" t="s">
        <v>266</v>
      </c>
      <c r="C229" s="14">
        <v>0</v>
      </c>
      <c r="D229" s="14">
        <v>0.38485799999999998</v>
      </c>
      <c r="E229" s="14">
        <v>0.43335099999999999</v>
      </c>
      <c r="F229" s="14">
        <v>0.426006</v>
      </c>
      <c r="G229" s="14">
        <v>0.42695</v>
      </c>
      <c r="H229" s="14">
        <v>0.48243799999999998</v>
      </c>
      <c r="I229" s="14">
        <v>0.498112</v>
      </c>
      <c r="J229" s="14">
        <v>0.505583</v>
      </c>
      <c r="K229" s="14">
        <v>0.52517800000000003</v>
      </c>
      <c r="L229" s="14">
        <v>0.54899699999999996</v>
      </c>
      <c r="M229" s="14">
        <v>0.57218400000000003</v>
      </c>
      <c r="N229" s="14">
        <v>0.59301599999999999</v>
      </c>
      <c r="O229" s="14">
        <v>0.62023300000000003</v>
      </c>
      <c r="P229" s="14">
        <v>0.65572399999999997</v>
      </c>
      <c r="Q229" s="14">
        <v>0.69317899999999999</v>
      </c>
      <c r="R229" s="14">
        <v>0.73135600000000001</v>
      </c>
      <c r="S229" s="14">
        <v>0.77484600000000003</v>
      </c>
      <c r="T229" s="14">
        <v>0.82518100000000005</v>
      </c>
      <c r="U229" s="14">
        <v>0.86664399999999997</v>
      </c>
      <c r="V229" s="14">
        <v>0.90757200000000005</v>
      </c>
      <c r="W229" s="14">
        <v>0.96092999999999995</v>
      </c>
      <c r="X229" s="14">
        <v>1.021825</v>
      </c>
      <c r="Y229" s="14">
        <v>1.082527</v>
      </c>
      <c r="Z229" s="14">
        <v>1.1436710000000001</v>
      </c>
      <c r="AA229" s="14">
        <v>1.209433</v>
      </c>
      <c r="AB229" s="14">
        <v>1.2815859999999999</v>
      </c>
      <c r="AC229" s="14">
        <v>1.3603749999999999</v>
      </c>
      <c r="AD229" s="14">
        <v>1.438442</v>
      </c>
      <c r="AE229" s="14">
        <v>1.52155</v>
      </c>
      <c r="AF229" s="14">
        <v>1.598201</v>
      </c>
      <c r="AG229" s="14">
        <v>1.682375</v>
      </c>
      <c r="AH229" s="14">
        <v>1.7642739999999999</v>
      </c>
      <c r="AI229" s="14">
        <v>1.851763</v>
      </c>
      <c r="AJ229" s="14">
        <v>1.9429590000000001</v>
      </c>
      <c r="AK229" s="5">
        <v>5.1898E-2</v>
      </c>
    </row>
    <row r="230" spans="1:37" ht="15" customHeight="1">
      <c r="A230" s="34" t="s">
        <v>285</v>
      </c>
      <c r="B230" s="7" t="s">
        <v>264</v>
      </c>
      <c r="C230" s="14">
        <v>0</v>
      </c>
      <c r="D230" s="14">
        <v>0.66082399999999997</v>
      </c>
      <c r="E230" s="14">
        <v>0.744089</v>
      </c>
      <c r="F230" s="14">
        <v>0.73147700000000004</v>
      </c>
      <c r="G230" s="14">
        <v>0.73309800000000003</v>
      </c>
      <c r="H230" s="14">
        <v>0.82837300000000003</v>
      </c>
      <c r="I230" s="14">
        <v>0.85528800000000005</v>
      </c>
      <c r="J230" s="14">
        <v>0.86811499999999997</v>
      </c>
      <c r="K230" s="14">
        <v>0.90176000000000001</v>
      </c>
      <c r="L230" s="14">
        <v>0.94266000000000005</v>
      </c>
      <c r="M230" s="14">
        <v>0.98247300000000004</v>
      </c>
      <c r="N230" s="14">
        <v>1.018243</v>
      </c>
      <c r="O230" s="14">
        <v>1.0649759999999999</v>
      </c>
      <c r="P230" s="14">
        <v>1.125915</v>
      </c>
      <c r="Q230" s="14">
        <v>1.1902280000000001</v>
      </c>
      <c r="R230" s="14">
        <v>1.2557799999999999</v>
      </c>
      <c r="S230" s="14">
        <v>1.3304549999999999</v>
      </c>
      <c r="T230" s="14">
        <v>1.4168829999999999</v>
      </c>
      <c r="U230" s="14">
        <v>1.488078</v>
      </c>
      <c r="V230" s="14">
        <v>1.5583530000000001</v>
      </c>
      <c r="W230" s="14">
        <v>1.6499710000000001</v>
      </c>
      <c r="X230" s="14">
        <v>1.7545329999999999</v>
      </c>
      <c r="Y230" s="14">
        <v>1.858762</v>
      </c>
      <c r="Z230" s="14">
        <v>1.9637500000000001</v>
      </c>
      <c r="AA230" s="14">
        <v>2.076667</v>
      </c>
      <c r="AB230" s="14">
        <v>2.200558</v>
      </c>
      <c r="AC230" s="14">
        <v>2.3358430000000001</v>
      </c>
      <c r="AD230" s="14">
        <v>2.4698880000000001</v>
      </c>
      <c r="AE230" s="14">
        <v>2.61259</v>
      </c>
      <c r="AF230" s="14">
        <v>2.7442030000000002</v>
      </c>
      <c r="AG230" s="14">
        <v>2.8887350000000001</v>
      </c>
      <c r="AH230" s="14">
        <v>3.0293610000000002</v>
      </c>
      <c r="AI230" s="14">
        <v>3.1795849999999999</v>
      </c>
      <c r="AJ230" s="14">
        <v>3.3361730000000001</v>
      </c>
      <c r="AK230" s="5">
        <v>5.1898E-2</v>
      </c>
    </row>
    <row r="231" spans="1:37" ht="15" customHeight="1">
      <c r="A231" s="34" t="s">
        <v>284</v>
      </c>
      <c r="B231" s="7" t="s">
        <v>283</v>
      </c>
      <c r="C231" s="14">
        <v>158.87283300000001</v>
      </c>
      <c r="D231" s="14">
        <v>176.152252</v>
      </c>
      <c r="E231" s="14">
        <v>192.57060200000001</v>
      </c>
      <c r="F231" s="14">
        <v>183.792755</v>
      </c>
      <c r="G231" s="14">
        <v>178.83496099999999</v>
      </c>
      <c r="H231" s="14">
        <v>196.191238</v>
      </c>
      <c r="I231" s="14">
        <v>196.665695</v>
      </c>
      <c r="J231" s="14">
        <v>193.80110199999999</v>
      </c>
      <c r="K231" s="14">
        <v>195.44880699999999</v>
      </c>
      <c r="L231" s="14">
        <v>198.36241100000001</v>
      </c>
      <c r="M231" s="14">
        <v>200.71876499999999</v>
      </c>
      <c r="N231" s="14">
        <v>201.96751399999999</v>
      </c>
      <c r="O231" s="14">
        <v>205.08442700000001</v>
      </c>
      <c r="P231" s="14">
        <v>210.50457800000001</v>
      </c>
      <c r="Q231" s="14">
        <v>216.04718</v>
      </c>
      <c r="R231" s="14">
        <v>221.30688499999999</v>
      </c>
      <c r="S231" s="14">
        <v>227.63774100000001</v>
      </c>
      <c r="T231" s="14">
        <v>235.36445599999999</v>
      </c>
      <c r="U231" s="14">
        <v>239.991287</v>
      </c>
      <c r="V231" s="14">
        <v>244.004807</v>
      </c>
      <c r="W231" s="14">
        <v>250.82556199999999</v>
      </c>
      <c r="X231" s="14">
        <v>258.95224000000002</v>
      </c>
      <c r="Y231" s="14">
        <v>266.34497099999999</v>
      </c>
      <c r="Z231" s="14">
        <v>273.19314600000001</v>
      </c>
      <c r="AA231" s="14">
        <v>280.48736600000001</v>
      </c>
      <c r="AB231" s="14">
        <v>288.563965</v>
      </c>
      <c r="AC231" s="14">
        <v>297.38259900000003</v>
      </c>
      <c r="AD231" s="14">
        <v>305.28961199999998</v>
      </c>
      <c r="AE231" s="14">
        <v>313.522583</v>
      </c>
      <c r="AF231" s="14">
        <v>319.72506700000002</v>
      </c>
      <c r="AG231" s="14">
        <v>326.76147500000002</v>
      </c>
      <c r="AH231" s="14">
        <v>332.68786599999999</v>
      </c>
      <c r="AI231" s="14">
        <v>339.01522799999998</v>
      </c>
      <c r="AJ231" s="14">
        <v>345.350525</v>
      </c>
      <c r="AK231" s="5">
        <v>2.1260999999999999E-2</v>
      </c>
    </row>
    <row r="232" spans="1:37" ht="15" customHeight="1">
      <c r="B232" s="4" t="s">
        <v>282</v>
      </c>
    </row>
    <row r="233" spans="1:37" ht="15" customHeight="1">
      <c r="A233" s="34" t="s">
        <v>281</v>
      </c>
      <c r="B233" s="7" t="s">
        <v>280</v>
      </c>
      <c r="C233" s="14">
        <v>251.589752</v>
      </c>
      <c r="D233" s="14">
        <v>271.43713400000001</v>
      </c>
      <c r="E233" s="14">
        <v>290.17019699999997</v>
      </c>
      <c r="F233" s="14">
        <v>270.784088</v>
      </c>
      <c r="G233" s="14">
        <v>257.59075899999999</v>
      </c>
      <c r="H233" s="14">
        <v>276.23306300000002</v>
      </c>
      <c r="I233" s="14">
        <v>270.66409299999998</v>
      </c>
      <c r="J233" s="14">
        <v>260.69656400000002</v>
      </c>
      <c r="K233" s="14">
        <v>256.94982900000002</v>
      </c>
      <c r="L233" s="14">
        <v>254.82302899999999</v>
      </c>
      <c r="M233" s="14">
        <v>251.940247</v>
      </c>
      <c r="N233" s="14">
        <v>247.67163099999999</v>
      </c>
      <c r="O233" s="14">
        <v>245.64317299999999</v>
      </c>
      <c r="P233" s="14">
        <v>246.22178600000001</v>
      </c>
      <c r="Q233" s="14">
        <v>246.73696899999999</v>
      </c>
      <c r="R233" s="14">
        <v>246.71572900000001</v>
      </c>
      <c r="S233" s="14">
        <v>247.68417400000001</v>
      </c>
      <c r="T233" s="14">
        <v>249.91044600000001</v>
      </c>
      <c r="U233" s="14">
        <v>248.61093099999999</v>
      </c>
      <c r="V233" s="14">
        <v>246.55435199999999</v>
      </c>
      <c r="W233" s="14">
        <v>247.170883</v>
      </c>
      <c r="X233" s="14">
        <v>248.80387899999999</v>
      </c>
      <c r="Y233" s="14">
        <v>249.45353700000001</v>
      </c>
      <c r="Z233" s="14">
        <v>249.31578099999999</v>
      </c>
      <c r="AA233" s="14">
        <v>249.34562700000001</v>
      </c>
      <c r="AB233" s="14">
        <v>249.78147899999999</v>
      </c>
      <c r="AC233" s="14">
        <v>250.55844099999999</v>
      </c>
      <c r="AD233" s="14">
        <v>250.288544</v>
      </c>
      <c r="AE233" s="14">
        <v>250.04733300000001</v>
      </c>
      <c r="AF233" s="14">
        <v>248.14274599999999</v>
      </c>
      <c r="AG233" s="14">
        <v>246.77183500000001</v>
      </c>
      <c r="AH233" s="14">
        <v>244.43017599999999</v>
      </c>
      <c r="AI233" s="14">
        <v>242.585632</v>
      </c>
      <c r="AJ233" s="14">
        <v>240.686859</v>
      </c>
      <c r="AK233" s="5">
        <v>-3.7499999999999999E-3</v>
      </c>
    </row>
    <row r="234" spans="1:37" ht="15" customHeight="1">
      <c r="A234" s="34" t="s">
        <v>279</v>
      </c>
      <c r="B234" s="7" t="s">
        <v>278</v>
      </c>
      <c r="C234" s="14">
        <v>0.538906</v>
      </c>
      <c r="D234" s="14">
        <v>0.415493</v>
      </c>
      <c r="E234" s="14">
        <v>0.44368600000000002</v>
      </c>
      <c r="F234" s="14">
        <v>0.41369</v>
      </c>
      <c r="G234" s="14">
        <v>0.39328600000000002</v>
      </c>
      <c r="H234" s="14">
        <v>0.42158899999999999</v>
      </c>
      <c r="I234" s="14">
        <v>0.41298400000000002</v>
      </c>
      <c r="J234" s="14">
        <v>0.39773500000000001</v>
      </c>
      <c r="K234" s="14">
        <v>0.39204899999999998</v>
      </c>
      <c r="L234" s="14">
        <v>0.388928</v>
      </c>
      <c r="M234" s="14">
        <v>0.38470700000000002</v>
      </c>
      <c r="N234" s="14">
        <v>0.37842900000000002</v>
      </c>
      <c r="O234" s="14">
        <v>0.37568200000000002</v>
      </c>
      <c r="P234" s="14">
        <v>0.37701400000000002</v>
      </c>
      <c r="Q234" s="14">
        <v>0.37833099999999997</v>
      </c>
      <c r="R234" s="14">
        <v>0.37893399999999999</v>
      </c>
      <c r="S234" s="14">
        <v>0.381129</v>
      </c>
      <c r="T234" s="14">
        <v>0.38533699999999999</v>
      </c>
      <c r="U234" s="14">
        <v>0.384218</v>
      </c>
      <c r="V234" s="14">
        <v>0.38200600000000001</v>
      </c>
      <c r="W234" s="14">
        <v>0.38400600000000001</v>
      </c>
      <c r="X234" s="14">
        <v>0.38768799999999998</v>
      </c>
      <c r="Y234" s="14">
        <v>0.38994600000000001</v>
      </c>
      <c r="Z234" s="14">
        <v>0.39113300000000001</v>
      </c>
      <c r="AA234" s="14">
        <v>0.39269700000000002</v>
      </c>
      <c r="AB234" s="14">
        <v>0.39506599999999997</v>
      </c>
      <c r="AC234" s="14">
        <v>0.398123</v>
      </c>
      <c r="AD234" s="14">
        <v>0.39964499999999997</v>
      </c>
      <c r="AE234" s="14">
        <v>0.401308</v>
      </c>
      <c r="AF234" s="14">
        <v>0.400144</v>
      </c>
      <c r="AG234" s="14">
        <v>0.39983400000000002</v>
      </c>
      <c r="AH234" s="14">
        <v>0.39799200000000001</v>
      </c>
      <c r="AI234" s="14">
        <v>0.39647900000000003</v>
      </c>
      <c r="AJ234" s="14">
        <v>0.39481899999999998</v>
      </c>
      <c r="AK234" s="5">
        <v>-1.5939999999999999E-3</v>
      </c>
    </row>
    <row r="235" spans="1:37" ht="15" customHeight="1">
      <c r="A235" s="34" t="s">
        <v>277</v>
      </c>
      <c r="B235" s="7" t="s">
        <v>276</v>
      </c>
      <c r="C235" s="14">
        <v>0.246971</v>
      </c>
      <c r="D235" s="14">
        <v>0.306732</v>
      </c>
      <c r="E235" s="14">
        <v>0.32074999999999998</v>
      </c>
      <c r="F235" s="14">
        <v>0.29300399999999999</v>
      </c>
      <c r="G235" s="14">
        <v>0.27304600000000001</v>
      </c>
      <c r="H235" s="14">
        <v>0.28706199999999998</v>
      </c>
      <c r="I235" s="14">
        <v>0.27594200000000002</v>
      </c>
      <c r="J235" s="14">
        <v>0.26093100000000002</v>
      </c>
      <c r="K235" s="14">
        <v>0.25268200000000002</v>
      </c>
      <c r="L235" s="14">
        <v>0.246418</v>
      </c>
      <c r="M235" s="14">
        <v>0.239761</v>
      </c>
      <c r="N235" s="14">
        <v>0.23214599999999999</v>
      </c>
      <c r="O235" s="14">
        <v>0.226996</v>
      </c>
      <c r="P235" s="14">
        <v>0.22453200000000001</v>
      </c>
      <c r="Q235" s="14">
        <v>0.22224099999999999</v>
      </c>
      <c r="R235" s="14">
        <v>0.219775</v>
      </c>
      <c r="S235" s="14">
        <v>0.218414</v>
      </c>
      <c r="T235" s="14">
        <v>0.218477</v>
      </c>
      <c r="U235" s="14">
        <v>0.2157</v>
      </c>
      <c r="V235" s="14">
        <v>0.21282999999999999</v>
      </c>
      <c r="W235" s="14">
        <v>0.21321499999999999</v>
      </c>
      <c r="X235" s="14">
        <v>0.21502399999999999</v>
      </c>
      <c r="Y235" s="14">
        <v>0.21623400000000001</v>
      </c>
      <c r="Z235" s="14">
        <v>0.217304</v>
      </c>
      <c r="AA235" s="14">
        <v>0.218864</v>
      </c>
      <c r="AB235" s="14">
        <v>0.22107599999999999</v>
      </c>
      <c r="AC235" s="14">
        <v>0.223937</v>
      </c>
      <c r="AD235" s="14">
        <v>0.226244</v>
      </c>
      <c r="AE235" s="14">
        <v>0.22884499999999999</v>
      </c>
      <c r="AF235" s="14">
        <v>0.23003999999999999</v>
      </c>
      <c r="AG235" s="14">
        <v>0.23192399999999999</v>
      </c>
      <c r="AH235" s="14">
        <v>0.23311499999999999</v>
      </c>
      <c r="AI235" s="14">
        <v>0.23458399999999999</v>
      </c>
      <c r="AJ235" s="14">
        <v>0.23625399999999999</v>
      </c>
      <c r="AK235" s="5">
        <v>-8.1250000000000003E-3</v>
      </c>
    </row>
    <row r="236" spans="1:37" ht="15" customHeight="1">
      <c r="A236" s="34" t="s">
        <v>275</v>
      </c>
      <c r="B236" s="7" t="s">
        <v>274</v>
      </c>
      <c r="C236" s="14">
        <v>4.2515359999999998</v>
      </c>
      <c r="D236" s="14">
        <v>4.4833590000000001</v>
      </c>
      <c r="E236" s="14">
        <v>4.4393950000000002</v>
      </c>
      <c r="F236" s="14">
        <v>3.8754520000000001</v>
      </c>
      <c r="G236" s="14">
        <v>3.4891350000000001</v>
      </c>
      <c r="H236" s="14">
        <v>3.5991390000000001</v>
      </c>
      <c r="I236" s="14">
        <v>3.4193220000000002</v>
      </c>
      <c r="J236" s="14">
        <v>3.2297280000000002</v>
      </c>
      <c r="K236" s="14">
        <v>3.1649769999999999</v>
      </c>
      <c r="L236" s="14">
        <v>3.1817570000000002</v>
      </c>
      <c r="M236" s="14">
        <v>3.2241339999999998</v>
      </c>
      <c r="N236" s="14">
        <v>3.2871760000000001</v>
      </c>
      <c r="O236" s="14">
        <v>3.45173</v>
      </c>
      <c r="P236" s="14">
        <v>3.7116760000000002</v>
      </c>
      <c r="Q236" s="14">
        <v>4.0234909999999999</v>
      </c>
      <c r="R236" s="14">
        <v>4.3961959999999998</v>
      </c>
      <c r="S236" s="14">
        <v>4.8328239999999996</v>
      </c>
      <c r="T236" s="14">
        <v>5.3420430000000003</v>
      </c>
      <c r="U236" s="14">
        <v>5.8458969999999999</v>
      </c>
      <c r="V236" s="14">
        <v>6.3814659999999996</v>
      </c>
      <c r="W236" s="14">
        <v>7.0302049999999996</v>
      </c>
      <c r="X236" s="14">
        <v>7.773047</v>
      </c>
      <c r="Y236" s="14">
        <v>8.5534669999999995</v>
      </c>
      <c r="Z236" s="14">
        <v>9.4099029999999999</v>
      </c>
      <c r="AA236" s="14">
        <v>10.345533</v>
      </c>
      <c r="AB236" s="14">
        <v>11.40413</v>
      </c>
      <c r="AC236" s="14">
        <v>12.572865</v>
      </c>
      <c r="AD236" s="14">
        <v>13.771280000000001</v>
      </c>
      <c r="AE236" s="14">
        <v>15.030868999999999</v>
      </c>
      <c r="AF236" s="14">
        <v>16.083143</v>
      </c>
      <c r="AG236" s="14">
        <v>17.164353999999999</v>
      </c>
      <c r="AH236" s="14">
        <v>18.202266999999999</v>
      </c>
      <c r="AI236" s="14">
        <v>18.958186999999999</v>
      </c>
      <c r="AJ236" s="14">
        <v>19.668839999999999</v>
      </c>
      <c r="AK236" s="5">
        <v>4.7292000000000001E-2</v>
      </c>
    </row>
    <row r="237" spans="1:37" ht="15" customHeight="1">
      <c r="A237" s="34" t="s">
        <v>273</v>
      </c>
      <c r="B237" s="7" t="s">
        <v>272</v>
      </c>
      <c r="C237" s="14">
        <v>0</v>
      </c>
      <c r="D237" s="14">
        <v>0</v>
      </c>
      <c r="E237" s="14">
        <v>0</v>
      </c>
      <c r="F237" s="14">
        <v>0</v>
      </c>
      <c r="G237" s="14">
        <v>0</v>
      </c>
      <c r="H237" s="14">
        <v>0</v>
      </c>
      <c r="I237" s="14">
        <v>0</v>
      </c>
      <c r="J237" s="14">
        <v>0</v>
      </c>
      <c r="K237" s="14">
        <v>0</v>
      </c>
      <c r="L237" s="14">
        <v>0</v>
      </c>
      <c r="M237" s="14">
        <v>0</v>
      </c>
      <c r="N237" s="14">
        <v>0</v>
      </c>
      <c r="O237" s="14">
        <v>0</v>
      </c>
      <c r="P237" s="14">
        <v>0</v>
      </c>
      <c r="Q237" s="14">
        <v>0</v>
      </c>
      <c r="R237" s="14">
        <v>0</v>
      </c>
      <c r="S237" s="14">
        <v>0</v>
      </c>
      <c r="T237" s="14">
        <v>0</v>
      </c>
      <c r="U237" s="14">
        <v>0</v>
      </c>
      <c r="V237" s="14">
        <v>0</v>
      </c>
      <c r="W237" s="14">
        <v>0</v>
      </c>
      <c r="X237" s="14">
        <v>0</v>
      </c>
      <c r="Y237" s="14">
        <v>0</v>
      </c>
      <c r="Z237" s="14">
        <v>0</v>
      </c>
      <c r="AA237" s="14">
        <v>0</v>
      </c>
      <c r="AB237" s="14">
        <v>0</v>
      </c>
      <c r="AC237" s="14">
        <v>0</v>
      </c>
      <c r="AD237" s="14">
        <v>0</v>
      </c>
      <c r="AE237" s="14">
        <v>0</v>
      </c>
      <c r="AF237" s="14">
        <v>0</v>
      </c>
      <c r="AG237" s="14">
        <v>0</v>
      </c>
      <c r="AH237" s="14">
        <v>0</v>
      </c>
      <c r="AI237" s="14">
        <v>0</v>
      </c>
      <c r="AJ237" s="14">
        <v>0</v>
      </c>
      <c r="AK237" s="5" t="s">
        <v>45</v>
      </c>
    </row>
    <row r="238" spans="1:37" ht="15" customHeight="1">
      <c r="A238" s="34" t="s">
        <v>271</v>
      </c>
      <c r="B238" s="7" t="s">
        <v>270</v>
      </c>
      <c r="C238" s="14">
        <v>0</v>
      </c>
      <c r="D238" s="14">
        <v>0.52680800000000005</v>
      </c>
      <c r="E238" s="14">
        <v>0.57943199999999995</v>
      </c>
      <c r="F238" s="14">
        <v>0.55646600000000002</v>
      </c>
      <c r="G238" s="14">
        <v>0.54488999999999999</v>
      </c>
      <c r="H238" s="14">
        <v>0.60162700000000002</v>
      </c>
      <c r="I238" s="14">
        <v>0.60702699999999998</v>
      </c>
      <c r="J238" s="14">
        <v>0.60215200000000002</v>
      </c>
      <c r="K238" s="14">
        <v>0.61134999999999995</v>
      </c>
      <c r="L238" s="14">
        <v>0.62467799999999996</v>
      </c>
      <c r="M238" s="14">
        <v>0.636436</v>
      </c>
      <c r="N238" s="14">
        <v>0.64483000000000001</v>
      </c>
      <c r="O238" s="14">
        <v>0.65935500000000002</v>
      </c>
      <c r="P238" s="14">
        <v>0.68154300000000001</v>
      </c>
      <c r="Q238" s="14">
        <v>0.70444200000000001</v>
      </c>
      <c r="R238" s="14">
        <v>0.72673100000000002</v>
      </c>
      <c r="S238" s="14">
        <v>0.75287000000000004</v>
      </c>
      <c r="T238" s="14">
        <v>0.78401699999999996</v>
      </c>
      <c r="U238" s="14">
        <v>0.80519099999999999</v>
      </c>
      <c r="V238" s="14">
        <v>0.82457199999999997</v>
      </c>
      <c r="W238" s="14">
        <v>0.85375599999999996</v>
      </c>
      <c r="X238" s="14">
        <v>0.88780099999999995</v>
      </c>
      <c r="Y238" s="14">
        <v>0.91976000000000002</v>
      </c>
      <c r="Z238" s="14">
        <v>0.950237</v>
      </c>
      <c r="AA238" s="14">
        <v>0.98265899999999995</v>
      </c>
      <c r="AB238" s="14">
        <v>1.0182439999999999</v>
      </c>
      <c r="AC238" s="14">
        <v>1.056905</v>
      </c>
      <c r="AD238" s="14">
        <v>1.092776</v>
      </c>
      <c r="AE238" s="14">
        <v>1.1302430000000001</v>
      </c>
      <c r="AF238" s="14">
        <v>1.1607719999999999</v>
      </c>
      <c r="AG238" s="14">
        <v>1.194671</v>
      </c>
      <c r="AH238" s="14">
        <v>1.2248429999999999</v>
      </c>
      <c r="AI238" s="14">
        <v>1.256791</v>
      </c>
      <c r="AJ238" s="14">
        <v>1.2890729999999999</v>
      </c>
      <c r="AK238" s="5">
        <v>2.8358000000000001E-2</v>
      </c>
    </row>
    <row r="239" spans="1:37" ht="15" customHeight="1">
      <c r="A239" s="34" t="s">
        <v>269</v>
      </c>
      <c r="B239" s="7" t="s">
        <v>268</v>
      </c>
      <c r="C239" s="14">
        <v>0</v>
      </c>
      <c r="D239" s="14">
        <v>0.21735299999999999</v>
      </c>
      <c r="E239" s="14">
        <v>0.239065</v>
      </c>
      <c r="F239" s="14">
        <v>0.22958999999999999</v>
      </c>
      <c r="G239" s="14">
        <v>0.22481400000000001</v>
      </c>
      <c r="H239" s="14">
        <v>0.248222</v>
      </c>
      <c r="I239" s="14">
        <v>0.25045000000000001</v>
      </c>
      <c r="J239" s="14">
        <v>0.24843899999999999</v>
      </c>
      <c r="K239" s="14">
        <v>0.25223400000000001</v>
      </c>
      <c r="L239" s="14">
        <v>0.25773299999999999</v>
      </c>
      <c r="M239" s="14">
        <v>0.26258399999999998</v>
      </c>
      <c r="N239" s="14">
        <v>0.26604800000000001</v>
      </c>
      <c r="O239" s="14">
        <v>0.27204</v>
      </c>
      <c r="P239" s="14">
        <v>0.28119499999999997</v>
      </c>
      <c r="Q239" s="14">
        <v>0.29064200000000001</v>
      </c>
      <c r="R239" s="14">
        <v>0.29983799999999999</v>
      </c>
      <c r="S239" s="14">
        <v>0.31062299999999998</v>
      </c>
      <c r="T239" s="14">
        <v>0.32347399999999998</v>
      </c>
      <c r="U239" s="14">
        <v>0.33221000000000001</v>
      </c>
      <c r="V239" s="14">
        <v>0.34020600000000001</v>
      </c>
      <c r="W239" s="14">
        <v>0.35224699999999998</v>
      </c>
      <c r="X239" s="14">
        <v>0.36629400000000001</v>
      </c>
      <c r="Y239" s="14">
        <v>0.37947999999999998</v>
      </c>
      <c r="Z239" s="14">
        <v>0.39205400000000001</v>
      </c>
      <c r="AA239" s="14">
        <v>0.40543099999999999</v>
      </c>
      <c r="AB239" s="14">
        <v>0.42011199999999999</v>
      </c>
      <c r="AC239" s="14">
        <v>0.43606400000000001</v>
      </c>
      <c r="AD239" s="14">
        <v>0.45086300000000001</v>
      </c>
      <c r="AE239" s="14">
        <v>0.46632200000000001</v>
      </c>
      <c r="AF239" s="14">
        <v>0.47891699999999998</v>
      </c>
      <c r="AG239" s="14">
        <v>0.49290400000000001</v>
      </c>
      <c r="AH239" s="14">
        <v>0.50535200000000002</v>
      </c>
      <c r="AI239" s="14">
        <v>0.51853300000000002</v>
      </c>
      <c r="AJ239" s="14">
        <v>0.53185199999999999</v>
      </c>
      <c r="AK239" s="5">
        <v>2.8358000000000001E-2</v>
      </c>
    </row>
    <row r="240" spans="1:37" ht="15" customHeight="1">
      <c r="A240" s="34" t="s">
        <v>267</v>
      </c>
      <c r="B240" s="7" t="s">
        <v>266</v>
      </c>
      <c r="C240" s="14">
        <v>0</v>
      </c>
      <c r="D240" s="14">
        <v>0.20746700000000001</v>
      </c>
      <c r="E240" s="14">
        <v>0.228191</v>
      </c>
      <c r="F240" s="14">
        <v>0.21914700000000001</v>
      </c>
      <c r="G240" s="14">
        <v>0.214588</v>
      </c>
      <c r="H240" s="14">
        <v>0.236932</v>
      </c>
      <c r="I240" s="14">
        <v>0.23905899999999999</v>
      </c>
      <c r="J240" s="14">
        <v>0.23713899999999999</v>
      </c>
      <c r="K240" s="14">
        <v>0.240761</v>
      </c>
      <c r="L240" s="14">
        <v>0.24601000000000001</v>
      </c>
      <c r="M240" s="14">
        <v>0.25063999999999997</v>
      </c>
      <c r="N240" s="14">
        <v>0.25394600000000001</v>
      </c>
      <c r="O240" s="14">
        <v>0.25966699999999998</v>
      </c>
      <c r="P240" s="14">
        <v>0.26840399999999998</v>
      </c>
      <c r="Q240" s="14">
        <v>0.277422</v>
      </c>
      <c r="R240" s="14">
        <v>0.28620000000000001</v>
      </c>
      <c r="S240" s="14">
        <v>0.29649399999999998</v>
      </c>
      <c r="T240" s="14">
        <v>0.30876100000000001</v>
      </c>
      <c r="U240" s="14">
        <v>0.31709999999999999</v>
      </c>
      <c r="V240" s="14">
        <v>0.32473200000000002</v>
      </c>
      <c r="W240" s="14">
        <v>0.336225</v>
      </c>
      <c r="X240" s="14">
        <v>0.34963300000000003</v>
      </c>
      <c r="Y240" s="14">
        <v>0.36221900000000001</v>
      </c>
      <c r="Z240" s="14">
        <v>0.37422100000000003</v>
      </c>
      <c r="AA240" s="14">
        <v>0.38699</v>
      </c>
      <c r="AB240" s="14">
        <v>0.40100400000000003</v>
      </c>
      <c r="AC240" s="14">
        <v>0.41622900000000002</v>
      </c>
      <c r="AD240" s="14">
        <v>0.43035600000000002</v>
      </c>
      <c r="AE240" s="14">
        <v>0.44511099999999998</v>
      </c>
      <c r="AF240" s="14">
        <v>0.45713399999999998</v>
      </c>
      <c r="AG240" s="14">
        <v>0.47048400000000001</v>
      </c>
      <c r="AH240" s="14">
        <v>0.48236600000000002</v>
      </c>
      <c r="AI240" s="14">
        <v>0.494948</v>
      </c>
      <c r="AJ240" s="14">
        <v>0.50766100000000003</v>
      </c>
      <c r="AK240" s="5">
        <v>2.8358000000000001E-2</v>
      </c>
    </row>
    <row r="241" spans="1:37" ht="15" customHeight="1">
      <c r="A241" s="34" t="s">
        <v>265</v>
      </c>
      <c r="B241" s="7" t="s">
        <v>264</v>
      </c>
      <c r="C241" s="14">
        <v>0</v>
      </c>
      <c r="D241" s="14">
        <v>0.31173899999999999</v>
      </c>
      <c r="E241" s="14">
        <v>0.34287899999999999</v>
      </c>
      <c r="F241" s="14">
        <v>0.329289</v>
      </c>
      <c r="G241" s="14">
        <v>0.32243899999999998</v>
      </c>
      <c r="H241" s="14">
        <v>0.35601300000000002</v>
      </c>
      <c r="I241" s="14">
        <v>0.359209</v>
      </c>
      <c r="J241" s="14">
        <v>0.35632399999999997</v>
      </c>
      <c r="K241" s="14">
        <v>0.36176700000000001</v>
      </c>
      <c r="L241" s="14">
        <v>0.36965300000000001</v>
      </c>
      <c r="M241" s="14">
        <v>0.37661099999999997</v>
      </c>
      <c r="N241" s="14">
        <v>0.381579</v>
      </c>
      <c r="O241" s="14">
        <v>0.39017400000000002</v>
      </c>
      <c r="P241" s="14">
        <v>0.40330300000000002</v>
      </c>
      <c r="Q241" s="14">
        <v>0.416854</v>
      </c>
      <c r="R241" s="14">
        <v>0.43004300000000001</v>
      </c>
      <c r="S241" s="14">
        <v>0.44551099999999999</v>
      </c>
      <c r="T241" s="14">
        <v>0.46394200000000002</v>
      </c>
      <c r="U241" s="14">
        <v>0.47647299999999998</v>
      </c>
      <c r="V241" s="14">
        <v>0.48794100000000001</v>
      </c>
      <c r="W241" s="14">
        <v>0.50521000000000005</v>
      </c>
      <c r="X241" s="14">
        <v>0.52535699999999996</v>
      </c>
      <c r="Y241" s="14">
        <v>0.544269</v>
      </c>
      <c r="Z241" s="14">
        <v>0.562303</v>
      </c>
      <c r="AA241" s="14">
        <v>0.58148900000000003</v>
      </c>
      <c r="AB241" s="14">
        <v>0.60254700000000005</v>
      </c>
      <c r="AC241" s="14">
        <v>0.62542399999999998</v>
      </c>
      <c r="AD241" s="14">
        <v>0.64665099999999998</v>
      </c>
      <c r="AE241" s="14">
        <v>0.66882200000000003</v>
      </c>
      <c r="AF241" s="14">
        <v>0.68688700000000003</v>
      </c>
      <c r="AG241" s="14">
        <v>0.70694699999999999</v>
      </c>
      <c r="AH241" s="14">
        <v>0.72480100000000003</v>
      </c>
      <c r="AI241" s="14">
        <v>0.74370700000000001</v>
      </c>
      <c r="AJ241" s="14">
        <v>0.76280999999999999</v>
      </c>
      <c r="AK241" s="5">
        <v>2.8358000000000001E-2</v>
      </c>
    </row>
    <row r="242" spans="1:37" ht="15" customHeight="1">
      <c r="A242" s="34" t="s">
        <v>263</v>
      </c>
      <c r="B242" s="7" t="s">
        <v>262</v>
      </c>
      <c r="C242" s="14">
        <v>256.62713600000001</v>
      </c>
      <c r="D242" s="14">
        <v>277.90609699999999</v>
      </c>
      <c r="E242" s="14">
        <v>296.76364100000001</v>
      </c>
      <c r="F242" s="14">
        <v>276.70068400000002</v>
      </c>
      <c r="G242" s="14">
        <v>263.05297899999999</v>
      </c>
      <c r="H242" s="14">
        <v>281.98364299999997</v>
      </c>
      <c r="I242" s="14">
        <v>276.22811899999999</v>
      </c>
      <c r="J242" s="14">
        <v>266.02896099999998</v>
      </c>
      <c r="K242" s="14">
        <v>262.225616</v>
      </c>
      <c r="L242" s="14">
        <v>260.138214</v>
      </c>
      <c r="M242" s="14">
        <v>257.315155</v>
      </c>
      <c r="N242" s="14">
        <v>253.115768</v>
      </c>
      <c r="O242" s="14">
        <v>251.27882399999999</v>
      </c>
      <c r="P242" s="14">
        <v>252.169434</v>
      </c>
      <c r="Q242" s="14">
        <v>253.05038500000001</v>
      </c>
      <c r="R242" s="14">
        <v>253.45343</v>
      </c>
      <c r="S242" s="14">
        <v>254.92205799999999</v>
      </c>
      <c r="T242" s="14">
        <v>257.73648100000003</v>
      </c>
      <c r="U242" s="14">
        <v>256.98773199999999</v>
      </c>
      <c r="V242" s="14">
        <v>255.508118</v>
      </c>
      <c r="W242" s="14">
        <v>256.84570300000001</v>
      </c>
      <c r="X242" s="14">
        <v>259.308716</v>
      </c>
      <c r="Y242" s="14">
        <v>260.818939</v>
      </c>
      <c r="Z242" s="14">
        <v>261.61294600000002</v>
      </c>
      <c r="AA242" s="14">
        <v>262.65930200000003</v>
      </c>
      <c r="AB242" s="14">
        <v>264.24368299999998</v>
      </c>
      <c r="AC242" s="14">
        <v>266.28799400000003</v>
      </c>
      <c r="AD242" s="14">
        <v>267.30639600000001</v>
      </c>
      <c r="AE242" s="14">
        <v>268.41882299999997</v>
      </c>
      <c r="AF242" s="14">
        <v>267.63980099999998</v>
      </c>
      <c r="AG242" s="14">
        <v>267.43292200000002</v>
      </c>
      <c r="AH242" s="14">
        <v>266.20086700000002</v>
      </c>
      <c r="AI242" s="14">
        <v>265.188873</v>
      </c>
      <c r="AJ242" s="14">
        <v>264.078125</v>
      </c>
      <c r="AK242" s="5">
        <v>-1.5939999999999999E-3</v>
      </c>
    </row>
    <row r="243" spans="1:37" ht="15" customHeight="1">
      <c r="A243" s="34" t="s">
        <v>261</v>
      </c>
      <c r="B243" s="4" t="s">
        <v>260</v>
      </c>
      <c r="C243" s="15">
        <v>633.417236</v>
      </c>
      <c r="D243" s="15">
        <v>683.58990500000004</v>
      </c>
      <c r="E243" s="15">
        <v>724.771118</v>
      </c>
      <c r="F243" s="15">
        <v>698.16375700000003</v>
      </c>
      <c r="G243" s="15">
        <v>680.92987100000005</v>
      </c>
      <c r="H243" s="15">
        <v>713.73236099999997</v>
      </c>
      <c r="I243" s="15">
        <v>710.41198699999995</v>
      </c>
      <c r="J243" s="15">
        <v>698.91326900000001</v>
      </c>
      <c r="K243" s="15">
        <v>698.27777100000003</v>
      </c>
      <c r="L243" s="15">
        <v>701.28448500000002</v>
      </c>
      <c r="M243" s="15">
        <v>703.13091999999995</v>
      </c>
      <c r="N243" s="15">
        <v>703.80853300000001</v>
      </c>
      <c r="O243" s="15">
        <v>708.18920900000001</v>
      </c>
      <c r="P243" s="15">
        <v>719.94030799999996</v>
      </c>
      <c r="Q243" s="15">
        <v>733.739868</v>
      </c>
      <c r="R243" s="15">
        <v>743.64123500000005</v>
      </c>
      <c r="S243" s="15">
        <v>756.69152799999995</v>
      </c>
      <c r="T243" s="15">
        <v>773.49713099999997</v>
      </c>
      <c r="U243" s="15">
        <v>781.82800299999997</v>
      </c>
      <c r="V243" s="15">
        <v>788.36889599999995</v>
      </c>
      <c r="W243" s="15">
        <v>801.58605999999997</v>
      </c>
      <c r="X243" s="15">
        <v>817.24054000000001</v>
      </c>
      <c r="Y243" s="15">
        <v>830.11914100000001</v>
      </c>
      <c r="Z243" s="15">
        <v>842.09051499999998</v>
      </c>
      <c r="AA243" s="15">
        <v>854.75677499999995</v>
      </c>
      <c r="AB243" s="15">
        <v>867.49981700000001</v>
      </c>
      <c r="AC243" s="15">
        <v>881.91564900000003</v>
      </c>
      <c r="AD243" s="15">
        <v>895.99823000000004</v>
      </c>
      <c r="AE243" s="15">
        <v>910.07122800000002</v>
      </c>
      <c r="AF243" s="15">
        <v>919.83416699999998</v>
      </c>
      <c r="AG243" s="15">
        <v>929.74670400000002</v>
      </c>
      <c r="AH243" s="15">
        <v>936.61749299999997</v>
      </c>
      <c r="AI243" s="15">
        <v>945.68072500000005</v>
      </c>
      <c r="AJ243" s="15">
        <v>953.93615699999998</v>
      </c>
      <c r="AK243" s="2">
        <v>1.0468E-2</v>
      </c>
    </row>
    <row r="247" spans="1:37" ht="15" customHeight="1">
      <c r="B247" s="4" t="s">
        <v>259</v>
      </c>
    </row>
    <row r="248" spans="1:37" ht="15" customHeight="1">
      <c r="A248" s="34" t="s">
        <v>258</v>
      </c>
      <c r="B248" s="7" t="s">
        <v>257</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34" t="s">
        <v>256</v>
      </c>
      <c r="B249" s="7" t="s">
        <v>247</v>
      </c>
      <c r="C249" s="14">
        <v>3.422345</v>
      </c>
      <c r="D249" s="14">
        <v>3.4445429999999999</v>
      </c>
      <c r="E249" s="14">
        <v>3.4668839999999999</v>
      </c>
      <c r="F249" s="14">
        <v>3.4893709999999998</v>
      </c>
      <c r="G249" s="14">
        <v>3.512003</v>
      </c>
      <c r="H249" s="14">
        <v>3.5347819999999999</v>
      </c>
      <c r="I249" s="14">
        <v>3.5577100000000002</v>
      </c>
      <c r="J249" s="14">
        <v>3.5807850000000001</v>
      </c>
      <c r="K249" s="14">
        <v>3.6040100000000002</v>
      </c>
      <c r="L249" s="14">
        <v>3.627386</v>
      </c>
      <c r="M249" s="14">
        <v>3.6509140000000002</v>
      </c>
      <c r="N249" s="14">
        <v>3.6745939999999999</v>
      </c>
      <c r="O249" s="14">
        <v>3.6984279999999998</v>
      </c>
      <c r="P249" s="14">
        <v>3.7224159999999999</v>
      </c>
      <c r="Q249" s="14">
        <v>3.7465600000000001</v>
      </c>
      <c r="R249" s="14">
        <v>3.7708599999999999</v>
      </c>
      <c r="S249" s="14">
        <v>3.795318</v>
      </c>
      <c r="T249" s="14">
        <v>3.8199350000000001</v>
      </c>
      <c r="U249" s="14">
        <v>3.8447119999999999</v>
      </c>
      <c r="V249" s="14">
        <v>3.8696489999999999</v>
      </c>
      <c r="W249" s="14">
        <v>3.8947479999999999</v>
      </c>
      <c r="X249" s="14">
        <v>3.9200089999999999</v>
      </c>
      <c r="Y249" s="14">
        <v>3.9454349999999998</v>
      </c>
      <c r="Z249" s="14">
        <v>3.971025</v>
      </c>
      <c r="AA249" s="14">
        <v>3.9967820000000001</v>
      </c>
      <c r="AB249" s="14">
        <v>4.0227050000000002</v>
      </c>
      <c r="AC249" s="14">
        <v>4.0487970000000004</v>
      </c>
      <c r="AD249" s="14">
        <v>4.0750580000000003</v>
      </c>
      <c r="AE249" s="14">
        <v>4.1014889999999999</v>
      </c>
      <c r="AF249" s="14">
        <v>4.1280910000000004</v>
      </c>
      <c r="AG249" s="14">
        <v>4.1548660000000002</v>
      </c>
      <c r="AH249" s="14">
        <v>4.1818150000000003</v>
      </c>
      <c r="AI249" s="14">
        <v>4.208939</v>
      </c>
      <c r="AJ249" s="14">
        <v>4.2362380000000002</v>
      </c>
      <c r="AK249" s="5">
        <v>6.4859999999999996E-3</v>
      </c>
    </row>
    <row r="250" spans="1:37" ht="15" customHeight="1">
      <c r="B250" s="4" t="s">
        <v>235</v>
      </c>
    </row>
    <row r="251" spans="1:37" ht="15" customHeight="1">
      <c r="A251" s="34" t="s">
        <v>255</v>
      </c>
      <c r="B251" s="7" t="s">
        <v>233</v>
      </c>
      <c r="C251" s="14">
        <v>522.31347700000003</v>
      </c>
      <c r="D251" s="14">
        <v>519.29571499999997</v>
      </c>
      <c r="E251" s="14">
        <v>522.69519000000003</v>
      </c>
      <c r="F251" s="14">
        <v>508.62905899999998</v>
      </c>
      <c r="G251" s="14">
        <v>502.19607500000001</v>
      </c>
      <c r="H251" s="14">
        <v>495.09234600000002</v>
      </c>
      <c r="I251" s="14">
        <v>489.60803199999998</v>
      </c>
      <c r="J251" s="14">
        <v>489.01086400000003</v>
      </c>
      <c r="K251" s="14">
        <v>485.47164900000001</v>
      </c>
      <c r="L251" s="14">
        <v>480.60494999999997</v>
      </c>
      <c r="M251" s="14">
        <v>471.72384599999998</v>
      </c>
      <c r="N251" s="14">
        <v>462.72113000000002</v>
      </c>
      <c r="O251" s="14">
        <v>458.26724200000001</v>
      </c>
      <c r="P251" s="14">
        <v>451.69775399999997</v>
      </c>
      <c r="Q251" s="14">
        <v>439.62548800000002</v>
      </c>
      <c r="R251" s="14">
        <v>427.54873700000002</v>
      </c>
      <c r="S251" s="14">
        <v>417.86636399999998</v>
      </c>
      <c r="T251" s="14">
        <v>405.88204999999999</v>
      </c>
      <c r="U251" s="14">
        <v>396.84536700000001</v>
      </c>
      <c r="V251" s="14">
        <v>388.501282</v>
      </c>
      <c r="W251" s="14">
        <v>379.45471199999997</v>
      </c>
      <c r="X251" s="14">
        <v>371.34112499999998</v>
      </c>
      <c r="Y251" s="14">
        <v>363.33615099999997</v>
      </c>
      <c r="Z251" s="14">
        <v>355.22128300000003</v>
      </c>
      <c r="AA251" s="14">
        <v>347.13797</v>
      </c>
      <c r="AB251" s="14">
        <v>338.82363900000001</v>
      </c>
      <c r="AC251" s="14">
        <v>330.49014299999999</v>
      </c>
      <c r="AD251" s="14">
        <v>323.191101</v>
      </c>
      <c r="AE251" s="14">
        <v>316.312073</v>
      </c>
      <c r="AF251" s="14">
        <v>308.84759500000001</v>
      </c>
      <c r="AG251" s="14">
        <v>301.96307400000001</v>
      </c>
      <c r="AH251" s="14">
        <v>295.55944799999997</v>
      </c>
      <c r="AI251" s="14">
        <v>289.20376599999997</v>
      </c>
      <c r="AJ251" s="14">
        <v>283.22842400000002</v>
      </c>
      <c r="AK251" s="5">
        <v>-1.8766000000000001E-2</v>
      </c>
    </row>
    <row r="252" spans="1:37" ht="15" customHeight="1">
      <c r="A252" s="34" t="s">
        <v>254</v>
      </c>
      <c r="B252" s="7" t="s">
        <v>231</v>
      </c>
      <c r="C252" s="14">
        <v>0</v>
      </c>
      <c r="D252" s="14">
        <v>0</v>
      </c>
      <c r="E252" s="14">
        <v>0</v>
      </c>
      <c r="F252" s="14">
        <v>0</v>
      </c>
      <c r="G252" s="14">
        <v>0</v>
      </c>
      <c r="H252" s="14">
        <v>0</v>
      </c>
      <c r="I252" s="14">
        <v>0</v>
      </c>
      <c r="J252" s="14">
        <v>0</v>
      </c>
      <c r="K252" s="14">
        <v>0</v>
      </c>
      <c r="L252" s="14">
        <v>0</v>
      </c>
      <c r="M252" s="14">
        <v>0</v>
      </c>
      <c r="N252" s="14">
        <v>0</v>
      </c>
      <c r="O252" s="14">
        <v>0</v>
      </c>
      <c r="P252" s="14">
        <v>0</v>
      </c>
      <c r="Q252" s="14">
        <v>0</v>
      </c>
      <c r="R252" s="14">
        <v>0</v>
      </c>
      <c r="S252" s="14">
        <v>0</v>
      </c>
      <c r="T252" s="14">
        <v>0</v>
      </c>
      <c r="U252" s="14">
        <v>0</v>
      </c>
      <c r="V252" s="14">
        <v>0</v>
      </c>
      <c r="W252" s="14">
        <v>0</v>
      </c>
      <c r="X252" s="14">
        <v>0</v>
      </c>
      <c r="Y252" s="14">
        <v>0</v>
      </c>
      <c r="Z252" s="14">
        <v>0</v>
      </c>
      <c r="AA252" s="14">
        <v>0</v>
      </c>
      <c r="AB252" s="14">
        <v>0</v>
      </c>
      <c r="AC252" s="14">
        <v>0</v>
      </c>
      <c r="AD252" s="14">
        <v>0</v>
      </c>
      <c r="AE252" s="14">
        <v>0</v>
      </c>
      <c r="AF252" s="14">
        <v>0</v>
      </c>
      <c r="AG252" s="14">
        <v>0</v>
      </c>
      <c r="AH252" s="14">
        <v>0</v>
      </c>
      <c r="AI252" s="14">
        <v>0</v>
      </c>
      <c r="AJ252" s="14">
        <v>0</v>
      </c>
      <c r="AK252" s="5" t="s">
        <v>45</v>
      </c>
    </row>
    <row r="253" spans="1:37" ht="15" customHeight="1">
      <c r="A253" s="34" t="s">
        <v>253</v>
      </c>
      <c r="B253" s="7" t="s">
        <v>229</v>
      </c>
      <c r="C253" s="14">
        <v>0</v>
      </c>
      <c r="D253" s="14">
        <v>0</v>
      </c>
      <c r="E253" s="14">
        <v>0</v>
      </c>
      <c r="F253" s="14">
        <v>0</v>
      </c>
      <c r="G253" s="14">
        <v>0</v>
      </c>
      <c r="H253" s="14">
        <v>0</v>
      </c>
      <c r="I253" s="14">
        <v>0</v>
      </c>
      <c r="J253" s="14">
        <v>0</v>
      </c>
      <c r="K253" s="14">
        <v>0</v>
      </c>
      <c r="L253" s="14">
        <v>0</v>
      </c>
      <c r="M253" s="14">
        <v>0</v>
      </c>
      <c r="N253" s="14">
        <v>0</v>
      </c>
      <c r="O253" s="14">
        <v>0</v>
      </c>
      <c r="P253" s="14">
        <v>0</v>
      </c>
      <c r="Q253" s="14">
        <v>0</v>
      </c>
      <c r="R253" s="14">
        <v>0</v>
      </c>
      <c r="S253" s="14">
        <v>0</v>
      </c>
      <c r="T253" s="14">
        <v>0</v>
      </c>
      <c r="U253" s="14">
        <v>0</v>
      </c>
      <c r="V253" s="14">
        <v>0</v>
      </c>
      <c r="W253" s="14">
        <v>0</v>
      </c>
      <c r="X253" s="14">
        <v>0</v>
      </c>
      <c r="Y253" s="14">
        <v>0</v>
      </c>
      <c r="Z253" s="14">
        <v>0</v>
      </c>
      <c r="AA253" s="14">
        <v>0</v>
      </c>
      <c r="AB253" s="14">
        <v>0</v>
      </c>
      <c r="AC253" s="14">
        <v>0</v>
      </c>
      <c r="AD253" s="14">
        <v>0</v>
      </c>
      <c r="AE253" s="14">
        <v>0</v>
      </c>
      <c r="AF253" s="14">
        <v>0</v>
      </c>
      <c r="AG253" s="14">
        <v>0</v>
      </c>
      <c r="AH253" s="14">
        <v>0</v>
      </c>
      <c r="AI253" s="14">
        <v>0</v>
      </c>
      <c r="AJ253" s="14">
        <v>0</v>
      </c>
      <c r="AK253" s="5" t="s">
        <v>45</v>
      </c>
    </row>
    <row r="254" spans="1:37" ht="15" customHeight="1">
      <c r="A254" s="34" t="s">
        <v>252</v>
      </c>
      <c r="B254" s="7" t="s">
        <v>227</v>
      </c>
      <c r="C254" s="14">
        <v>0</v>
      </c>
      <c r="D254" s="14">
        <v>0</v>
      </c>
      <c r="E254" s="14">
        <v>0</v>
      </c>
      <c r="F254" s="14">
        <v>0.544906</v>
      </c>
      <c r="G254" s="14">
        <v>1.6163510000000001</v>
      </c>
      <c r="H254" s="14">
        <v>3.1932480000000001</v>
      </c>
      <c r="I254" s="14">
        <v>5.2763299999999997</v>
      </c>
      <c r="J254" s="14">
        <v>7.9289610000000001</v>
      </c>
      <c r="K254" s="14">
        <v>12.270179000000001</v>
      </c>
      <c r="L254" s="14">
        <v>18.295300000000001</v>
      </c>
      <c r="M254" s="14">
        <v>25.823232999999998</v>
      </c>
      <c r="N254" s="14">
        <v>34.933044000000002</v>
      </c>
      <c r="O254" s="14">
        <v>46.087021</v>
      </c>
      <c r="P254" s="14">
        <v>57.033062000000001</v>
      </c>
      <c r="Q254" s="14">
        <v>67.086143000000007</v>
      </c>
      <c r="R254" s="14">
        <v>76.782882999999998</v>
      </c>
      <c r="S254" s="14">
        <v>86.603499999999997</v>
      </c>
      <c r="T254" s="14">
        <v>95.627898999999999</v>
      </c>
      <c r="U254" s="14">
        <v>105.015038</v>
      </c>
      <c r="V254" s="14">
        <v>114.345848</v>
      </c>
      <c r="W254" s="14">
        <v>123.218079</v>
      </c>
      <c r="X254" s="14">
        <v>132.13673399999999</v>
      </c>
      <c r="Y254" s="14">
        <v>140.85803200000001</v>
      </c>
      <c r="Z254" s="14">
        <v>149.28909300000001</v>
      </c>
      <c r="AA254" s="14">
        <v>157.47122200000001</v>
      </c>
      <c r="AB254" s="14">
        <v>165.26701399999999</v>
      </c>
      <c r="AC254" s="14">
        <v>172.750092</v>
      </c>
      <c r="AD254" s="14">
        <v>180.49288899999999</v>
      </c>
      <c r="AE254" s="14">
        <v>188.22886700000001</v>
      </c>
      <c r="AF254" s="14">
        <v>195.356979</v>
      </c>
      <c r="AG254" s="14">
        <v>202.58007799999999</v>
      </c>
      <c r="AH254" s="14">
        <v>209.882385</v>
      </c>
      <c r="AI254" s="14">
        <v>216.98468</v>
      </c>
      <c r="AJ254" s="14">
        <v>224.14416499999999</v>
      </c>
      <c r="AK254" s="5" t="s">
        <v>45</v>
      </c>
    </row>
    <row r="256" spans="1:37" ht="15" customHeight="1">
      <c r="B256" s="4" t="s">
        <v>251</v>
      </c>
    </row>
    <row r="257" spans="1:37" ht="15" customHeight="1">
      <c r="A257" s="34" t="s">
        <v>250</v>
      </c>
      <c r="B257" s="7" t="s">
        <v>249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34" t="s">
        <v>248</v>
      </c>
      <c r="B258" s="7" t="s">
        <v>247</v>
      </c>
      <c r="C258" s="14">
        <v>4.756678</v>
      </c>
      <c r="D258" s="14">
        <v>4.7849370000000002</v>
      </c>
      <c r="E258" s="14">
        <v>4.8133650000000001</v>
      </c>
      <c r="F258" s="14">
        <v>4.8419600000000003</v>
      </c>
      <c r="G258" s="14">
        <v>4.8707260000000003</v>
      </c>
      <c r="H258" s="14">
        <v>4.8996630000000003</v>
      </c>
      <c r="I258" s="14">
        <v>4.9287720000000004</v>
      </c>
      <c r="J258" s="14">
        <v>4.9580539999999997</v>
      </c>
      <c r="K258" s="14">
        <v>4.9875090000000002</v>
      </c>
      <c r="L258" s="14">
        <v>5.0171400000000004</v>
      </c>
      <c r="M258" s="14">
        <v>5.0469470000000003</v>
      </c>
      <c r="N258" s="14">
        <v>5.0769310000000001</v>
      </c>
      <c r="O258" s="14">
        <v>5.1070919999999997</v>
      </c>
      <c r="P258" s="14">
        <v>5.1374339999999998</v>
      </c>
      <c r="Q258" s="14">
        <v>5.1679550000000001</v>
      </c>
      <c r="R258" s="14">
        <v>5.198658</v>
      </c>
      <c r="S258" s="14">
        <v>5.2295429999999996</v>
      </c>
      <c r="T258" s="14">
        <v>5.2606109999999999</v>
      </c>
      <c r="U258" s="14">
        <v>5.2918640000000003</v>
      </c>
      <c r="V258" s="14">
        <v>5.3233030000000001</v>
      </c>
      <c r="W258" s="14">
        <v>5.3549290000000003</v>
      </c>
      <c r="X258" s="14">
        <v>5.3867419999999999</v>
      </c>
      <c r="Y258" s="14">
        <v>5.4187450000000004</v>
      </c>
      <c r="Z258" s="14">
        <v>5.4509379999999998</v>
      </c>
      <c r="AA258" s="14">
        <v>5.4833220000000003</v>
      </c>
      <c r="AB258" s="14">
        <v>5.515898</v>
      </c>
      <c r="AC258" s="14">
        <v>5.548667</v>
      </c>
      <c r="AD258" s="14">
        <v>5.5816319999999999</v>
      </c>
      <c r="AE258" s="14">
        <v>5.6147919999999996</v>
      </c>
      <c r="AF258" s="14">
        <v>5.6481500000000002</v>
      </c>
      <c r="AG258" s="14">
        <v>5.681705</v>
      </c>
      <c r="AH258" s="14">
        <v>5.7154600000000002</v>
      </c>
      <c r="AI258" s="14">
        <v>5.7494160000000001</v>
      </c>
      <c r="AJ258" s="14">
        <v>5.7835729999999996</v>
      </c>
      <c r="AK258" s="5">
        <v>5.9410000000000001E-3</v>
      </c>
    </row>
    <row r="259" spans="1:37" ht="15" customHeight="1">
      <c r="B259" s="4" t="s">
        <v>235</v>
      </c>
    </row>
    <row r="260" spans="1:37" ht="15" customHeight="1">
      <c r="A260" s="34" t="s">
        <v>246</v>
      </c>
      <c r="B260" s="7" t="s">
        <v>233</v>
      </c>
      <c r="C260" s="14">
        <v>91.653205999999997</v>
      </c>
      <c r="D260" s="14">
        <v>90.538925000000006</v>
      </c>
      <c r="E260" s="14">
        <v>88.023674</v>
      </c>
      <c r="F260" s="14">
        <v>85.752135999999993</v>
      </c>
      <c r="G260" s="14">
        <v>83.230179000000007</v>
      </c>
      <c r="H260" s="14">
        <v>81.042968999999999</v>
      </c>
      <c r="I260" s="14">
        <v>78.741394</v>
      </c>
      <c r="J260" s="14">
        <v>76.263205999999997</v>
      </c>
      <c r="K260" s="14">
        <v>73.903214000000006</v>
      </c>
      <c r="L260" s="14">
        <v>71.708343999999997</v>
      </c>
      <c r="M260" s="14">
        <v>69.507537999999997</v>
      </c>
      <c r="N260" s="14">
        <v>67.160042000000004</v>
      </c>
      <c r="O260" s="14">
        <v>64.824843999999999</v>
      </c>
      <c r="P260" s="14">
        <v>62.484051000000001</v>
      </c>
      <c r="Q260" s="14">
        <v>61.247570000000003</v>
      </c>
      <c r="R260" s="14">
        <v>59.936171999999999</v>
      </c>
      <c r="S260" s="14">
        <v>58.708778000000002</v>
      </c>
      <c r="T260" s="14">
        <v>57.525630999999997</v>
      </c>
      <c r="U260" s="14">
        <v>56.401947</v>
      </c>
      <c r="V260" s="14">
        <v>55.237507000000001</v>
      </c>
      <c r="W260" s="14">
        <v>54.235290999999997</v>
      </c>
      <c r="X260" s="14">
        <v>53.197944999999997</v>
      </c>
      <c r="Y260" s="14">
        <v>52.136215</v>
      </c>
      <c r="Z260" s="14">
        <v>51.012058000000003</v>
      </c>
      <c r="AA260" s="14">
        <v>50.399712000000001</v>
      </c>
      <c r="AB260" s="14">
        <v>49.786071999999997</v>
      </c>
      <c r="AC260" s="14">
        <v>49.096877999999997</v>
      </c>
      <c r="AD260" s="14">
        <v>48.484997</v>
      </c>
      <c r="AE260" s="14">
        <v>47.878188999999999</v>
      </c>
      <c r="AF260" s="14">
        <v>47.327674999999999</v>
      </c>
      <c r="AG260" s="14">
        <v>46.743977000000001</v>
      </c>
      <c r="AH260" s="14">
        <v>46.224663</v>
      </c>
      <c r="AI260" s="14">
        <v>45.587563000000003</v>
      </c>
      <c r="AJ260" s="14">
        <v>45.018428999999998</v>
      </c>
      <c r="AK260" s="5">
        <v>-2.1597999999999999E-2</v>
      </c>
    </row>
    <row r="261" spans="1:37" ht="15" customHeight="1">
      <c r="A261" s="34" t="s">
        <v>245</v>
      </c>
      <c r="B261" s="7" t="s">
        <v>231</v>
      </c>
      <c r="C261" s="14">
        <v>2.5443410000000002</v>
      </c>
      <c r="D261" s="14">
        <v>2.271792</v>
      </c>
      <c r="E261" s="14">
        <v>2.8706550000000002</v>
      </c>
      <c r="F261" s="14">
        <v>2.3861240000000001</v>
      </c>
      <c r="G261" s="14">
        <v>1.9438960000000001</v>
      </c>
      <c r="H261" s="14">
        <v>1.809858</v>
      </c>
      <c r="I261" s="14">
        <v>1.6794629999999999</v>
      </c>
      <c r="J261" s="14">
        <v>1.553509</v>
      </c>
      <c r="K261" s="14">
        <v>1.4358820000000001</v>
      </c>
      <c r="L261" s="14">
        <v>1.3331900000000001</v>
      </c>
      <c r="M261" s="14">
        <v>1.2310399999999999</v>
      </c>
      <c r="N261" s="14">
        <v>1.131057</v>
      </c>
      <c r="O261" s="14">
        <v>1.0357799999999999</v>
      </c>
      <c r="P261" s="14">
        <v>0.94113199999999997</v>
      </c>
      <c r="Q261" s="14">
        <v>0.86363000000000001</v>
      </c>
      <c r="R261" s="14">
        <v>0.78897600000000001</v>
      </c>
      <c r="S261" s="14">
        <v>0.71611899999999995</v>
      </c>
      <c r="T261" s="14">
        <v>0.64781699999999998</v>
      </c>
      <c r="U261" s="14">
        <v>0.58395200000000003</v>
      </c>
      <c r="V261" s="14">
        <v>0.52879500000000002</v>
      </c>
      <c r="W261" s="14">
        <v>0.47258699999999998</v>
      </c>
      <c r="X261" s="14">
        <v>0.41093299999999999</v>
      </c>
      <c r="Y261" s="14">
        <v>0.347049</v>
      </c>
      <c r="Z261" s="14">
        <v>0.29088999999999998</v>
      </c>
      <c r="AA261" s="14">
        <v>0.28772700000000001</v>
      </c>
      <c r="AB261" s="14">
        <v>0.28458099999999997</v>
      </c>
      <c r="AC261" s="14">
        <v>0.28101199999999998</v>
      </c>
      <c r="AD261" s="14">
        <v>0.27790500000000001</v>
      </c>
      <c r="AE261" s="14">
        <v>0.27484199999999998</v>
      </c>
      <c r="AF261" s="14">
        <v>0.27213900000000002</v>
      </c>
      <c r="AG261" s="14">
        <v>0.269256</v>
      </c>
      <c r="AH261" s="14">
        <v>0.26677299999999998</v>
      </c>
      <c r="AI261" s="14">
        <v>0.26362200000000002</v>
      </c>
      <c r="AJ261" s="14">
        <v>0.26089600000000002</v>
      </c>
      <c r="AK261" s="5">
        <v>-6.5394999999999995E-2</v>
      </c>
    </row>
    <row r="262" spans="1:37" ht="15" customHeight="1">
      <c r="A262" s="34" t="s">
        <v>244</v>
      </c>
      <c r="B262" s="7" t="s">
        <v>229</v>
      </c>
      <c r="C262" s="14">
        <v>0</v>
      </c>
      <c r="D262" s="14">
        <v>0</v>
      </c>
      <c r="E262" s="14">
        <v>0</v>
      </c>
      <c r="F262" s="14">
        <v>0</v>
      </c>
      <c r="G262" s="14">
        <v>0</v>
      </c>
      <c r="H262" s="14">
        <v>0</v>
      </c>
      <c r="I262" s="14">
        <v>0</v>
      </c>
      <c r="J262" s="14">
        <v>0</v>
      </c>
      <c r="K262" s="14">
        <v>0</v>
      </c>
      <c r="L262" s="14">
        <v>0</v>
      </c>
      <c r="M262" s="14">
        <v>0</v>
      </c>
      <c r="N262" s="14">
        <v>0</v>
      </c>
      <c r="O262" s="14">
        <v>0</v>
      </c>
      <c r="P262" s="14">
        <v>0</v>
      </c>
      <c r="Q262" s="14">
        <v>0</v>
      </c>
      <c r="R262" s="14">
        <v>0</v>
      </c>
      <c r="S262" s="14">
        <v>0</v>
      </c>
      <c r="T262" s="14">
        <v>0</v>
      </c>
      <c r="U262" s="14">
        <v>0</v>
      </c>
      <c r="V262" s="14">
        <v>0</v>
      </c>
      <c r="W262" s="14">
        <v>0</v>
      </c>
      <c r="X262" s="14">
        <v>0</v>
      </c>
      <c r="Y262" s="14">
        <v>0</v>
      </c>
      <c r="Z262" s="14">
        <v>0</v>
      </c>
      <c r="AA262" s="14">
        <v>0</v>
      </c>
      <c r="AB262" s="14">
        <v>0</v>
      </c>
      <c r="AC262" s="14">
        <v>0</v>
      </c>
      <c r="AD262" s="14">
        <v>0</v>
      </c>
      <c r="AE262" s="14">
        <v>0</v>
      </c>
      <c r="AF262" s="14">
        <v>0</v>
      </c>
      <c r="AG262" s="14">
        <v>0</v>
      </c>
      <c r="AH262" s="14">
        <v>0</v>
      </c>
      <c r="AI262" s="14">
        <v>0</v>
      </c>
      <c r="AJ262" s="14">
        <v>0</v>
      </c>
      <c r="AK262" s="5" t="s">
        <v>45</v>
      </c>
    </row>
    <row r="263" spans="1:37" ht="15" customHeight="1">
      <c r="A263" s="34" t="s">
        <v>243</v>
      </c>
      <c r="B263" s="7" t="s">
        <v>227</v>
      </c>
      <c r="C263" s="14">
        <v>0.30710300000000001</v>
      </c>
      <c r="D263" s="14">
        <v>0.365315</v>
      </c>
      <c r="E263" s="14">
        <v>0.416356</v>
      </c>
      <c r="F263" s="14">
        <v>0.46239799999999998</v>
      </c>
      <c r="G263" s="14">
        <v>0.50262099999999998</v>
      </c>
      <c r="H263" s="14">
        <v>0.54025599999999996</v>
      </c>
      <c r="I263" s="14">
        <v>0.57334200000000002</v>
      </c>
      <c r="J263" s="14">
        <v>0.60007500000000003</v>
      </c>
      <c r="K263" s="14">
        <v>0.62419500000000006</v>
      </c>
      <c r="L263" s="14">
        <v>0.64247299999999996</v>
      </c>
      <c r="M263" s="14">
        <v>0.66039300000000001</v>
      </c>
      <c r="N263" s="14">
        <v>0.67395499999999997</v>
      </c>
      <c r="O263" s="14">
        <v>0.68490799999999996</v>
      </c>
      <c r="P263" s="14">
        <v>0.69536299999999995</v>
      </c>
      <c r="Q263" s="14">
        <v>0.71782500000000005</v>
      </c>
      <c r="R263" s="14">
        <v>0.73700100000000002</v>
      </c>
      <c r="S263" s="14">
        <v>0.75680400000000003</v>
      </c>
      <c r="T263" s="14">
        <v>0.77471900000000005</v>
      </c>
      <c r="U263" s="14">
        <v>0.79109499999999999</v>
      </c>
      <c r="V263" s="14">
        <v>0.80128299999999997</v>
      </c>
      <c r="W263" s="14">
        <v>0.81547199999999997</v>
      </c>
      <c r="X263" s="14">
        <v>0.83228800000000003</v>
      </c>
      <c r="Y263" s="14">
        <v>0.84999199999999997</v>
      </c>
      <c r="Z263" s="14">
        <v>0.88909300000000002</v>
      </c>
      <c r="AA263" s="14">
        <v>0.93970299999999995</v>
      </c>
      <c r="AB263" s="14">
        <v>0.99310500000000002</v>
      </c>
      <c r="AC263" s="14">
        <v>1.0478639999999999</v>
      </c>
      <c r="AD263" s="14">
        <v>1.1072960000000001</v>
      </c>
      <c r="AE263" s="14">
        <v>1.170156</v>
      </c>
      <c r="AF263" s="14">
        <v>1.237994</v>
      </c>
      <c r="AG263" s="14">
        <v>1.308813</v>
      </c>
      <c r="AH263" s="14">
        <v>1.385572</v>
      </c>
      <c r="AI263" s="14">
        <v>1.4630669999999999</v>
      </c>
      <c r="AJ263" s="14">
        <v>1.5471550000000001</v>
      </c>
      <c r="AK263" s="5">
        <v>4.6138999999999999E-2</v>
      </c>
    </row>
    <row r="265" spans="1:37" ht="15" customHeight="1">
      <c r="B265" s="4" t="s">
        <v>242</v>
      </c>
    </row>
    <row r="266" spans="1:37" ht="15" customHeight="1">
      <c r="A266" s="34" t="s">
        <v>241</v>
      </c>
      <c r="B266" s="7" t="s">
        <v>240</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34" t="s">
        <v>239</v>
      </c>
      <c r="B267" s="7" t="s">
        <v>238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34" t="s">
        <v>237</v>
      </c>
      <c r="B268" s="7" t="s">
        <v>236</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235</v>
      </c>
    </row>
    <row r="270" spans="1:37" ht="15" customHeight="1">
      <c r="A270" s="34" t="s">
        <v>234</v>
      </c>
      <c r="B270" s="7" t="s">
        <v>233</v>
      </c>
      <c r="C270" s="14">
        <v>285.263306</v>
      </c>
      <c r="D270" s="14">
        <v>284.82601899999997</v>
      </c>
      <c r="E270" s="14">
        <v>373.96890300000001</v>
      </c>
      <c r="F270" s="14">
        <v>494.09884599999998</v>
      </c>
      <c r="G270" s="14">
        <v>391.50769000000003</v>
      </c>
      <c r="H270" s="14">
        <v>314.95715300000001</v>
      </c>
      <c r="I270" s="14">
        <v>296.20208700000001</v>
      </c>
      <c r="J270" s="14">
        <v>285.24069200000002</v>
      </c>
      <c r="K270" s="14">
        <v>278.031769</v>
      </c>
      <c r="L270" s="14">
        <v>281.650757</v>
      </c>
      <c r="M270" s="14">
        <v>280.631348</v>
      </c>
      <c r="N270" s="14">
        <v>281.71130399999998</v>
      </c>
      <c r="O270" s="14">
        <v>280.30639600000001</v>
      </c>
      <c r="P270" s="14">
        <v>288.04791299999999</v>
      </c>
      <c r="Q270" s="14">
        <v>286.99865699999998</v>
      </c>
      <c r="R270" s="14">
        <v>286.33151199999998</v>
      </c>
      <c r="S270" s="14">
        <v>286.49920700000001</v>
      </c>
      <c r="T270" s="14">
        <v>287.07067899999998</v>
      </c>
      <c r="U270" s="14">
        <v>301.24890099999999</v>
      </c>
      <c r="V270" s="14">
        <v>300.15228300000001</v>
      </c>
      <c r="W270" s="14">
        <v>303.86437999999998</v>
      </c>
      <c r="X270" s="14">
        <v>303.56253099999998</v>
      </c>
      <c r="Y270" s="14">
        <v>302.87805200000003</v>
      </c>
      <c r="Z270" s="14">
        <v>303.27157599999998</v>
      </c>
      <c r="AA270" s="14">
        <v>303.63647500000002</v>
      </c>
      <c r="AB270" s="14">
        <v>303.445312</v>
      </c>
      <c r="AC270" s="14">
        <v>298.36987299999998</v>
      </c>
      <c r="AD270" s="14">
        <v>307.66924999999998</v>
      </c>
      <c r="AE270" s="14">
        <v>309.144409</v>
      </c>
      <c r="AF270" s="14">
        <v>315.045593</v>
      </c>
      <c r="AG270" s="14">
        <v>317.74377399999997</v>
      </c>
      <c r="AH270" s="14">
        <v>321.20062300000001</v>
      </c>
      <c r="AI270" s="14">
        <v>323.933899</v>
      </c>
      <c r="AJ270" s="14">
        <v>326.75662199999999</v>
      </c>
      <c r="AK270" s="5">
        <v>4.3010000000000001E-3</v>
      </c>
    </row>
    <row r="271" spans="1:37" ht="15" customHeight="1">
      <c r="A271" s="34" t="s">
        <v>232</v>
      </c>
      <c r="B271" s="7" t="s">
        <v>231</v>
      </c>
      <c r="C271" s="14">
        <v>674.88354500000003</v>
      </c>
      <c r="D271" s="14">
        <v>625.86169400000006</v>
      </c>
      <c r="E271" s="14">
        <v>652.02740500000004</v>
      </c>
      <c r="F271" s="14">
        <v>349.82702599999999</v>
      </c>
      <c r="G271" s="14">
        <v>422.30859400000003</v>
      </c>
      <c r="H271" s="14">
        <v>564.66162099999997</v>
      </c>
      <c r="I271" s="14">
        <v>591.87237500000003</v>
      </c>
      <c r="J271" s="14">
        <v>605.63671899999997</v>
      </c>
      <c r="K271" s="14">
        <v>618.08343500000001</v>
      </c>
      <c r="L271" s="14">
        <v>607.13555899999994</v>
      </c>
      <c r="M271" s="14">
        <v>597.92907700000001</v>
      </c>
      <c r="N271" s="14">
        <v>592.59442100000001</v>
      </c>
      <c r="O271" s="14">
        <v>596.05401600000005</v>
      </c>
      <c r="P271" s="14">
        <v>575.94140600000003</v>
      </c>
      <c r="Q271" s="14">
        <v>572.93042000000003</v>
      </c>
      <c r="R271" s="14">
        <v>571.26422100000002</v>
      </c>
      <c r="S271" s="14">
        <v>570.04894999999999</v>
      </c>
      <c r="T271" s="14">
        <v>566.61694299999999</v>
      </c>
      <c r="U271" s="14">
        <v>530.089111</v>
      </c>
      <c r="V271" s="14">
        <v>527.55548099999999</v>
      </c>
      <c r="W271" s="14">
        <v>518.73828100000003</v>
      </c>
      <c r="X271" s="14">
        <v>516.01593000000003</v>
      </c>
      <c r="Y271" s="14">
        <v>513.54736300000002</v>
      </c>
      <c r="Z271" s="14">
        <v>511.546967</v>
      </c>
      <c r="AA271" s="14">
        <v>508.67346199999997</v>
      </c>
      <c r="AB271" s="14">
        <v>503.50537100000003</v>
      </c>
      <c r="AC271" s="14">
        <v>519.27526899999998</v>
      </c>
      <c r="AD271" s="14">
        <v>502.11007699999999</v>
      </c>
      <c r="AE271" s="14">
        <v>501.87503099999998</v>
      </c>
      <c r="AF271" s="14">
        <v>492.98715199999998</v>
      </c>
      <c r="AG271" s="14">
        <v>492.03060900000003</v>
      </c>
      <c r="AH271" s="14">
        <v>491.98278800000003</v>
      </c>
      <c r="AI271" s="14">
        <v>493.63382000000001</v>
      </c>
      <c r="AJ271" s="14">
        <v>492.72683699999999</v>
      </c>
      <c r="AK271" s="5">
        <v>-7.4460000000000004E-3</v>
      </c>
    </row>
    <row r="272" spans="1:37" ht="15" customHeight="1">
      <c r="A272" s="34" t="s">
        <v>230</v>
      </c>
      <c r="B272" s="7" t="s">
        <v>229</v>
      </c>
      <c r="C272" s="14">
        <v>0</v>
      </c>
      <c r="D272" s="14">
        <v>0</v>
      </c>
      <c r="E272" s="14">
        <v>0</v>
      </c>
      <c r="F272" s="14">
        <v>0</v>
      </c>
      <c r="G272" s="14">
        <v>0</v>
      </c>
      <c r="H272" s="14">
        <v>0</v>
      </c>
      <c r="I272" s="14">
        <v>0</v>
      </c>
      <c r="J272" s="14">
        <v>0</v>
      </c>
      <c r="K272" s="14">
        <v>0</v>
      </c>
      <c r="L272" s="14">
        <v>0</v>
      </c>
      <c r="M272" s="14">
        <v>0</v>
      </c>
      <c r="N272" s="14">
        <v>0</v>
      </c>
      <c r="O272" s="14">
        <v>0</v>
      </c>
      <c r="P272" s="14">
        <v>0</v>
      </c>
      <c r="Q272" s="14">
        <v>0</v>
      </c>
      <c r="R272" s="14">
        <v>0</v>
      </c>
      <c r="S272" s="14">
        <v>0</v>
      </c>
      <c r="T272" s="14">
        <v>0</v>
      </c>
      <c r="U272" s="14">
        <v>0</v>
      </c>
      <c r="V272" s="14">
        <v>0</v>
      </c>
      <c r="W272" s="14">
        <v>0</v>
      </c>
      <c r="X272" s="14">
        <v>0</v>
      </c>
      <c r="Y272" s="14">
        <v>0</v>
      </c>
      <c r="Z272" s="14">
        <v>0</v>
      </c>
      <c r="AA272" s="14">
        <v>0</v>
      </c>
      <c r="AB272" s="14">
        <v>0</v>
      </c>
      <c r="AC272" s="14">
        <v>0</v>
      </c>
      <c r="AD272" s="14">
        <v>0</v>
      </c>
      <c r="AE272" s="14">
        <v>0</v>
      </c>
      <c r="AF272" s="14">
        <v>0</v>
      </c>
      <c r="AG272" s="14">
        <v>0</v>
      </c>
      <c r="AH272" s="14">
        <v>0</v>
      </c>
      <c r="AI272" s="14">
        <v>0</v>
      </c>
      <c r="AJ272" s="14">
        <v>0</v>
      </c>
      <c r="AK272" s="5" t="s">
        <v>45</v>
      </c>
    </row>
    <row r="273" spans="1:37" ht="15" customHeight="1">
      <c r="A273" s="34" t="s">
        <v>228</v>
      </c>
      <c r="B273" s="7" t="s">
        <v>227</v>
      </c>
      <c r="C273" s="14">
        <v>0</v>
      </c>
      <c r="D273" s="14">
        <v>6.9605560000000004</v>
      </c>
      <c r="E273" s="14">
        <v>13.943656000000001</v>
      </c>
      <c r="F273" s="14">
        <v>17.461791999999999</v>
      </c>
      <c r="G273" s="14">
        <v>50.816451999999998</v>
      </c>
      <c r="H273" s="14">
        <v>41.817055000000003</v>
      </c>
      <c r="I273" s="14">
        <v>44.731971999999999</v>
      </c>
      <c r="J273" s="14">
        <v>47.894317999999998</v>
      </c>
      <c r="K273" s="14">
        <v>48.062716999999999</v>
      </c>
      <c r="L273" s="14">
        <v>51.473216999999998</v>
      </c>
      <c r="M273" s="14">
        <v>58.459518000000003</v>
      </c>
      <c r="N273" s="14">
        <v>61.083857999999999</v>
      </c>
      <c r="O273" s="14">
        <v>60.884529000000001</v>
      </c>
      <c r="P273" s="14">
        <v>65.842254999999994</v>
      </c>
      <c r="Q273" s="14">
        <v>69.225288000000006</v>
      </c>
      <c r="R273" s="14">
        <v>71.402107000000001</v>
      </c>
      <c r="S273" s="14">
        <v>72.474823000000001</v>
      </c>
      <c r="T273" s="14">
        <v>74.503608999999997</v>
      </c>
      <c r="U273" s="14">
        <v>82.931045999999995</v>
      </c>
      <c r="V273" s="14">
        <v>86.060730000000007</v>
      </c>
      <c r="W273" s="14">
        <v>88.200905000000006</v>
      </c>
      <c r="X273" s="14">
        <v>90.664412999999996</v>
      </c>
      <c r="Y273" s="14">
        <v>93.350127999999998</v>
      </c>
      <c r="Z273" s="14">
        <v>94.692588999999998</v>
      </c>
      <c r="AA273" s="14">
        <v>96.590179000000006</v>
      </c>
      <c r="AB273" s="14">
        <v>100.36863700000001</v>
      </c>
      <c r="AC273" s="14">
        <v>96.505661000000003</v>
      </c>
      <c r="AD273" s="14">
        <v>98.072402999999994</v>
      </c>
      <c r="AE273" s="14">
        <v>97.342567000000003</v>
      </c>
      <c r="AF273" s="14">
        <v>97.275435999999999</v>
      </c>
      <c r="AG273" s="14">
        <v>95.664139000000006</v>
      </c>
      <c r="AH273" s="14">
        <v>92.717597999999995</v>
      </c>
      <c r="AI273" s="14">
        <v>89.485657000000003</v>
      </c>
      <c r="AJ273" s="14">
        <v>87.726692</v>
      </c>
      <c r="AK273" s="5">
        <v>8.2405999999999993E-2</v>
      </c>
    </row>
    <row r="274" spans="1:37" ht="15" customHeight="1" thickBot="1"/>
    <row r="275" spans="1:37" ht="15" customHeight="1">
      <c r="B275" s="80" t="s">
        <v>226</v>
      </c>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c r="AB275" s="80"/>
      <c r="AC275" s="80"/>
      <c r="AD275" s="80"/>
      <c r="AE275" s="80"/>
      <c r="AF275" s="80"/>
      <c r="AG275" s="80"/>
      <c r="AH275" s="80"/>
      <c r="AI275" s="80"/>
      <c r="AJ275" s="80"/>
      <c r="AK275" s="80"/>
    </row>
    <row r="276" spans="1:37" ht="15" customHeight="1">
      <c r="B276" s="39" t="s">
        <v>225</v>
      </c>
    </row>
    <row r="277" spans="1:37" ht="15" customHeight="1">
      <c r="B277" s="39" t="s">
        <v>224</v>
      </c>
    </row>
    <row r="278" spans="1:37" ht="15" customHeight="1">
      <c r="B278" s="39" t="s">
        <v>223</v>
      </c>
    </row>
    <row r="279" spans="1:37" ht="15" customHeight="1">
      <c r="B279" s="39" t="s">
        <v>1011</v>
      </c>
    </row>
    <row r="280" spans="1:37" ht="15" customHeight="1">
      <c r="B280" s="39" t="s">
        <v>979</v>
      </c>
    </row>
    <row r="281" spans="1:37" ht="15" customHeight="1">
      <c r="B281" s="39" t="s">
        <v>1012</v>
      </c>
    </row>
    <row r="282" spans="1:37" ht="15" customHeight="1">
      <c r="B282" s="39" t="s">
        <v>222</v>
      </c>
    </row>
    <row r="283" spans="1:37" ht="15" customHeight="1">
      <c r="B283" s="39" t="s">
        <v>980</v>
      </c>
    </row>
    <row r="284" spans="1:37" ht="15" customHeight="1">
      <c r="B284" s="39" t="s">
        <v>1013</v>
      </c>
    </row>
    <row r="285" spans="1:37" ht="15" customHeight="1">
      <c r="B285" s="39" t="s">
        <v>1014</v>
      </c>
    </row>
    <row r="286" spans="1:37" ht="15" customHeight="1">
      <c r="B286" s="39" t="s">
        <v>997</v>
      </c>
    </row>
  </sheetData>
  <mergeCells count="1">
    <mergeCell ref="B275:AK27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21"/>
  <sheetViews>
    <sheetView topLeftCell="O1" workbookViewId="0">
      <selection activeCell="AK31" sqref="AK31"/>
    </sheetView>
  </sheetViews>
  <sheetFormatPr defaultColWidth="9.1328125" defaultRowHeight="12.75"/>
  <cols>
    <col min="1" max="1" width="35" style="21" customWidth="1"/>
    <col min="2" max="3" width="9.86328125" style="21" bestFit="1" customWidth="1"/>
    <col min="4" max="19" width="10.86328125" style="21" bestFit="1" customWidth="1"/>
    <col min="20" max="20" width="10.86328125" style="36" bestFit="1" customWidth="1"/>
    <col min="21" max="34" width="10.86328125" style="21" bestFit="1" customWidth="1"/>
    <col min="35" max="35" width="9.3984375" style="21" bestFit="1" customWidth="1"/>
    <col min="36" max="16384" width="9.1328125" style="21"/>
  </cols>
  <sheetData>
    <row r="1" spans="1:37" ht="16.5" customHeight="1" thickBot="1">
      <c r="A1" s="99" t="s">
        <v>581</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row>
    <row r="2" spans="1:37" s="22" customFormat="1" ht="16.5" customHeight="1">
      <c r="A2" s="40"/>
      <c r="B2" s="41">
        <v>1960</v>
      </c>
      <c r="C2" s="41">
        <v>1965</v>
      </c>
      <c r="D2" s="41">
        <v>1970</v>
      </c>
      <c r="E2" s="41">
        <v>1975</v>
      </c>
      <c r="F2" s="41">
        <v>1980</v>
      </c>
      <c r="G2" s="41">
        <v>1985</v>
      </c>
      <c r="H2" s="41">
        <v>1990</v>
      </c>
      <c r="I2" s="41">
        <v>1991</v>
      </c>
      <c r="J2" s="41">
        <v>1992</v>
      </c>
      <c r="K2" s="41">
        <v>1993</v>
      </c>
      <c r="L2" s="41">
        <v>1994</v>
      </c>
      <c r="M2" s="41">
        <v>1995</v>
      </c>
      <c r="N2" s="41">
        <v>1996</v>
      </c>
      <c r="O2" s="41">
        <v>1997</v>
      </c>
      <c r="P2" s="41">
        <v>1998</v>
      </c>
      <c r="Q2" s="41">
        <v>1999</v>
      </c>
      <c r="R2" s="41">
        <v>2000</v>
      </c>
      <c r="S2" s="41">
        <v>2001</v>
      </c>
      <c r="T2" s="42">
        <v>2002</v>
      </c>
      <c r="U2" s="42">
        <v>2003</v>
      </c>
      <c r="V2" s="42">
        <v>2004</v>
      </c>
      <c r="W2" s="42">
        <v>2005</v>
      </c>
      <c r="X2" s="42">
        <v>2006</v>
      </c>
      <c r="Y2" s="42">
        <v>2007</v>
      </c>
      <c r="Z2" s="42">
        <v>2008</v>
      </c>
      <c r="AA2" s="42">
        <v>2009</v>
      </c>
      <c r="AB2" s="42">
        <v>2010</v>
      </c>
      <c r="AC2" s="42">
        <v>2011</v>
      </c>
      <c r="AD2" s="42">
        <v>2012</v>
      </c>
      <c r="AE2" s="42">
        <v>2013</v>
      </c>
      <c r="AF2" s="43">
        <v>2014</v>
      </c>
      <c r="AG2" s="43">
        <v>2015</v>
      </c>
      <c r="AH2" s="43">
        <v>2016</v>
      </c>
      <c r="AI2" s="43">
        <v>2017</v>
      </c>
      <c r="AJ2" s="43">
        <v>2018</v>
      </c>
    </row>
    <row r="3" spans="1:37" s="23" customFormat="1" ht="16.5" customHeight="1">
      <c r="A3" s="44" t="s">
        <v>580</v>
      </c>
      <c r="B3" s="45"/>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6"/>
      <c r="AH3" s="46"/>
      <c r="AI3" s="47"/>
    </row>
    <row r="4" spans="1:37" s="25" customFormat="1" ht="16.5" customHeight="1">
      <c r="A4" s="48" t="s">
        <v>579</v>
      </c>
      <c r="B4" s="45">
        <v>2135</v>
      </c>
      <c r="C4" s="45">
        <v>2125</v>
      </c>
      <c r="D4" s="45">
        <v>2679</v>
      </c>
      <c r="E4" s="45">
        <v>2495</v>
      </c>
      <c r="F4" s="45">
        <v>3808</v>
      </c>
      <c r="G4" s="45">
        <v>4678</v>
      </c>
      <c r="H4" s="45">
        <v>6083</v>
      </c>
      <c r="I4" s="45">
        <v>6054</v>
      </c>
      <c r="J4" s="45">
        <v>7320</v>
      </c>
      <c r="K4" s="45">
        <v>7297</v>
      </c>
      <c r="L4" s="45">
        <v>7370</v>
      </c>
      <c r="M4" s="45">
        <v>6865</v>
      </c>
      <c r="N4" s="45">
        <v>7077</v>
      </c>
      <c r="O4" s="45">
        <v>7043</v>
      </c>
      <c r="P4" s="45">
        <v>7451</v>
      </c>
      <c r="Q4" s="45">
        <v>7859</v>
      </c>
      <c r="R4" s="45">
        <v>7826</v>
      </c>
      <c r="S4" s="45">
        <v>7746</v>
      </c>
      <c r="T4" s="45">
        <v>7673</v>
      </c>
      <c r="U4" s="45">
        <v>7564</v>
      </c>
      <c r="V4" s="45">
        <v>7764</v>
      </c>
      <c r="W4" s="45">
        <v>7686</v>
      </c>
      <c r="X4" s="45">
        <v>7637</v>
      </c>
      <c r="Y4" s="45">
        <v>7732</v>
      </c>
      <c r="Z4" s="45">
        <v>7337</v>
      </c>
      <c r="AA4" s="45">
        <v>7169</v>
      </c>
      <c r="AB4" s="45">
        <v>7185</v>
      </c>
      <c r="AC4" s="45">
        <v>7168</v>
      </c>
      <c r="AD4" s="45">
        <v>6914</v>
      </c>
      <c r="AE4" s="45">
        <v>6740</v>
      </c>
      <c r="AF4" s="45">
        <v>6761</v>
      </c>
      <c r="AG4" s="49">
        <v>6876</v>
      </c>
      <c r="AH4" s="50">
        <v>7039</v>
      </c>
      <c r="AI4" s="49">
        <v>7141</v>
      </c>
      <c r="AJ4" s="79">
        <f>TREND(AE4:AI4,AE2:AI2,AJ2)</f>
        <v>7235.3999999999942</v>
      </c>
    </row>
    <row r="5" spans="1:37" s="25" customFormat="1" ht="16.5" customHeight="1">
      <c r="A5" s="48" t="s">
        <v>578</v>
      </c>
      <c r="B5" s="45">
        <v>76549</v>
      </c>
      <c r="C5" s="45">
        <v>95442</v>
      </c>
      <c r="D5" s="45">
        <v>131743</v>
      </c>
      <c r="E5" s="45">
        <v>168475</v>
      </c>
      <c r="F5" s="45">
        <v>211045</v>
      </c>
      <c r="G5" s="45">
        <v>210654</v>
      </c>
      <c r="H5" s="45">
        <v>198000</v>
      </c>
      <c r="I5" s="45">
        <v>196874</v>
      </c>
      <c r="J5" s="45">
        <v>185650</v>
      </c>
      <c r="K5" s="45">
        <v>177120</v>
      </c>
      <c r="L5" s="45">
        <v>172935</v>
      </c>
      <c r="M5" s="45">
        <v>188089</v>
      </c>
      <c r="N5" s="45">
        <v>191129</v>
      </c>
      <c r="O5" s="45">
        <v>192414</v>
      </c>
      <c r="P5" s="45">
        <v>204710</v>
      </c>
      <c r="Q5" s="45">
        <v>219464</v>
      </c>
      <c r="R5" s="45">
        <v>217533</v>
      </c>
      <c r="S5" s="45">
        <v>211446</v>
      </c>
      <c r="T5" s="45">
        <v>211244</v>
      </c>
      <c r="U5" s="45">
        <v>209708</v>
      </c>
      <c r="V5" s="45">
        <v>219426</v>
      </c>
      <c r="W5" s="45">
        <v>224352</v>
      </c>
      <c r="X5" s="45">
        <v>221943</v>
      </c>
      <c r="Y5" s="45">
        <v>231607</v>
      </c>
      <c r="Z5" s="45">
        <v>228663</v>
      </c>
      <c r="AA5" s="45">
        <v>223877</v>
      </c>
      <c r="AB5" s="45">
        <v>223370</v>
      </c>
      <c r="AC5" s="45">
        <v>222250</v>
      </c>
      <c r="AD5" s="45">
        <v>209034</v>
      </c>
      <c r="AE5" s="45">
        <v>199927</v>
      </c>
      <c r="AF5" s="45">
        <v>204408</v>
      </c>
      <c r="AG5" s="51">
        <v>210030</v>
      </c>
      <c r="AH5" s="51">
        <v>211793</v>
      </c>
      <c r="AI5" s="52" t="s">
        <v>550</v>
      </c>
    </row>
    <row r="6" spans="1:37" s="23" customFormat="1" ht="16.5" customHeight="1">
      <c r="A6" s="44" t="s">
        <v>577</v>
      </c>
      <c r="B6" s="53">
        <v>74431800</v>
      </c>
      <c r="C6" s="53">
        <v>91739623</v>
      </c>
      <c r="D6" s="53">
        <v>111242295</v>
      </c>
      <c r="E6" s="53">
        <v>137912779</v>
      </c>
      <c r="F6" s="53">
        <v>161490159</v>
      </c>
      <c r="G6" s="53">
        <v>177133282</v>
      </c>
      <c r="H6" s="53">
        <v>193057376</v>
      </c>
      <c r="I6" s="53">
        <v>192313834</v>
      </c>
      <c r="J6" s="53">
        <v>194427346</v>
      </c>
      <c r="K6" s="53">
        <v>198041338</v>
      </c>
      <c r="L6" s="53">
        <v>201801921</v>
      </c>
      <c r="M6" s="53">
        <v>205427212</v>
      </c>
      <c r="N6" s="53">
        <v>210441249</v>
      </c>
      <c r="O6" s="53">
        <v>211580033</v>
      </c>
      <c r="P6" s="53">
        <v>215496003</v>
      </c>
      <c r="Q6" s="53">
        <v>220461056</v>
      </c>
      <c r="R6" s="53">
        <v>225821241</v>
      </c>
      <c r="S6" s="53">
        <v>235331382</v>
      </c>
      <c r="T6" s="53">
        <v>234624135</v>
      </c>
      <c r="U6" s="53">
        <v>236760033</v>
      </c>
      <c r="V6" s="53">
        <v>243010550.00000003</v>
      </c>
      <c r="W6" s="53">
        <v>247421120</v>
      </c>
      <c r="X6" s="53">
        <v>250844644</v>
      </c>
      <c r="Y6" s="53">
        <v>254403080.7854</v>
      </c>
      <c r="Z6" s="53">
        <v>255917663.69208422</v>
      </c>
      <c r="AA6" s="53">
        <v>254212610.00000012</v>
      </c>
      <c r="AB6" s="53">
        <v>250070048.2666094</v>
      </c>
      <c r="AC6" s="53">
        <v>253215680.9385995</v>
      </c>
      <c r="AD6" s="53">
        <v>253639386.00101829</v>
      </c>
      <c r="AE6" s="53">
        <v>255876822.00000003</v>
      </c>
      <c r="AF6" s="53">
        <v>260350938.29285276</v>
      </c>
      <c r="AG6" s="53">
        <v>263610219</v>
      </c>
      <c r="AH6" s="53">
        <v>268799083</v>
      </c>
      <c r="AI6" s="53" t="s">
        <v>550</v>
      </c>
    </row>
    <row r="7" spans="1:37" s="25" customFormat="1" ht="16.5" customHeight="1">
      <c r="A7" s="48" t="s">
        <v>576</v>
      </c>
      <c r="B7" s="54" t="s">
        <v>556</v>
      </c>
      <c r="C7" s="54" t="s">
        <v>556</v>
      </c>
      <c r="D7" s="54" t="s">
        <v>556</v>
      </c>
      <c r="E7" s="54" t="s">
        <v>556</v>
      </c>
      <c r="F7" s="54" t="s">
        <v>556</v>
      </c>
      <c r="G7" s="54" t="s">
        <v>556</v>
      </c>
      <c r="H7" s="54" t="s">
        <v>556</v>
      </c>
      <c r="I7" s="54" t="s">
        <v>556</v>
      </c>
      <c r="J7" s="54" t="s">
        <v>556</v>
      </c>
      <c r="K7" s="54" t="s">
        <v>556</v>
      </c>
      <c r="L7" s="54" t="s">
        <v>556</v>
      </c>
      <c r="M7" s="54" t="s">
        <v>556</v>
      </c>
      <c r="N7" s="54" t="s">
        <v>556</v>
      </c>
      <c r="O7" s="54" t="s">
        <v>556</v>
      </c>
      <c r="P7" s="54" t="s">
        <v>556</v>
      </c>
      <c r="Q7" s="54" t="s">
        <v>556</v>
      </c>
      <c r="R7" s="54" t="s">
        <v>556</v>
      </c>
      <c r="S7" s="54" t="s">
        <v>556</v>
      </c>
      <c r="T7" s="54" t="s">
        <v>556</v>
      </c>
      <c r="U7" s="54" t="s">
        <v>556</v>
      </c>
      <c r="V7" s="54" t="s">
        <v>556</v>
      </c>
      <c r="W7" s="54" t="s">
        <v>556</v>
      </c>
      <c r="X7" s="54" t="s">
        <v>556</v>
      </c>
      <c r="Y7" s="54">
        <v>196491175.83247364</v>
      </c>
      <c r="Z7" s="54">
        <v>196762926.67732558</v>
      </c>
      <c r="AA7" s="54">
        <v>193979653.56497699</v>
      </c>
      <c r="AB7" s="54">
        <v>190202782.40511477</v>
      </c>
      <c r="AC7" s="54">
        <v>183522635</v>
      </c>
      <c r="AD7" s="54">
        <v>183171881.637086</v>
      </c>
      <c r="AE7" s="54">
        <v>184497490.31559649</v>
      </c>
      <c r="AF7" s="54">
        <v>187554928.19032657</v>
      </c>
      <c r="AG7" s="55">
        <v>189618308</v>
      </c>
      <c r="AH7" s="55">
        <v>192774508</v>
      </c>
      <c r="AI7" s="55" t="s">
        <v>550</v>
      </c>
    </row>
    <row r="8" spans="1:37" s="25" customFormat="1" ht="16.5" customHeight="1">
      <c r="A8" s="48" t="s">
        <v>575</v>
      </c>
      <c r="B8" s="45">
        <v>61671390</v>
      </c>
      <c r="C8" s="45">
        <v>75257588</v>
      </c>
      <c r="D8" s="45">
        <v>89243557</v>
      </c>
      <c r="E8" s="45">
        <v>106705934</v>
      </c>
      <c r="F8" s="45">
        <v>121600843</v>
      </c>
      <c r="G8" s="45">
        <v>127885193</v>
      </c>
      <c r="H8" s="45">
        <v>133700496</v>
      </c>
      <c r="I8" s="45">
        <v>128299601</v>
      </c>
      <c r="J8" s="45">
        <v>126581148</v>
      </c>
      <c r="K8" s="45">
        <v>127327189</v>
      </c>
      <c r="L8" s="45">
        <v>127883469</v>
      </c>
      <c r="M8" s="45">
        <v>128386775</v>
      </c>
      <c r="N8" s="45">
        <v>129728341</v>
      </c>
      <c r="O8" s="45">
        <v>129748704</v>
      </c>
      <c r="P8" s="45">
        <v>131838538</v>
      </c>
      <c r="Q8" s="45">
        <v>132432044</v>
      </c>
      <c r="R8" s="45">
        <v>133621420</v>
      </c>
      <c r="S8" s="45">
        <v>137633467</v>
      </c>
      <c r="T8" s="45">
        <v>135920677</v>
      </c>
      <c r="U8" s="45">
        <v>135669897</v>
      </c>
      <c r="V8" s="45">
        <v>136430651</v>
      </c>
      <c r="W8" s="45">
        <v>136568083</v>
      </c>
      <c r="X8" s="45">
        <v>135399945</v>
      </c>
      <c r="Y8" s="45" t="s">
        <v>556</v>
      </c>
      <c r="Z8" s="45" t="s">
        <v>556</v>
      </c>
      <c r="AA8" s="45" t="s">
        <v>556</v>
      </c>
      <c r="AB8" s="45" t="s">
        <v>556</v>
      </c>
      <c r="AC8" s="45" t="s">
        <v>556</v>
      </c>
      <c r="AD8" s="45" t="s">
        <v>556</v>
      </c>
      <c r="AE8" s="45" t="s">
        <v>556</v>
      </c>
      <c r="AF8" s="45" t="s">
        <v>556</v>
      </c>
      <c r="AG8" s="45" t="s">
        <v>556</v>
      </c>
      <c r="AH8" s="45" t="s">
        <v>556</v>
      </c>
      <c r="AI8" s="45" t="s">
        <v>550</v>
      </c>
    </row>
    <row r="9" spans="1:37" s="25" customFormat="1" ht="16.5" customHeight="1">
      <c r="A9" s="48" t="s">
        <v>574</v>
      </c>
      <c r="B9" s="45">
        <v>574032</v>
      </c>
      <c r="C9" s="45">
        <v>1381956</v>
      </c>
      <c r="D9" s="45">
        <v>2824098</v>
      </c>
      <c r="E9" s="45">
        <v>4964070</v>
      </c>
      <c r="F9" s="45">
        <v>5693940</v>
      </c>
      <c r="G9" s="45">
        <v>5444404</v>
      </c>
      <c r="H9" s="45">
        <v>4259462</v>
      </c>
      <c r="I9" s="45">
        <v>4177365</v>
      </c>
      <c r="J9" s="45">
        <v>4065118</v>
      </c>
      <c r="K9" s="45">
        <v>3977856</v>
      </c>
      <c r="L9" s="45">
        <v>3756555</v>
      </c>
      <c r="M9" s="45">
        <v>3897191</v>
      </c>
      <c r="N9" s="45">
        <v>3871599</v>
      </c>
      <c r="O9" s="45">
        <v>3826373</v>
      </c>
      <c r="P9" s="45">
        <v>3879450</v>
      </c>
      <c r="Q9" s="45">
        <v>4152433</v>
      </c>
      <c r="R9" s="45">
        <v>4346068</v>
      </c>
      <c r="S9" s="45">
        <v>4903056</v>
      </c>
      <c r="T9" s="45">
        <v>5004156</v>
      </c>
      <c r="U9" s="45">
        <v>5370035</v>
      </c>
      <c r="V9" s="45">
        <v>5767934</v>
      </c>
      <c r="W9" s="45">
        <v>6227146</v>
      </c>
      <c r="X9" s="45">
        <v>6678958</v>
      </c>
      <c r="Y9" s="45">
        <v>7138475.7854000414</v>
      </c>
      <c r="Z9" s="45">
        <v>7752925.6920842398</v>
      </c>
      <c r="AA9" s="45">
        <v>7929724</v>
      </c>
      <c r="AB9" s="45">
        <v>8009503</v>
      </c>
      <c r="AC9" s="45">
        <v>8437502</v>
      </c>
      <c r="AD9" s="45">
        <v>8454939</v>
      </c>
      <c r="AE9" s="45">
        <v>8404687</v>
      </c>
      <c r="AF9" s="45">
        <v>8417717.5010893885</v>
      </c>
      <c r="AG9" s="55">
        <v>8600936</v>
      </c>
      <c r="AH9" s="55">
        <v>8679380</v>
      </c>
      <c r="AI9" s="55" t="s">
        <v>550</v>
      </c>
    </row>
    <row r="10" spans="1:37" s="25" customFormat="1" ht="16.5" customHeight="1">
      <c r="A10" s="48" t="s">
        <v>573</v>
      </c>
      <c r="B10" s="54" t="s">
        <v>556</v>
      </c>
      <c r="C10" s="54" t="s">
        <v>556</v>
      </c>
      <c r="D10" s="54" t="s">
        <v>556</v>
      </c>
      <c r="E10" s="54" t="s">
        <v>556</v>
      </c>
      <c r="F10" s="54" t="s">
        <v>556</v>
      </c>
      <c r="G10" s="54" t="s">
        <v>556</v>
      </c>
      <c r="H10" s="54" t="s">
        <v>556</v>
      </c>
      <c r="I10" s="54" t="s">
        <v>556</v>
      </c>
      <c r="J10" s="54" t="s">
        <v>556</v>
      </c>
      <c r="K10" s="54" t="s">
        <v>556</v>
      </c>
      <c r="L10" s="54" t="s">
        <v>556</v>
      </c>
      <c r="M10" s="54" t="s">
        <v>556</v>
      </c>
      <c r="N10" s="54" t="s">
        <v>556</v>
      </c>
      <c r="O10" s="54" t="s">
        <v>556</v>
      </c>
      <c r="P10" s="54" t="s">
        <v>556</v>
      </c>
      <c r="Q10" s="54" t="s">
        <v>556</v>
      </c>
      <c r="R10" s="54" t="s">
        <v>556</v>
      </c>
      <c r="S10" s="54" t="s">
        <v>556</v>
      </c>
      <c r="T10" s="54" t="s">
        <v>556</v>
      </c>
      <c r="U10" s="54" t="s">
        <v>556</v>
      </c>
      <c r="V10" s="54" t="s">
        <v>556</v>
      </c>
      <c r="W10" s="54" t="s">
        <v>556</v>
      </c>
      <c r="X10" s="54" t="s">
        <v>556</v>
      </c>
      <c r="Y10" s="54">
        <v>39186974.45205161</v>
      </c>
      <c r="Z10" s="54">
        <v>39685227.894543707</v>
      </c>
      <c r="AA10" s="54">
        <v>40488025.018209703</v>
      </c>
      <c r="AB10" s="54">
        <v>40241657.960588463</v>
      </c>
      <c r="AC10" s="54">
        <v>50318787</v>
      </c>
      <c r="AD10" s="54">
        <v>50588676</v>
      </c>
      <c r="AE10" s="54">
        <v>51512739.866532281</v>
      </c>
      <c r="AF10" s="54">
        <v>52600309.314912066</v>
      </c>
      <c r="AG10" s="55">
        <v>53298884</v>
      </c>
      <c r="AH10" s="55">
        <v>54870473</v>
      </c>
      <c r="AI10" s="55" t="s">
        <v>550</v>
      </c>
    </row>
    <row r="11" spans="1:37" s="25" customFormat="1" ht="16.5" customHeight="1">
      <c r="A11" s="48" t="s">
        <v>572</v>
      </c>
      <c r="B11" s="54" t="s">
        <v>550</v>
      </c>
      <c r="C11" s="54" t="s">
        <v>550</v>
      </c>
      <c r="D11" s="54">
        <v>14210591</v>
      </c>
      <c r="E11" s="54">
        <v>20418250</v>
      </c>
      <c r="F11" s="54">
        <v>27875934</v>
      </c>
      <c r="G11" s="54">
        <v>37213863</v>
      </c>
      <c r="H11" s="54">
        <v>48274555</v>
      </c>
      <c r="I11" s="54">
        <v>53033443</v>
      </c>
      <c r="J11" s="54">
        <v>57091143</v>
      </c>
      <c r="K11" s="54">
        <v>59993706</v>
      </c>
      <c r="L11" s="54">
        <v>62903589</v>
      </c>
      <c r="M11" s="54">
        <v>65738322</v>
      </c>
      <c r="N11" s="54">
        <v>69133913</v>
      </c>
      <c r="O11" s="54">
        <v>70224082</v>
      </c>
      <c r="P11" s="54">
        <v>71330205</v>
      </c>
      <c r="Q11" s="54">
        <v>75356376</v>
      </c>
      <c r="R11" s="54">
        <v>79084979</v>
      </c>
      <c r="S11" s="54">
        <v>84187636</v>
      </c>
      <c r="T11" s="54">
        <v>85011305</v>
      </c>
      <c r="U11" s="54">
        <v>87186662.883300006</v>
      </c>
      <c r="V11" s="54">
        <v>91845327.345300004</v>
      </c>
      <c r="W11" s="54">
        <v>95336838.935399994</v>
      </c>
      <c r="X11" s="54">
        <v>99124775.010600001</v>
      </c>
      <c r="Y11" s="54" t="s">
        <v>556</v>
      </c>
      <c r="Z11" s="54" t="s">
        <v>556</v>
      </c>
      <c r="AA11" s="54" t="s">
        <v>556</v>
      </c>
      <c r="AB11" s="54" t="s">
        <v>556</v>
      </c>
      <c r="AC11" s="54" t="s">
        <v>556</v>
      </c>
      <c r="AD11" s="54" t="s">
        <v>556</v>
      </c>
      <c r="AE11" s="54" t="s">
        <v>556</v>
      </c>
      <c r="AF11" s="54" t="s">
        <v>556</v>
      </c>
      <c r="AG11" s="56" t="s">
        <v>556</v>
      </c>
      <c r="AH11" s="56" t="s">
        <v>556</v>
      </c>
      <c r="AI11" s="56" t="s">
        <v>550</v>
      </c>
    </row>
    <row r="12" spans="1:37" s="25" customFormat="1" ht="16.5" customHeight="1">
      <c r="A12" s="57" t="s">
        <v>571</v>
      </c>
      <c r="B12" s="54" t="s">
        <v>550</v>
      </c>
      <c r="C12" s="54">
        <v>13999285</v>
      </c>
      <c r="D12" s="54">
        <v>3681405</v>
      </c>
      <c r="E12" s="54">
        <v>4231622</v>
      </c>
      <c r="F12" s="54">
        <v>4373784</v>
      </c>
      <c r="G12" s="54">
        <v>4593071</v>
      </c>
      <c r="H12" s="54">
        <v>4486981</v>
      </c>
      <c r="I12" s="54">
        <v>4480815</v>
      </c>
      <c r="J12" s="54">
        <v>4369842</v>
      </c>
      <c r="K12" s="54">
        <v>4407850</v>
      </c>
      <c r="L12" s="54">
        <v>4906385</v>
      </c>
      <c r="M12" s="54">
        <v>5023670</v>
      </c>
      <c r="N12" s="54">
        <v>5266029</v>
      </c>
      <c r="O12" s="54">
        <v>5293358</v>
      </c>
      <c r="P12" s="54">
        <v>5734925</v>
      </c>
      <c r="Q12" s="54">
        <v>5762864</v>
      </c>
      <c r="R12" s="54">
        <v>5926030</v>
      </c>
      <c r="S12" s="54">
        <v>5703501</v>
      </c>
      <c r="T12" s="54">
        <v>5650619</v>
      </c>
      <c r="U12" s="54">
        <v>5848522.7416000003</v>
      </c>
      <c r="V12" s="54">
        <v>6161028.1655999999</v>
      </c>
      <c r="W12" s="54">
        <v>6395240.4208000004</v>
      </c>
      <c r="X12" s="54">
        <v>6649336.9712000005</v>
      </c>
      <c r="Y12" s="54">
        <v>8116671.5148247173</v>
      </c>
      <c r="Z12" s="54">
        <v>8288045.9578434834</v>
      </c>
      <c r="AA12" s="54">
        <v>8356096.7043238198</v>
      </c>
      <c r="AB12" s="54">
        <v>8217189.0707723014</v>
      </c>
      <c r="AC12" s="54">
        <v>7819054.7455276884</v>
      </c>
      <c r="AD12" s="54">
        <v>8190286.3639322901</v>
      </c>
      <c r="AE12" s="54">
        <v>8126007.221129314</v>
      </c>
      <c r="AF12" s="54">
        <v>8328758.5989865428</v>
      </c>
      <c r="AG12" s="55">
        <v>8456302</v>
      </c>
      <c r="AH12" s="55">
        <v>8746518</v>
      </c>
      <c r="AI12" s="55" t="s">
        <v>550</v>
      </c>
    </row>
    <row r="13" spans="1:37" s="25" customFormat="1" ht="16.5" customHeight="1">
      <c r="A13" s="48" t="s">
        <v>570</v>
      </c>
      <c r="B13" s="45">
        <v>11914249</v>
      </c>
      <c r="C13" s="45">
        <v>786510</v>
      </c>
      <c r="D13" s="45">
        <v>905082</v>
      </c>
      <c r="E13" s="45">
        <v>1130747</v>
      </c>
      <c r="F13" s="45">
        <v>1416869</v>
      </c>
      <c r="G13" s="45">
        <v>1403266</v>
      </c>
      <c r="H13" s="45">
        <v>1708895</v>
      </c>
      <c r="I13" s="45">
        <v>1691331</v>
      </c>
      <c r="J13" s="45">
        <v>1675363</v>
      </c>
      <c r="K13" s="45">
        <v>1680305</v>
      </c>
      <c r="L13" s="45">
        <v>1681500</v>
      </c>
      <c r="M13" s="45">
        <v>1695751</v>
      </c>
      <c r="N13" s="45">
        <v>1746586</v>
      </c>
      <c r="O13" s="45">
        <v>1789968</v>
      </c>
      <c r="P13" s="45">
        <v>1997345</v>
      </c>
      <c r="Q13" s="45">
        <v>2028562</v>
      </c>
      <c r="R13" s="45">
        <v>2096619</v>
      </c>
      <c r="S13" s="45">
        <v>2154174</v>
      </c>
      <c r="T13" s="45">
        <v>2276661</v>
      </c>
      <c r="U13" s="45">
        <v>1908365.3751000001</v>
      </c>
      <c r="V13" s="45">
        <v>2010335.4890999999</v>
      </c>
      <c r="W13" s="45">
        <v>2086758.6438</v>
      </c>
      <c r="X13" s="45">
        <v>2169670.0181999998</v>
      </c>
      <c r="Y13" s="45">
        <v>2635347.2006500158</v>
      </c>
      <c r="Z13" s="45">
        <v>2585229.470287214</v>
      </c>
      <c r="AA13" s="45">
        <v>2617117.7124895998</v>
      </c>
      <c r="AB13" s="45">
        <v>2552865.0093565886</v>
      </c>
      <c r="AC13" s="45">
        <v>2451638.1930718268</v>
      </c>
      <c r="AD13" s="45">
        <v>2469094</v>
      </c>
      <c r="AE13" s="45">
        <v>2471348.7033206243</v>
      </c>
      <c r="AF13" s="45">
        <v>2577197.369296208</v>
      </c>
      <c r="AG13" s="55">
        <v>2746882</v>
      </c>
      <c r="AH13" s="55">
        <v>2752043</v>
      </c>
      <c r="AI13" s="55" t="s">
        <v>550</v>
      </c>
    </row>
    <row r="14" spans="1:37" s="25" customFormat="1" ht="16.5" customHeight="1">
      <c r="A14" s="48" t="s">
        <v>569</v>
      </c>
      <c r="B14" s="45">
        <v>272129</v>
      </c>
      <c r="C14" s="45">
        <v>314284</v>
      </c>
      <c r="D14" s="45">
        <v>377562</v>
      </c>
      <c r="E14" s="45">
        <v>462156</v>
      </c>
      <c r="F14" s="45">
        <v>528789</v>
      </c>
      <c r="G14" s="45">
        <v>593485</v>
      </c>
      <c r="H14" s="45">
        <v>626987</v>
      </c>
      <c r="I14" s="45">
        <v>631279</v>
      </c>
      <c r="J14" s="45">
        <v>644732</v>
      </c>
      <c r="K14" s="45">
        <v>654432</v>
      </c>
      <c r="L14" s="45">
        <v>670423</v>
      </c>
      <c r="M14" s="45">
        <v>685503</v>
      </c>
      <c r="N14" s="45">
        <v>694781</v>
      </c>
      <c r="O14" s="45">
        <v>697548</v>
      </c>
      <c r="P14" s="45">
        <v>715540</v>
      </c>
      <c r="Q14" s="45">
        <v>728777</v>
      </c>
      <c r="R14" s="45">
        <v>746125</v>
      </c>
      <c r="S14" s="45">
        <v>749548</v>
      </c>
      <c r="T14" s="45">
        <v>760717</v>
      </c>
      <c r="U14" s="45">
        <v>776550</v>
      </c>
      <c r="V14" s="45">
        <v>795274</v>
      </c>
      <c r="W14" s="45">
        <v>807053</v>
      </c>
      <c r="X14" s="45">
        <v>821959</v>
      </c>
      <c r="Y14" s="45">
        <v>834436</v>
      </c>
      <c r="Z14" s="45">
        <v>843308</v>
      </c>
      <c r="AA14" s="45">
        <v>841993</v>
      </c>
      <c r="AB14" s="45">
        <v>846050.82077729516</v>
      </c>
      <c r="AC14" s="45">
        <v>666064</v>
      </c>
      <c r="AD14" s="45">
        <v>764509</v>
      </c>
      <c r="AE14" s="45">
        <v>864548.89342128637</v>
      </c>
      <c r="AF14" s="45">
        <v>872027.31824194128</v>
      </c>
      <c r="AG14" s="55">
        <v>888907</v>
      </c>
      <c r="AH14" s="55">
        <v>976161</v>
      </c>
      <c r="AI14" s="73">
        <f>TREND(AD14:AH14,AD2:AH2,AI2)</f>
        <v>1007529.2743062526</v>
      </c>
      <c r="AJ14" s="73">
        <f>TREND(AE14:AI14,AE2:AI2,AJ2)</f>
        <v>1038863.0302522928</v>
      </c>
      <c r="AK14" s="24"/>
    </row>
    <row r="15" spans="1:37" s="23" customFormat="1" ht="16.5" customHeight="1">
      <c r="A15" s="58" t="s">
        <v>568</v>
      </c>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59"/>
      <c r="AH15" s="59"/>
      <c r="AI15" s="59"/>
    </row>
    <row r="16" spans="1:37" s="25" customFormat="1" ht="16.5" customHeight="1">
      <c r="A16" s="48" t="s">
        <v>567</v>
      </c>
      <c r="B16" s="45">
        <v>49600</v>
      </c>
      <c r="C16" s="45">
        <v>49600</v>
      </c>
      <c r="D16" s="45">
        <v>49700</v>
      </c>
      <c r="E16" s="45">
        <v>50822</v>
      </c>
      <c r="F16" s="45">
        <v>59411</v>
      </c>
      <c r="G16" s="45">
        <v>64258</v>
      </c>
      <c r="H16" s="45">
        <v>58714</v>
      </c>
      <c r="I16" s="45">
        <v>60377</v>
      </c>
      <c r="J16" s="45">
        <v>63080</v>
      </c>
      <c r="K16" s="45">
        <v>64850</v>
      </c>
      <c r="L16" s="45">
        <v>68123</v>
      </c>
      <c r="M16" s="45">
        <v>67107</v>
      </c>
      <c r="N16" s="45">
        <v>53339</v>
      </c>
      <c r="O16" s="45">
        <v>54946</v>
      </c>
      <c r="P16" s="45">
        <v>55661</v>
      </c>
      <c r="Q16" s="45">
        <v>57352</v>
      </c>
      <c r="R16" s="45">
        <v>58578</v>
      </c>
      <c r="S16" s="45">
        <v>60256</v>
      </c>
      <c r="T16" s="45">
        <v>60719</v>
      </c>
      <c r="U16" s="45">
        <v>61659</v>
      </c>
      <c r="V16" s="45">
        <v>61318</v>
      </c>
      <c r="W16" s="45">
        <v>62284</v>
      </c>
      <c r="X16" s="45">
        <v>64025</v>
      </c>
      <c r="Y16" s="45">
        <v>63359</v>
      </c>
      <c r="Z16" s="45">
        <v>63151</v>
      </c>
      <c r="AA16" s="45">
        <v>63343</v>
      </c>
      <c r="AB16" s="45">
        <v>63108</v>
      </c>
      <c r="AC16" s="45">
        <v>61127</v>
      </c>
      <c r="AD16" s="45">
        <v>61245</v>
      </c>
      <c r="AE16" s="45">
        <v>66823</v>
      </c>
      <c r="AF16" s="45">
        <v>62449</v>
      </c>
      <c r="AG16" s="60">
        <v>63573</v>
      </c>
      <c r="AH16" s="60">
        <v>63270</v>
      </c>
      <c r="AI16" s="60">
        <v>63759</v>
      </c>
      <c r="AJ16" s="25">
        <f>TREND(AE16:AI16,$AE$2:$AI$2,$AJ$2)</f>
        <v>62382.699999999953</v>
      </c>
    </row>
    <row r="17" spans="1:36" s="25" customFormat="1" ht="16.5" customHeight="1">
      <c r="A17" s="48" t="s">
        <v>566</v>
      </c>
      <c r="B17" s="45">
        <v>2856</v>
      </c>
      <c r="C17" s="45">
        <v>1549</v>
      </c>
      <c r="D17" s="45">
        <v>1262</v>
      </c>
      <c r="E17" s="45">
        <v>1061</v>
      </c>
      <c r="F17" s="45">
        <v>1013</v>
      </c>
      <c r="G17" s="45">
        <v>717</v>
      </c>
      <c r="H17" s="45">
        <v>910</v>
      </c>
      <c r="I17" s="45">
        <v>1092</v>
      </c>
      <c r="J17" s="45">
        <v>1055</v>
      </c>
      <c r="K17" s="45">
        <v>1001</v>
      </c>
      <c r="L17" s="45">
        <v>1051</v>
      </c>
      <c r="M17" s="45">
        <v>1048</v>
      </c>
      <c r="N17" s="45">
        <v>1097</v>
      </c>
      <c r="O17" s="45">
        <v>1062</v>
      </c>
      <c r="P17" s="45">
        <v>1061</v>
      </c>
      <c r="Q17" s="45">
        <v>1160</v>
      </c>
      <c r="R17" s="45">
        <v>1306</v>
      </c>
      <c r="S17" s="45">
        <v>1359</v>
      </c>
      <c r="T17" s="45">
        <v>1448</v>
      </c>
      <c r="U17" s="45">
        <v>1482</v>
      </c>
      <c r="V17" s="45">
        <v>1622</v>
      </c>
      <c r="W17" s="45">
        <v>1645</v>
      </c>
      <c r="X17" s="45">
        <v>1801</v>
      </c>
      <c r="Y17" s="45">
        <v>1802</v>
      </c>
      <c r="Z17" s="45">
        <v>1948</v>
      </c>
      <c r="AA17" s="45">
        <v>2059</v>
      </c>
      <c r="AB17" s="45">
        <v>2096</v>
      </c>
      <c r="AC17" s="45">
        <v>2284</v>
      </c>
      <c r="AD17" s="45">
        <v>2348</v>
      </c>
      <c r="AE17" s="45">
        <v>2842</v>
      </c>
      <c r="AF17" s="45">
        <v>2444</v>
      </c>
      <c r="AG17" s="60">
        <v>2478</v>
      </c>
      <c r="AH17" s="60">
        <v>2553</v>
      </c>
      <c r="AI17" s="60">
        <v>2557</v>
      </c>
      <c r="AJ17" s="25">
        <f t="shared" ref="AJ17:AJ34" si="0">TREND(AE17:AI17,$AE$2:$AI$2,$AJ$2)</f>
        <v>2436.5</v>
      </c>
    </row>
    <row r="18" spans="1:36" s="25" customFormat="1" ht="16.5" customHeight="1">
      <c r="A18" s="61" t="s">
        <v>565</v>
      </c>
      <c r="B18" s="45">
        <v>9010</v>
      </c>
      <c r="C18" s="45">
        <v>9115</v>
      </c>
      <c r="D18" s="45">
        <v>9338</v>
      </c>
      <c r="E18" s="45">
        <v>9608</v>
      </c>
      <c r="F18" s="45">
        <v>9641</v>
      </c>
      <c r="G18" s="45">
        <v>9326</v>
      </c>
      <c r="H18" s="45">
        <v>10567</v>
      </c>
      <c r="I18" s="45">
        <v>10478</v>
      </c>
      <c r="J18" s="45">
        <v>10391</v>
      </c>
      <c r="K18" s="45">
        <v>10282</v>
      </c>
      <c r="L18" s="45">
        <v>10282</v>
      </c>
      <c r="M18" s="45">
        <v>10166</v>
      </c>
      <c r="N18" s="45">
        <v>10243</v>
      </c>
      <c r="O18" s="45">
        <v>10228</v>
      </c>
      <c r="P18" s="45">
        <v>10296</v>
      </c>
      <c r="Q18" s="45">
        <v>10362</v>
      </c>
      <c r="R18" s="45">
        <v>10311</v>
      </c>
      <c r="S18" s="45">
        <v>10718</v>
      </c>
      <c r="T18" s="45">
        <v>10849</v>
      </c>
      <c r="U18" s="45">
        <v>10754</v>
      </c>
      <c r="V18" s="45">
        <v>10858</v>
      </c>
      <c r="W18" s="45">
        <v>11110</v>
      </c>
      <c r="X18" s="45">
        <v>11052</v>
      </c>
      <c r="Y18" s="45">
        <v>11222</v>
      </c>
      <c r="Z18" s="45">
        <v>11377</v>
      </c>
      <c r="AA18" s="45">
        <v>11461</v>
      </c>
      <c r="AB18" s="45">
        <v>11510</v>
      </c>
      <c r="AC18" s="45">
        <v>14942</v>
      </c>
      <c r="AD18" s="45">
        <v>10469</v>
      </c>
      <c r="AE18" s="45">
        <v>10380</v>
      </c>
      <c r="AF18" s="45">
        <v>10551</v>
      </c>
      <c r="AG18" s="60">
        <v>10737</v>
      </c>
      <c r="AH18" s="60">
        <v>10775</v>
      </c>
      <c r="AI18" s="60">
        <v>10705</v>
      </c>
      <c r="AJ18" s="25">
        <f t="shared" si="0"/>
        <v>10891.800000000017</v>
      </c>
    </row>
    <row r="19" spans="1:36" s="25" customFormat="1" ht="16.5" customHeight="1">
      <c r="A19" s="48" t="s">
        <v>564</v>
      </c>
      <c r="B19" s="45">
        <v>3826</v>
      </c>
      <c r="C19" s="45">
        <v>1453</v>
      </c>
      <c r="D19" s="45">
        <v>1050</v>
      </c>
      <c r="E19" s="45">
        <v>703</v>
      </c>
      <c r="F19" s="45">
        <v>823</v>
      </c>
      <c r="G19" s="45">
        <v>676</v>
      </c>
      <c r="H19" s="45">
        <v>610</v>
      </c>
      <c r="I19" s="45">
        <v>551</v>
      </c>
      <c r="J19" s="45">
        <v>665</v>
      </c>
      <c r="K19" s="45">
        <v>635</v>
      </c>
      <c r="L19" s="45">
        <v>643</v>
      </c>
      <c r="M19" s="45">
        <v>695</v>
      </c>
      <c r="N19" s="45">
        <v>675</v>
      </c>
      <c r="O19" s="45">
        <v>655</v>
      </c>
      <c r="P19" s="45">
        <v>646</v>
      </c>
      <c r="Q19" s="45">
        <v>657</v>
      </c>
      <c r="R19" s="45">
        <v>652</v>
      </c>
      <c r="S19" s="45">
        <v>600</v>
      </c>
      <c r="T19" s="45">
        <v>616</v>
      </c>
      <c r="U19" s="45">
        <v>672</v>
      </c>
      <c r="V19" s="45">
        <v>597</v>
      </c>
      <c r="W19" s="45">
        <v>615</v>
      </c>
      <c r="X19" s="45">
        <v>609</v>
      </c>
      <c r="Y19" s="45">
        <v>559</v>
      </c>
      <c r="Z19" s="45">
        <v>590</v>
      </c>
      <c r="AA19" s="45">
        <v>531</v>
      </c>
      <c r="AB19" s="45">
        <v>571</v>
      </c>
      <c r="AC19" s="45">
        <v>479</v>
      </c>
      <c r="AD19" s="45">
        <v>570</v>
      </c>
      <c r="AE19" s="45">
        <v>560</v>
      </c>
      <c r="AF19" s="45">
        <v>537</v>
      </c>
      <c r="AG19" s="60">
        <v>611</v>
      </c>
      <c r="AH19" s="60">
        <v>601</v>
      </c>
      <c r="AI19" s="60">
        <v>539</v>
      </c>
      <c r="AJ19" s="25">
        <f t="shared" si="0"/>
        <v>576.20000000000027</v>
      </c>
    </row>
    <row r="20" spans="1:36" s="25" customFormat="1" ht="16.5" customHeight="1">
      <c r="A20" s="48" t="s">
        <v>563</v>
      </c>
      <c r="B20" s="54" t="s">
        <v>550</v>
      </c>
      <c r="C20" s="54" t="s">
        <v>550</v>
      </c>
      <c r="D20" s="54" t="s">
        <v>550</v>
      </c>
      <c r="E20" s="54" t="s">
        <v>550</v>
      </c>
      <c r="F20" s="54">
        <v>4500</v>
      </c>
      <c r="G20" s="54">
        <v>4035</v>
      </c>
      <c r="H20" s="54">
        <v>4982</v>
      </c>
      <c r="I20" s="54">
        <v>5126</v>
      </c>
      <c r="J20" s="54">
        <v>5164</v>
      </c>
      <c r="K20" s="54">
        <v>4982</v>
      </c>
      <c r="L20" s="54">
        <v>5126</v>
      </c>
      <c r="M20" s="54">
        <v>5164</v>
      </c>
      <c r="N20" s="54">
        <v>5239</v>
      </c>
      <c r="O20" s="54">
        <v>5425</v>
      </c>
      <c r="P20" s="54">
        <v>5535</v>
      </c>
      <c r="Q20" s="54">
        <v>5549</v>
      </c>
      <c r="R20" s="54">
        <v>5497</v>
      </c>
      <c r="S20" s="54">
        <v>5528</v>
      </c>
      <c r="T20" s="54">
        <v>5631</v>
      </c>
      <c r="U20" s="54">
        <v>5866</v>
      </c>
      <c r="V20" s="54">
        <v>6130</v>
      </c>
      <c r="W20" s="54">
        <v>6290</v>
      </c>
      <c r="X20" s="54">
        <v>6300</v>
      </c>
      <c r="Y20" s="54">
        <v>6279</v>
      </c>
      <c r="Z20" s="54">
        <v>6494</v>
      </c>
      <c r="AA20" s="54">
        <v>6722</v>
      </c>
      <c r="AB20" s="54">
        <v>6768</v>
      </c>
      <c r="AC20" s="54">
        <v>6971</v>
      </c>
      <c r="AD20" s="54">
        <v>6938</v>
      </c>
      <c r="AE20" s="54">
        <v>7150</v>
      </c>
      <c r="AF20" s="54">
        <v>7177</v>
      </c>
      <c r="AG20" s="60">
        <v>7151</v>
      </c>
      <c r="AH20" s="60">
        <v>7190</v>
      </c>
      <c r="AI20" s="60">
        <v>7129</v>
      </c>
      <c r="AJ20" s="25">
        <f t="shared" si="0"/>
        <v>7150.7</v>
      </c>
    </row>
    <row r="21" spans="1:36" s="25" customFormat="1" ht="16.5" customHeight="1">
      <c r="A21" s="48" t="s">
        <v>562</v>
      </c>
      <c r="B21" s="54" t="s">
        <v>550</v>
      </c>
      <c r="C21" s="54" t="s">
        <v>550</v>
      </c>
      <c r="D21" s="54" t="s">
        <v>550</v>
      </c>
      <c r="E21" s="54" t="s">
        <v>550</v>
      </c>
      <c r="F21" s="54" t="s">
        <v>550</v>
      </c>
      <c r="G21" s="54">
        <v>14490</v>
      </c>
      <c r="H21" s="54">
        <v>16471</v>
      </c>
      <c r="I21" s="54">
        <v>17879</v>
      </c>
      <c r="J21" s="54">
        <v>20695</v>
      </c>
      <c r="K21" s="54">
        <v>23527</v>
      </c>
      <c r="L21" s="54">
        <v>28729</v>
      </c>
      <c r="M21" s="54">
        <v>29352</v>
      </c>
      <c r="N21" s="54">
        <v>17738</v>
      </c>
      <c r="O21" s="54">
        <v>19820</v>
      </c>
      <c r="P21" s="54">
        <v>20042</v>
      </c>
      <c r="Q21" s="54">
        <v>20761</v>
      </c>
      <c r="R21" s="54">
        <v>22087</v>
      </c>
      <c r="S21" s="54">
        <v>24668</v>
      </c>
      <c r="T21" s="54">
        <v>24808</v>
      </c>
      <c r="U21" s="54">
        <v>25873</v>
      </c>
      <c r="V21" s="54">
        <v>26333</v>
      </c>
      <c r="W21" s="54">
        <v>28346</v>
      </c>
      <c r="X21" s="54">
        <v>29406</v>
      </c>
      <c r="Y21" s="54">
        <v>29433</v>
      </c>
      <c r="Z21" s="54">
        <v>30773</v>
      </c>
      <c r="AA21" s="54">
        <v>34235</v>
      </c>
      <c r="AB21" s="54">
        <v>33555</v>
      </c>
      <c r="AC21" s="54">
        <v>31846</v>
      </c>
      <c r="AD21" s="54">
        <v>31929</v>
      </c>
      <c r="AE21" s="54">
        <v>31433</v>
      </c>
      <c r="AF21" s="54">
        <v>31359</v>
      </c>
      <c r="AG21" s="60">
        <v>32490</v>
      </c>
      <c r="AH21" s="60">
        <v>33225</v>
      </c>
      <c r="AI21" s="60">
        <v>33012</v>
      </c>
      <c r="AJ21" s="25">
        <f t="shared" si="0"/>
        <v>33811</v>
      </c>
    </row>
    <row r="22" spans="1:36" s="25" customFormat="1" ht="16.5" customHeight="1">
      <c r="A22" s="48" t="s">
        <v>561</v>
      </c>
      <c r="B22" s="54" t="s">
        <v>550</v>
      </c>
      <c r="C22" s="54" t="s">
        <v>550</v>
      </c>
      <c r="D22" s="54" t="s">
        <v>550</v>
      </c>
      <c r="E22" s="54" t="s">
        <v>550</v>
      </c>
      <c r="F22" s="54" t="s">
        <v>550</v>
      </c>
      <c r="G22" s="54">
        <v>867</v>
      </c>
      <c r="H22" s="54">
        <v>1176</v>
      </c>
      <c r="I22" s="54">
        <v>1568</v>
      </c>
      <c r="J22" s="54">
        <v>1821</v>
      </c>
      <c r="K22" s="54">
        <v>2268</v>
      </c>
      <c r="L22" s="54">
        <v>2462</v>
      </c>
      <c r="M22" s="54">
        <v>2809</v>
      </c>
      <c r="N22" s="54">
        <v>5344</v>
      </c>
      <c r="O22" s="54">
        <v>6245</v>
      </c>
      <c r="P22" s="54">
        <v>7105</v>
      </c>
      <c r="Q22" s="54">
        <v>7467</v>
      </c>
      <c r="R22" s="54">
        <v>7705</v>
      </c>
      <c r="S22" s="54">
        <v>8137</v>
      </c>
      <c r="T22" s="54">
        <v>8033</v>
      </c>
      <c r="U22" s="54">
        <v>8626</v>
      </c>
      <c r="V22" s="54">
        <v>10544</v>
      </c>
      <c r="W22" s="54">
        <v>11622</v>
      </c>
      <c r="X22" s="54">
        <v>12454</v>
      </c>
      <c r="Y22" s="54">
        <v>12953</v>
      </c>
      <c r="Z22" s="54">
        <v>14953</v>
      </c>
      <c r="AA22" s="54">
        <v>17766</v>
      </c>
      <c r="AB22" s="54">
        <v>18066</v>
      </c>
      <c r="AC22" s="54">
        <v>18965</v>
      </c>
      <c r="AD22" s="54">
        <v>16996</v>
      </c>
      <c r="AE22" s="54">
        <v>17793</v>
      </c>
      <c r="AF22" s="54">
        <v>17994</v>
      </c>
      <c r="AG22" s="60">
        <v>18601</v>
      </c>
      <c r="AH22" s="60">
        <v>17042</v>
      </c>
      <c r="AI22" s="60">
        <v>18104</v>
      </c>
      <c r="AJ22" s="25">
        <f t="shared" si="0"/>
        <v>17807.800000000003</v>
      </c>
    </row>
    <row r="23" spans="1:36" s="23" customFormat="1" ht="16.5" customHeight="1">
      <c r="A23" s="44" t="s">
        <v>560</v>
      </c>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59"/>
      <c r="AH23" s="59"/>
      <c r="AI23" s="59"/>
      <c r="AJ23" s="25"/>
    </row>
    <row r="24" spans="1:36" s="25" customFormat="1" ht="16.5" customHeight="1">
      <c r="A24" s="48" t="s">
        <v>559</v>
      </c>
      <c r="B24" s="45">
        <v>1658292</v>
      </c>
      <c r="C24" s="45">
        <v>1478005</v>
      </c>
      <c r="D24" s="45">
        <v>1423921</v>
      </c>
      <c r="E24" s="45">
        <v>1359459</v>
      </c>
      <c r="F24" s="45">
        <v>1168114</v>
      </c>
      <c r="G24" s="45">
        <v>867070</v>
      </c>
      <c r="H24" s="45">
        <v>658902</v>
      </c>
      <c r="I24" s="45">
        <v>633489</v>
      </c>
      <c r="J24" s="45">
        <v>605189</v>
      </c>
      <c r="K24" s="45">
        <v>587033</v>
      </c>
      <c r="L24" s="45">
        <v>590930</v>
      </c>
      <c r="M24" s="45">
        <v>583486</v>
      </c>
      <c r="N24" s="45">
        <v>570865</v>
      </c>
      <c r="O24" s="45">
        <v>568493</v>
      </c>
      <c r="P24" s="45">
        <v>575604</v>
      </c>
      <c r="Q24" s="45">
        <v>579140</v>
      </c>
      <c r="R24" s="45">
        <v>560154</v>
      </c>
      <c r="S24" s="45">
        <v>499860</v>
      </c>
      <c r="T24" s="45">
        <v>477751</v>
      </c>
      <c r="U24" s="45">
        <v>467063</v>
      </c>
      <c r="V24" s="45">
        <v>473773</v>
      </c>
      <c r="W24" s="45">
        <v>474839</v>
      </c>
      <c r="X24" s="45">
        <v>475415</v>
      </c>
      <c r="Y24" s="45">
        <v>460172</v>
      </c>
      <c r="Z24" s="45">
        <v>450297</v>
      </c>
      <c r="AA24" s="45">
        <v>416180</v>
      </c>
      <c r="AB24" s="45">
        <v>397730</v>
      </c>
      <c r="AC24" s="45">
        <v>380699</v>
      </c>
      <c r="AD24" s="45">
        <v>380641</v>
      </c>
      <c r="AE24" s="45">
        <v>373838</v>
      </c>
      <c r="AF24" s="45">
        <v>371642</v>
      </c>
      <c r="AG24" s="49">
        <v>330996</v>
      </c>
      <c r="AH24" s="56">
        <v>315227</v>
      </c>
      <c r="AI24" s="56">
        <v>306268</v>
      </c>
      <c r="AJ24" s="25">
        <f t="shared" si="0"/>
        <v>282127.70000000298</v>
      </c>
    </row>
    <row r="25" spans="1:36" s="25" customFormat="1" ht="16.5" customHeight="1">
      <c r="A25" s="48" t="s">
        <v>501</v>
      </c>
      <c r="B25" s="45">
        <v>29031</v>
      </c>
      <c r="C25" s="45">
        <v>27780</v>
      </c>
      <c r="D25" s="45">
        <v>27077</v>
      </c>
      <c r="E25" s="45">
        <v>27846</v>
      </c>
      <c r="F25" s="45">
        <v>28094</v>
      </c>
      <c r="G25" s="45">
        <v>22548</v>
      </c>
      <c r="H25" s="45">
        <v>18835</v>
      </c>
      <c r="I25" s="45">
        <v>18344</v>
      </c>
      <c r="J25" s="45">
        <v>18004</v>
      </c>
      <c r="K25" s="45">
        <v>18161</v>
      </c>
      <c r="L25" s="45">
        <v>18505</v>
      </c>
      <c r="M25" s="45">
        <v>18812</v>
      </c>
      <c r="N25" s="45">
        <v>19269</v>
      </c>
      <c r="O25" s="45">
        <v>19684</v>
      </c>
      <c r="P25" s="45">
        <v>20261</v>
      </c>
      <c r="Q25" s="45">
        <v>20256</v>
      </c>
      <c r="R25" s="45">
        <v>20028</v>
      </c>
      <c r="S25" s="45">
        <v>19745</v>
      </c>
      <c r="T25" s="45">
        <v>20506</v>
      </c>
      <c r="U25" s="45">
        <v>20774</v>
      </c>
      <c r="V25" s="45">
        <v>22015</v>
      </c>
      <c r="W25" s="45">
        <v>22779</v>
      </c>
      <c r="X25" s="45">
        <v>23732</v>
      </c>
      <c r="Y25" s="45">
        <v>24143</v>
      </c>
      <c r="Z25" s="45">
        <v>24003</v>
      </c>
      <c r="AA25" s="45">
        <v>24045</v>
      </c>
      <c r="AB25" s="45">
        <v>23893</v>
      </c>
      <c r="AC25" s="45">
        <v>24250</v>
      </c>
      <c r="AD25" s="45">
        <v>24707</v>
      </c>
      <c r="AE25" s="45">
        <v>25033</v>
      </c>
      <c r="AF25" s="45">
        <v>25916</v>
      </c>
      <c r="AG25" s="49">
        <v>26574</v>
      </c>
      <c r="AH25" s="56">
        <v>26716</v>
      </c>
      <c r="AI25" s="56">
        <v>26547</v>
      </c>
      <c r="AJ25" s="25">
        <f t="shared" si="0"/>
        <v>27305.599999999977</v>
      </c>
    </row>
    <row r="26" spans="1:36" s="25" customFormat="1" ht="16.5" customHeight="1">
      <c r="A26" s="48" t="s">
        <v>558</v>
      </c>
      <c r="B26" s="45">
        <v>32104</v>
      </c>
      <c r="C26" s="45">
        <v>37164</v>
      </c>
      <c r="D26" s="45">
        <v>29787</v>
      </c>
      <c r="E26" s="45">
        <v>29407</v>
      </c>
      <c r="F26" s="45">
        <v>102161</v>
      </c>
      <c r="G26" s="45">
        <v>111086</v>
      </c>
      <c r="H26" s="45">
        <v>103527</v>
      </c>
      <c r="I26" s="45">
        <v>97492</v>
      </c>
      <c r="J26" s="45">
        <v>90064</v>
      </c>
      <c r="K26" s="45">
        <v>88513</v>
      </c>
      <c r="L26" s="45">
        <v>86120</v>
      </c>
      <c r="M26" s="45">
        <v>84724</v>
      </c>
      <c r="N26" s="45">
        <v>87364</v>
      </c>
      <c r="O26" s="45">
        <v>116108</v>
      </c>
      <c r="P26" s="45">
        <v>121659</v>
      </c>
      <c r="Q26" s="45">
        <v>126762</v>
      </c>
      <c r="R26" s="45">
        <v>132448</v>
      </c>
      <c r="S26" s="45">
        <v>125470</v>
      </c>
      <c r="T26" s="45">
        <v>130590</v>
      </c>
      <c r="U26" s="45">
        <v>124580</v>
      </c>
      <c r="V26" s="45">
        <v>120169</v>
      </c>
      <c r="W26" s="45">
        <v>120195</v>
      </c>
      <c r="X26" s="45">
        <v>120688</v>
      </c>
      <c r="Y26" s="45">
        <v>120463</v>
      </c>
      <c r="Z26" s="45">
        <v>109487</v>
      </c>
      <c r="AA26" s="45">
        <v>108233</v>
      </c>
      <c r="AB26" s="45">
        <v>101755</v>
      </c>
      <c r="AC26" s="45">
        <v>95972</v>
      </c>
      <c r="AD26" s="45">
        <v>92742</v>
      </c>
      <c r="AE26" s="45">
        <v>88122</v>
      </c>
      <c r="AF26" s="45" t="s">
        <v>556</v>
      </c>
      <c r="AG26" s="56" t="s">
        <v>556</v>
      </c>
      <c r="AH26" s="56" t="s">
        <v>556</v>
      </c>
      <c r="AI26" s="56" t="s">
        <v>556</v>
      </c>
    </row>
    <row r="27" spans="1:36" s="25" customFormat="1" ht="16.5" customHeight="1">
      <c r="A27" s="48" t="s">
        <v>557</v>
      </c>
      <c r="B27" s="45">
        <v>275090</v>
      </c>
      <c r="C27" s="45">
        <v>285493</v>
      </c>
      <c r="D27" s="45">
        <v>330473</v>
      </c>
      <c r="E27" s="45">
        <v>334739</v>
      </c>
      <c r="F27" s="45">
        <v>440552</v>
      </c>
      <c r="G27" s="45">
        <v>443530</v>
      </c>
      <c r="H27" s="45">
        <v>449832</v>
      </c>
      <c r="I27" s="45">
        <v>458679</v>
      </c>
      <c r="J27" s="45">
        <v>477883</v>
      </c>
      <c r="K27" s="45">
        <v>497586</v>
      </c>
      <c r="L27" s="45">
        <v>515362</v>
      </c>
      <c r="M27" s="45">
        <v>550717</v>
      </c>
      <c r="N27" s="45">
        <v>582344</v>
      </c>
      <c r="O27" s="45">
        <v>585818</v>
      </c>
      <c r="P27" s="45">
        <v>618404</v>
      </c>
      <c r="Q27" s="45">
        <v>662934</v>
      </c>
      <c r="R27" s="45">
        <v>688194</v>
      </c>
      <c r="S27" s="45">
        <v>688806</v>
      </c>
      <c r="T27" s="45">
        <v>691329</v>
      </c>
      <c r="U27" s="45">
        <v>687337</v>
      </c>
      <c r="V27" s="45">
        <v>693978</v>
      </c>
      <c r="W27" s="45">
        <v>717211</v>
      </c>
      <c r="X27" s="45">
        <v>750404</v>
      </c>
      <c r="Y27" s="45">
        <v>805074</v>
      </c>
      <c r="Z27" s="45">
        <v>833188</v>
      </c>
      <c r="AA27" s="45">
        <v>839020</v>
      </c>
      <c r="AB27" s="45">
        <v>809544</v>
      </c>
      <c r="AC27" s="45">
        <v>806554</v>
      </c>
      <c r="AD27" s="45">
        <v>842802</v>
      </c>
      <c r="AE27" s="45">
        <v>873679</v>
      </c>
      <c r="AF27" s="45" t="s">
        <v>556</v>
      </c>
      <c r="AG27" s="56" t="s">
        <v>556</v>
      </c>
      <c r="AH27" s="56" t="s">
        <v>556</v>
      </c>
      <c r="AI27" s="56" t="s">
        <v>556</v>
      </c>
    </row>
    <row r="28" spans="1:36" s="25" customFormat="1" ht="16.5" customHeight="1">
      <c r="A28" s="48" t="s">
        <v>555</v>
      </c>
      <c r="B28" s="54" t="s">
        <v>550</v>
      </c>
      <c r="C28" s="54" t="s">
        <v>550</v>
      </c>
      <c r="D28" s="54" t="s">
        <v>550</v>
      </c>
      <c r="E28" s="54">
        <v>1913</v>
      </c>
      <c r="F28" s="54">
        <v>2128</v>
      </c>
      <c r="G28" s="54">
        <v>1854</v>
      </c>
      <c r="H28" s="54">
        <v>1863</v>
      </c>
      <c r="I28" s="54">
        <v>1786</v>
      </c>
      <c r="J28" s="54">
        <v>1796</v>
      </c>
      <c r="K28" s="54">
        <v>1853</v>
      </c>
      <c r="L28" s="54">
        <v>1852</v>
      </c>
      <c r="M28" s="54">
        <v>1722</v>
      </c>
      <c r="N28" s="54">
        <v>1730</v>
      </c>
      <c r="O28" s="54">
        <v>1728</v>
      </c>
      <c r="P28" s="54">
        <v>1962</v>
      </c>
      <c r="Q28" s="54">
        <v>1992</v>
      </c>
      <c r="R28" s="54">
        <v>1894</v>
      </c>
      <c r="S28" s="54">
        <v>2084</v>
      </c>
      <c r="T28" s="54">
        <v>2896</v>
      </c>
      <c r="U28" s="54">
        <v>1623</v>
      </c>
      <c r="V28" s="54">
        <v>1211</v>
      </c>
      <c r="W28" s="54">
        <v>1186</v>
      </c>
      <c r="X28" s="54">
        <v>1191</v>
      </c>
      <c r="Y28" s="54">
        <v>1164</v>
      </c>
      <c r="Z28" s="54">
        <v>1177</v>
      </c>
      <c r="AA28" s="54">
        <v>1214</v>
      </c>
      <c r="AB28" s="54">
        <v>1274</v>
      </c>
      <c r="AC28" s="54">
        <v>1301</v>
      </c>
      <c r="AD28" s="54">
        <v>2090</v>
      </c>
      <c r="AE28" s="54">
        <v>1447</v>
      </c>
      <c r="AF28" s="54">
        <v>1419</v>
      </c>
      <c r="AG28" s="56">
        <v>1428</v>
      </c>
      <c r="AH28" s="56">
        <v>1402</v>
      </c>
      <c r="AI28" s="56">
        <v>1405</v>
      </c>
      <c r="AJ28" s="25">
        <f t="shared" si="0"/>
        <v>1389.9000000000015</v>
      </c>
    </row>
    <row r="29" spans="1:36" s="25" customFormat="1" ht="16.5" customHeight="1">
      <c r="A29" s="48" t="s">
        <v>554</v>
      </c>
      <c r="B29" s="54" t="s">
        <v>550</v>
      </c>
      <c r="C29" s="54" t="s">
        <v>550</v>
      </c>
      <c r="D29" s="54" t="s">
        <v>550</v>
      </c>
      <c r="E29" s="54">
        <v>355</v>
      </c>
      <c r="F29" s="54">
        <v>419</v>
      </c>
      <c r="G29" s="54">
        <v>291</v>
      </c>
      <c r="H29" s="54">
        <v>318</v>
      </c>
      <c r="I29" s="54">
        <v>316</v>
      </c>
      <c r="J29" s="54">
        <v>336</v>
      </c>
      <c r="K29" s="54">
        <v>360</v>
      </c>
      <c r="L29" s="54">
        <v>338</v>
      </c>
      <c r="M29" s="54">
        <v>313</v>
      </c>
      <c r="N29" s="54">
        <v>299</v>
      </c>
      <c r="O29" s="54">
        <v>332</v>
      </c>
      <c r="P29" s="54">
        <v>345</v>
      </c>
      <c r="Q29" s="54">
        <v>329</v>
      </c>
      <c r="R29" s="54">
        <v>378</v>
      </c>
      <c r="S29" s="54">
        <v>401</v>
      </c>
      <c r="T29" s="54">
        <v>372</v>
      </c>
      <c r="U29" s="54">
        <v>442</v>
      </c>
      <c r="V29" s="54">
        <v>276</v>
      </c>
      <c r="W29" s="54">
        <v>258</v>
      </c>
      <c r="X29" s="54">
        <v>319</v>
      </c>
      <c r="Y29" s="54">
        <v>270</v>
      </c>
      <c r="Z29" s="54">
        <v>278</v>
      </c>
      <c r="AA29" s="54">
        <v>274</v>
      </c>
      <c r="AB29" s="54">
        <v>282</v>
      </c>
      <c r="AC29" s="54">
        <v>287</v>
      </c>
      <c r="AD29" s="54">
        <v>485</v>
      </c>
      <c r="AE29" s="54">
        <v>418</v>
      </c>
      <c r="AF29" s="54">
        <v>428</v>
      </c>
      <c r="AG29" s="56">
        <v>423</v>
      </c>
      <c r="AH29" s="56">
        <v>434</v>
      </c>
      <c r="AI29" s="56">
        <v>419</v>
      </c>
      <c r="AJ29" s="25">
        <f t="shared" si="0"/>
        <v>426.80000000000018</v>
      </c>
    </row>
    <row r="30" spans="1:36" s="23" customFormat="1" ht="16.5" customHeight="1">
      <c r="A30" s="44" t="s">
        <v>553</v>
      </c>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59"/>
      <c r="AH30" s="59"/>
      <c r="AI30" s="59"/>
      <c r="AJ30" s="25"/>
    </row>
    <row r="31" spans="1:36" s="25" customFormat="1" ht="16.5" customHeight="1">
      <c r="A31" s="48" t="s">
        <v>552</v>
      </c>
      <c r="B31" s="45">
        <v>16777</v>
      </c>
      <c r="C31" s="45">
        <v>17033</v>
      </c>
      <c r="D31" s="45">
        <v>19377</v>
      </c>
      <c r="E31" s="45">
        <v>25515</v>
      </c>
      <c r="F31" s="45">
        <v>31662</v>
      </c>
      <c r="G31" s="45">
        <v>33597</v>
      </c>
      <c r="H31" s="45">
        <v>33597</v>
      </c>
      <c r="I31" s="45" t="s">
        <v>550</v>
      </c>
      <c r="J31" s="45">
        <v>30899</v>
      </c>
      <c r="K31" s="45">
        <v>30785</v>
      </c>
      <c r="L31" s="45">
        <v>30730</v>
      </c>
      <c r="M31" s="45">
        <v>31209</v>
      </c>
      <c r="N31" s="45">
        <v>32811</v>
      </c>
      <c r="O31" s="45">
        <v>33011</v>
      </c>
      <c r="P31" s="45">
        <v>33509</v>
      </c>
      <c r="Q31" s="45">
        <v>33387</v>
      </c>
      <c r="R31" s="45">
        <v>31360</v>
      </c>
      <c r="S31" s="45">
        <v>33042</v>
      </c>
      <c r="T31" s="45">
        <v>32381</v>
      </c>
      <c r="U31" s="45">
        <v>31335</v>
      </c>
      <c r="V31" s="45">
        <v>31296</v>
      </c>
      <c r="W31" s="45">
        <v>33152</v>
      </c>
      <c r="X31" s="45">
        <v>32211</v>
      </c>
      <c r="Y31" s="45">
        <v>31654</v>
      </c>
      <c r="Z31" s="45">
        <v>31238</v>
      </c>
      <c r="AA31" s="45">
        <v>31008</v>
      </c>
      <c r="AB31" s="45">
        <v>31412</v>
      </c>
      <c r="AC31" s="45">
        <v>31498</v>
      </c>
      <c r="AD31" s="45">
        <v>31550</v>
      </c>
      <c r="AE31" s="45">
        <v>31081</v>
      </c>
      <c r="AF31" s="45">
        <v>31043</v>
      </c>
      <c r="AG31" s="56">
        <v>31748</v>
      </c>
      <c r="AH31" s="62">
        <v>33212</v>
      </c>
      <c r="AI31" s="56">
        <v>33128</v>
      </c>
      <c r="AJ31" s="25">
        <f t="shared" si="0"/>
        <v>33921.299999999814</v>
      </c>
    </row>
    <row r="32" spans="1:36" s="25" customFormat="1" ht="16.5" customHeight="1">
      <c r="A32" s="48" t="s">
        <v>551</v>
      </c>
      <c r="B32" s="45">
        <v>6543</v>
      </c>
      <c r="C32" s="45">
        <v>6083</v>
      </c>
      <c r="D32" s="45">
        <v>6455</v>
      </c>
      <c r="E32" s="45">
        <v>6144</v>
      </c>
      <c r="F32" s="45">
        <v>7126</v>
      </c>
      <c r="G32" s="45">
        <v>7522</v>
      </c>
      <c r="H32" s="45">
        <v>8236</v>
      </c>
      <c r="I32" s="45" t="s">
        <v>550</v>
      </c>
      <c r="J32" s="45">
        <v>8311</v>
      </c>
      <c r="K32" s="45">
        <v>8323</v>
      </c>
      <c r="L32" s="45">
        <v>8334</v>
      </c>
      <c r="M32" s="45">
        <v>8281</v>
      </c>
      <c r="N32" s="45">
        <v>8293</v>
      </c>
      <c r="O32" s="45">
        <v>8408</v>
      </c>
      <c r="P32" s="45">
        <v>8523</v>
      </c>
      <c r="Q32" s="45">
        <v>8379</v>
      </c>
      <c r="R32" s="45">
        <v>8202</v>
      </c>
      <c r="S32" s="45">
        <v>8546</v>
      </c>
      <c r="T32" s="45">
        <v>8621</v>
      </c>
      <c r="U32" s="45">
        <v>8648</v>
      </c>
      <c r="V32" s="45">
        <v>8994</v>
      </c>
      <c r="W32" s="45">
        <v>8976</v>
      </c>
      <c r="X32" s="45">
        <v>8898</v>
      </c>
      <c r="Y32" s="45">
        <v>9041</v>
      </c>
      <c r="Z32" s="45">
        <v>9063</v>
      </c>
      <c r="AA32" s="45">
        <v>9101</v>
      </c>
      <c r="AB32" s="45">
        <v>9100</v>
      </c>
      <c r="AC32" s="45">
        <v>9023</v>
      </c>
      <c r="AD32" s="45">
        <v>8980</v>
      </c>
      <c r="AE32" s="45">
        <v>8918</v>
      </c>
      <c r="AF32" s="45">
        <v>9039</v>
      </c>
      <c r="AG32" s="56">
        <v>9043</v>
      </c>
      <c r="AH32" s="62">
        <v>9462</v>
      </c>
      <c r="AI32" s="56">
        <v>9411</v>
      </c>
      <c r="AJ32" s="25">
        <f t="shared" si="0"/>
        <v>9597.2999999999884</v>
      </c>
    </row>
    <row r="33" spans="1:36" s="25" customFormat="1" ht="32.25" customHeight="1">
      <c r="A33" s="63" t="s">
        <v>1015</v>
      </c>
      <c r="B33" s="54">
        <v>2926</v>
      </c>
      <c r="C33" s="54">
        <v>2376</v>
      </c>
      <c r="D33" s="54">
        <v>1579</v>
      </c>
      <c r="E33" s="54">
        <v>857</v>
      </c>
      <c r="F33" s="54">
        <v>864</v>
      </c>
      <c r="G33" s="54">
        <v>737</v>
      </c>
      <c r="H33" s="54">
        <v>636</v>
      </c>
      <c r="I33" s="54">
        <v>619</v>
      </c>
      <c r="J33" s="54">
        <v>603</v>
      </c>
      <c r="K33" s="54">
        <v>565</v>
      </c>
      <c r="L33" s="54">
        <v>543</v>
      </c>
      <c r="M33" s="54">
        <v>509</v>
      </c>
      <c r="N33" s="54">
        <v>495</v>
      </c>
      <c r="O33" s="54">
        <v>477</v>
      </c>
      <c r="P33" s="54">
        <v>470</v>
      </c>
      <c r="Q33" s="54">
        <v>463</v>
      </c>
      <c r="R33" s="54">
        <v>282</v>
      </c>
      <c r="S33" s="54">
        <v>274</v>
      </c>
      <c r="T33" s="54">
        <v>261</v>
      </c>
      <c r="U33" s="54">
        <v>246</v>
      </c>
      <c r="V33" s="54">
        <v>233</v>
      </c>
      <c r="W33" s="54">
        <v>231</v>
      </c>
      <c r="X33" s="54">
        <v>229</v>
      </c>
      <c r="Y33" s="54">
        <v>220</v>
      </c>
      <c r="Z33" s="54">
        <v>225</v>
      </c>
      <c r="AA33" s="54">
        <v>217</v>
      </c>
      <c r="AB33" s="54">
        <v>221</v>
      </c>
      <c r="AC33" s="54">
        <v>214</v>
      </c>
      <c r="AD33" s="54">
        <v>198</v>
      </c>
      <c r="AE33" s="54">
        <v>187</v>
      </c>
      <c r="AF33" s="54">
        <v>179</v>
      </c>
      <c r="AG33" s="49">
        <v>170</v>
      </c>
      <c r="AH33" s="49">
        <v>169</v>
      </c>
      <c r="AI33" s="49">
        <v>176</v>
      </c>
      <c r="AJ33" s="25">
        <f t="shared" si="0"/>
        <v>166.59999999999945</v>
      </c>
    </row>
    <row r="34" spans="1:36" s="25" customFormat="1" ht="16.5" customHeight="1" thickBot="1">
      <c r="A34" s="64" t="s">
        <v>549</v>
      </c>
      <c r="B34" s="65">
        <v>2450484</v>
      </c>
      <c r="C34" s="65">
        <v>4138140</v>
      </c>
      <c r="D34" s="65">
        <v>5128345</v>
      </c>
      <c r="E34" s="65">
        <v>7303286</v>
      </c>
      <c r="F34" s="65">
        <v>8577857</v>
      </c>
      <c r="G34" s="65">
        <v>9589483</v>
      </c>
      <c r="H34" s="65">
        <v>10996253</v>
      </c>
      <c r="I34" s="65">
        <v>11068440</v>
      </c>
      <c r="J34" s="65">
        <v>11132386</v>
      </c>
      <c r="K34" s="65">
        <v>11282736</v>
      </c>
      <c r="L34" s="65">
        <v>11429585</v>
      </c>
      <c r="M34" s="65">
        <v>11734710</v>
      </c>
      <c r="N34" s="65">
        <v>11877938</v>
      </c>
      <c r="O34" s="65">
        <v>12312982</v>
      </c>
      <c r="P34" s="65">
        <v>12565930</v>
      </c>
      <c r="Q34" s="65">
        <v>12738271</v>
      </c>
      <c r="R34" s="65">
        <v>12782143</v>
      </c>
      <c r="S34" s="65">
        <v>12876346</v>
      </c>
      <c r="T34" s="65">
        <v>12854054</v>
      </c>
      <c r="U34" s="65">
        <v>12794616</v>
      </c>
      <c r="V34" s="65">
        <v>12781476</v>
      </c>
      <c r="W34" s="65">
        <v>12942414</v>
      </c>
      <c r="X34" s="65">
        <v>12746126</v>
      </c>
      <c r="Y34" s="65">
        <v>12875568</v>
      </c>
      <c r="Z34" s="65">
        <v>12692892</v>
      </c>
      <c r="AA34" s="65">
        <v>12721541</v>
      </c>
      <c r="AB34" s="65">
        <v>12438926</v>
      </c>
      <c r="AC34" s="65">
        <v>12173935</v>
      </c>
      <c r="AD34" s="65">
        <v>12101936</v>
      </c>
      <c r="AE34" s="65">
        <v>12013496</v>
      </c>
      <c r="AF34" s="65">
        <v>11804002</v>
      </c>
      <c r="AG34" s="66">
        <v>11867049</v>
      </c>
      <c r="AH34" s="66">
        <v>11861811</v>
      </c>
      <c r="AI34" s="66">
        <v>11961568</v>
      </c>
      <c r="AJ34" s="25">
        <f t="shared" si="0"/>
        <v>11887771.099999998</v>
      </c>
    </row>
    <row r="35" spans="1:36" s="26" customFormat="1" ht="12.75" customHeight="1">
      <c r="A35" s="100" t="s">
        <v>940</v>
      </c>
      <c r="B35" s="100"/>
      <c r="C35" s="100"/>
      <c r="D35" s="100"/>
      <c r="E35" s="100"/>
      <c r="F35" s="100"/>
      <c r="G35" s="100"/>
      <c r="H35" s="100"/>
      <c r="I35" s="100"/>
      <c r="J35" s="100"/>
      <c r="K35" s="100"/>
      <c r="L35" s="100"/>
      <c r="M35" s="100"/>
      <c r="N35" s="100"/>
      <c r="O35" s="100"/>
      <c r="P35" s="100"/>
      <c r="Q35" s="100"/>
      <c r="R35" s="100"/>
      <c r="S35" s="67"/>
      <c r="T35" s="67"/>
      <c r="U35" s="67"/>
      <c r="V35" s="67"/>
      <c r="W35" s="67"/>
      <c r="X35" s="67"/>
      <c r="Y35" s="67"/>
      <c r="Z35" s="67"/>
      <c r="AA35" s="67"/>
      <c r="AB35" s="67"/>
      <c r="AC35" s="67"/>
      <c r="AD35" s="68"/>
      <c r="AE35" s="69"/>
      <c r="AF35" s="68"/>
      <c r="AG35" s="68"/>
      <c r="AH35" s="68"/>
      <c r="AI35" s="68"/>
    </row>
    <row r="36" spans="1:36" s="26" customFormat="1" ht="12.75" customHeight="1">
      <c r="A36" s="101"/>
      <c r="B36" s="101"/>
      <c r="C36" s="101"/>
      <c r="D36" s="101"/>
      <c r="E36" s="101"/>
      <c r="F36" s="101"/>
      <c r="G36" s="101"/>
      <c r="H36" s="101"/>
      <c r="I36" s="101"/>
      <c r="J36" s="101"/>
      <c r="K36" s="101"/>
      <c r="L36" s="101"/>
      <c r="M36" s="101"/>
      <c r="N36" s="101"/>
      <c r="O36" s="101"/>
      <c r="P36" s="101"/>
      <c r="Q36" s="101"/>
      <c r="R36" s="101"/>
      <c r="S36" s="70"/>
      <c r="T36" s="68"/>
      <c r="U36" s="68"/>
      <c r="V36" s="68"/>
      <c r="W36" s="68"/>
      <c r="X36" s="68"/>
      <c r="Y36" s="68"/>
      <c r="Z36" s="68"/>
      <c r="AA36" s="68"/>
      <c r="AB36" s="68"/>
      <c r="AC36" s="68"/>
      <c r="AD36" s="68"/>
      <c r="AE36" s="68"/>
      <c r="AF36" s="68"/>
      <c r="AG36" s="68"/>
      <c r="AH36" s="68"/>
      <c r="AI36" s="68"/>
    </row>
    <row r="37" spans="1:36" s="28" customFormat="1" ht="25.5" customHeight="1">
      <c r="A37" s="102" t="s">
        <v>548</v>
      </c>
      <c r="B37" s="102"/>
      <c r="C37" s="102"/>
      <c r="D37" s="102"/>
      <c r="E37" s="102"/>
      <c r="F37" s="102"/>
      <c r="G37" s="102"/>
      <c r="H37" s="102"/>
      <c r="I37" s="102"/>
      <c r="J37" s="102"/>
      <c r="K37" s="102"/>
      <c r="L37" s="102"/>
      <c r="M37" s="102"/>
      <c r="N37" s="102"/>
      <c r="O37" s="102"/>
      <c r="P37" s="102"/>
      <c r="Q37" s="102"/>
      <c r="R37" s="102"/>
      <c r="S37" s="71"/>
      <c r="T37" s="72"/>
      <c r="U37" s="72"/>
      <c r="V37" s="72"/>
      <c r="W37" s="72"/>
      <c r="X37" s="72"/>
      <c r="Y37" s="72"/>
      <c r="Z37" s="72"/>
      <c r="AA37" s="72"/>
      <c r="AB37" s="72"/>
      <c r="AC37" s="72"/>
      <c r="AD37" s="72"/>
      <c r="AE37" s="72"/>
      <c r="AF37" s="72"/>
      <c r="AG37" s="72"/>
      <c r="AH37" s="72"/>
      <c r="AI37" s="72"/>
    </row>
    <row r="38" spans="1:36" s="28" customFormat="1" ht="25.5" customHeight="1">
      <c r="A38" s="82" t="s">
        <v>547</v>
      </c>
      <c r="B38" s="82"/>
      <c r="C38" s="82"/>
      <c r="D38" s="82"/>
      <c r="E38" s="82"/>
      <c r="F38" s="82"/>
      <c r="G38" s="82"/>
      <c r="H38" s="82"/>
      <c r="I38" s="82"/>
      <c r="J38" s="82"/>
      <c r="K38" s="82"/>
      <c r="L38" s="82"/>
      <c r="M38" s="82"/>
      <c r="N38" s="82"/>
      <c r="O38" s="82"/>
      <c r="P38" s="82"/>
      <c r="Q38" s="82"/>
      <c r="R38" s="82"/>
      <c r="S38" s="71"/>
      <c r="T38" s="72"/>
      <c r="U38" s="72"/>
      <c r="V38" s="72"/>
      <c r="W38" s="72"/>
      <c r="X38" s="72"/>
      <c r="Y38" s="72"/>
      <c r="Z38" s="72"/>
      <c r="AA38" s="72"/>
      <c r="AB38" s="72"/>
      <c r="AC38" s="72"/>
      <c r="AD38" s="72"/>
      <c r="AE38" s="72"/>
      <c r="AF38" s="72"/>
      <c r="AG38" s="72"/>
      <c r="AH38" s="72"/>
      <c r="AI38" s="72"/>
    </row>
    <row r="39" spans="1:36" s="28" customFormat="1" ht="12.75" customHeight="1">
      <c r="A39" s="83" t="s">
        <v>941</v>
      </c>
      <c r="B39" s="83"/>
      <c r="C39" s="83"/>
      <c r="D39" s="83"/>
      <c r="E39" s="83"/>
      <c r="F39" s="83"/>
      <c r="G39" s="83"/>
      <c r="H39" s="83"/>
      <c r="I39" s="83"/>
      <c r="J39" s="83"/>
      <c r="K39" s="83"/>
      <c r="L39" s="83"/>
      <c r="M39" s="83"/>
      <c r="N39" s="83"/>
      <c r="O39" s="83"/>
      <c r="P39" s="83"/>
      <c r="Q39" s="83"/>
      <c r="R39" s="83"/>
      <c r="S39" s="71"/>
      <c r="T39" s="72"/>
      <c r="U39" s="72"/>
      <c r="V39" s="72"/>
      <c r="W39" s="72"/>
      <c r="X39" s="72"/>
      <c r="Y39" s="72"/>
      <c r="Z39" s="72"/>
      <c r="AA39" s="72"/>
      <c r="AB39" s="72"/>
      <c r="AC39" s="72"/>
      <c r="AD39" s="72"/>
      <c r="AE39" s="72"/>
      <c r="AF39" s="72"/>
      <c r="AG39" s="72"/>
      <c r="AH39" s="72"/>
      <c r="AI39" s="72"/>
    </row>
    <row r="40" spans="1:36" s="28" customFormat="1" ht="12.75" customHeight="1">
      <c r="A40" s="81" t="s">
        <v>546</v>
      </c>
      <c r="B40" s="81"/>
      <c r="C40" s="81"/>
      <c r="D40" s="81"/>
      <c r="E40" s="81"/>
      <c r="F40" s="81"/>
      <c r="G40" s="81"/>
      <c r="H40" s="81"/>
      <c r="I40" s="81"/>
      <c r="J40" s="81"/>
      <c r="K40" s="81"/>
      <c r="L40" s="81"/>
      <c r="M40" s="81"/>
      <c r="N40" s="81"/>
      <c r="O40" s="81"/>
      <c r="P40" s="81"/>
      <c r="Q40" s="81"/>
      <c r="R40" s="81"/>
      <c r="S40" s="71"/>
      <c r="T40" s="72"/>
      <c r="U40" s="72"/>
      <c r="V40" s="72"/>
      <c r="W40" s="72"/>
      <c r="X40" s="72"/>
      <c r="Y40" s="72"/>
      <c r="Z40" s="72"/>
      <c r="AA40" s="72"/>
      <c r="AB40" s="72"/>
      <c r="AC40" s="72"/>
      <c r="AD40" s="72"/>
      <c r="AE40" s="72"/>
      <c r="AF40" s="72"/>
      <c r="AG40" s="72"/>
      <c r="AH40" s="72"/>
      <c r="AI40" s="72"/>
    </row>
    <row r="41" spans="1:36" s="28" customFormat="1" ht="12.75" customHeight="1">
      <c r="A41" s="81" t="s">
        <v>545</v>
      </c>
      <c r="B41" s="81"/>
      <c r="C41" s="81"/>
      <c r="D41" s="81"/>
      <c r="E41" s="81"/>
      <c r="F41" s="81"/>
      <c r="G41" s="81"/>
      <c r="H41" s="81"/>
      <c r="I41" s="81"/>
      <c r="J41" s="81"/>
      <c r="K41" s="81"/>
      <c r="L41" s="81"/>
      <c r="M41" s="81"/>
      <c r="N41" s="81"/>
      <c r="O41" s="81"/>
      <c r="P41" s="81"/>
      <c r="Q41" s="81"/>
      <c r="R41" s="81"/>
      <c r="S41" s="71"/>
      <c r="T41" s="72"/>
      <c r="U41" s="72"/>
      <c r="V41" s="72"/>
      <c r="W41" s="72"/>
      <c r="X41" s="72"/>
      <c r="Y41" s="72"/>
      <c r="Z41" s="72"/>
      <c r="AA41" s="72"/>
      <c r="AB41" s="72"/>
      <c r="AC41" s="72"/>
      <c r="AD41" s="72"/>
      <c r="AE41" s="72"/>
      <c r="AF41" s="72"/>
      <c r="AG41" s="72"/>
      <c r="AH41" s="72"/>
      <c r="AI41" s="72"/>
    </row>
    <row r="42" spans="1:36" s="28" customFormat="1" ht="12.75" customHeight="1">
      <c r="A42" s="82" t="s">
        <v>544</v>
      </c>
      <c r="B42" s="82"/>
      <c r="C42" s="82"/>
      <c r="D42" s="82"/>
      <c r="E42" s="82"/>
      <c r="F42" s="82"/>
      <c r="G42" s="82"/>
      <c r="H42" s="82"/>
      <c r="I42" s="82"/>
      <c r="J42" s="82"/>
      <c r="K42" s="82"/>
      <c r="L42" s="82"/>
      <c r="M42" s="82"/>
      <c r="N42" s="82"/>
      <c r="O42" s="82"/>
      <c r="P42" s="82"/>
      <c r="Q42" s="82"/>
      <c r="R42" s="82"/>
      <c r="S42" s="72"/>
      <c r="T42" s="72"/>
      <c r="U42" s="72"/>
      <c r="V42" s="72"/>
      <c r="W42" s="72"/>
      <c r="X42" s="72"/>
      <c r="Y42" s="72"/>
      <c r="Z42" s="72"/>
      <c r="AA42" s="72"/>
      <c r="AB42" s="72"/>
      <c r="AC42" s="72"/>
      <c r="AD42" s="72"/>
      <c r="AE42" s="72"/>
      <c r="AF42" s="72"/>
      <c r="AG42" s="72"/>
      <c r="AH42" s="72"/>
      <c r="AI42" s="72"/>
    </row>
    <row r="43" spans="1:36" s="28" customFormat="1" ht="12.75" customHeight="1">
      <c r="A43" s="83" t="s">
        <v>543</v>
      </c>
      <c r="B43" s="83"/>
      <c r="C43" s="83"/>
      <c r="D43" s="83"/>
      <c r="E43" s="83"/>
      <c r="F43" s="83"/>
      <c r="G43" s="83"/>
      <c r="H43" s="83"/>
      <c r="I43" s="83"/>
      <c r="J43" s="83"/>
      <c r="K43" s="83"/>
      <c r="L43" s="83"/>
      <c r="M43" s="83"/>
      <c r="N43" s="83"/>
      <c r="O43" s="83"/>
      <c r="P43" s="83"/>
      <c r="Q43" s="83"/>
      <c r="R43" s="83"/>
      <c r="S43" s="72"/>
      <c r="T43" s="72"/>
      <c r="U43" s="72"/>
      <c r="V43" s="72"/>
      <c r="W43" s="72"/>
      <c r="X43" s="72"/>
      <c r="Y43" s="72"/>
      <c r="Z43" s="72"/>
      <c r="AA43" s="72"/>
      <c r="AB43" s="72"/>
      <c r="AC43" s="72"/>
      <c r="AD43" s="72"/>
      <c r="AE43" s="72"/>
      <c r="AF43" s="72"/>
      <c r="AG43" s="72"/>
      <c r="AH43" s="72"/>
      <c r="AI43" s="72"/>
    </row>
    <row r="44" spans="1:36" s="28" customFormat="1" ht="12.75" customHeight="1">
      <c r="A44" s="83" t="s">
        <v>542</v>
      </c>
      <c r="B44" s="83"/>
      <c r="C44" s="83"/>
      <c r="D44" s="83"/>
      <c r="E44" s="83"/>
      <c r="F44" s="83"/>
      <c r="G44" s="83"/>
      <c r="H44" s="83"/>
      <c r="I44" s="83"/>
      <c r="J44" s="83"/>
      <c r="K44" s="83"/>
      <c r="L44" s="83"/>
      <c r="M44" s="83"/>
      <c r="N44" s="83"/>
      <c r="O44" s="83"/>
      <c r="P44" s="83"/>
      <c r="Q44" s="83"/>
      <c r="R44" s="83"/>
      <c r="S44" s="72"/>
      <c r="T44" s="72"/>
      <c r="U44" s="72"/>
      <c r="V44" s="72"/>
      <c r="W44" s="72"/>
      <c r="X44" s="72"/>
      <c r="Y44" s="72"/>
      <c r="Z44" s="72"/>
      <c r="AA44" s="72"/>
      <c r="AB44" s="72"/>
      <c r="AC44" s="72"/>
      <c r="AD44" s="72"/>
      <c r="AE44" s="72"/>
      <c r="AF44" s="72"/>
      <c r="AG44" s="72"/>
      <c r="AH44" s="72"/>
      <c r="AI44" s="72"/>
    </row>
    <row r="45" spans="1:36" s="28" customFormat="1" ht="12.75" customHeight="1">
      <c r="A45" s="84" t="s">
        <v>541</v>
      </c>
      <c r="B45" s="84"/>
      <c r="C45" s="84"/>
      <c r="D45" s="84"/>
      <c r="E45" s="84"/>
      <c r="F45" s="84"/>
      <c r="G45" s="84"/>
      <c r="H45" s="84"/>
      <c r="I45" s="84"/>
      <c r="J45" s="84"/>
      <c r="K45" s="84"/>
      <c r="L45" s="84"/>
      <c r="M45" s="84"/>
      <c r="N45" s="84"/>
      <c r="O45" s="84"/>
      <c r="P45" s="84"/>
      <c r="Q45" s="84"/>
      <c r="R45" s="84"/>
      <c r="S45" s="72"/>
      <c r="T45" s="72"/>
      <c r="U45" s="72"/>
      <c r="V45" s="72"/>
      <c r="W45" s="72"/>
      <c r="X45" s="72"/>
      <c r="Y45" s="72"/>
      <c r="Z45" s="72"/>
      <c r="AA45" s="72"/>
      <c r="AB45" s="72"/>
      <c r="AC45" s="72"/>
      <c r="AD45" s="72"/>
      <c r="AE45" s="72"/>
      <c r="AF45" s="72"/>
      <c r="AG45" s="72"/>
      <c r="AH45" s="72"/>
      <c r="AI45" s="72"/>
    </row>
    <row r="46" spans="1:36" s="28" customFormat="1" ht="12.75" customHeight="1">
      <c r="A46" s="81" t="s">
        <v>540</v>
      </c>
      <c r="B46" s="81"/>
      <c r="C46" s="81"/>
      <c r="D46" s="81"/>
      <c r="E46" s="81"/>
      <c r="F46" s="81"/>
      <c r="G46" s="81"/>
      <c r="H46" s="81"/>
      <c r="I46" s="81"/>
      <c r="J46" s="81"/>
      <c r="K46" s="81"/>
      <c r="L46" s="81"/>
      <c r="M46" s="81"/>
      <c r="N46" s="81"/>
      <c r="O46" s="81"/>
      <c r="P46" s="81"/>
      <c r="Q46" s="81"/>
      <c r="R46" s="81"/>
      <c r="S46" s="72"/>
      <c r="T46" s="72"/>
      <c r="U46" s="72"/>
      <c r="V46" s="72"/>
      <c r="W46" s="72"/>
      <c r="X46" s="72"/>
      <c r="Y46" s="72"/>
      <c r="Z46" s="72"/>
      <c r="AA46" s="72"/>
      <c r="AB46" s="72"/>
      <c r="AC46" s="72"/>
      <c r="AD46" s="72"/>
      <c r="AE46" s="72"/>
      <c r="AF46" s="72"/>
      <c r="AG46" s="72"/>
      <c r="AH46" s="72"/>
      <c r="AI46" s="72"/>
    </row>
    <row r="47" spans="1:36" s="28" customFormat="1" ht="12.75" customHeight="1">
      <c r="A47" s="81" t="s">
        <v>539</v>
      </c>
      <c r="B47" s="81"/>
      <c r="C47" s="81"/>
      <c r="D47" s="81"/>
      <c r="E47" s="81"/>
      <c r="F47" s="81"/>
      <c r="G47" s="81"/>
      <c r="H47" s="81"/>
      <c r="I47" s="81"/>
      <c r="J47" s="81"/>
      <c r="K47" s="81"/>
      <c r="L47" s="81"/>
      <c r="M47" s="81"/>
      <c r="N47" s="81"/>
      <c r="O47" s="81"/>
      <c r="P47" s="81"/>
      <c r="Q47" s="81"/>
      <c r="R47" s="81"/>
      <c r="S47" s="72"/>
      <c r="T47" s="72"/>
      <c r="U47" s="72"/>
      <c r="V47" s="72"/>
      <c r="W47" s="72"/>
      <c r="X47" s="72"/>
      <c r="Y47" s="72"/>
      <c r="Z47" s="72"/>
      <c r="AA47" s="72"/>
      <c r="AB47" s="72"/>
      <c r="AC47" s="72"/>
      <c r="AD47" s="72"/>
      <c r="AE47" s="72"/>
      <c r="AF47" s="72"/>
      <c r="AG47" s="72"/>
      <c r="AH47" s="72"/>
      <c r="AI47" s="72"/>
    </row>
    <row r="48" spans="1:36" s="28" customFormat="1" ht="12.75" customHeight="1">
      <c r="A48" s="81" t="s">
        <v>538</v>
      </c>
      <c r="B48" s="81"/>
      <c r="C48" s="81"/>
      <c r="D48" s="81"/>
      <c r="E48" s="81"/>
      <c r="F48" s="81"/>
      <c r="G48" s="81"/>
      <c r="H48" s="81"/>
      <c r="I48" s="81"/>
      <c r="J48" s="81"/>
      <c r="K48" s="81"/>
      <c r="L48" s="81"/>
      <c r="M48" s="81"/>
      <c r="N48" s="81"/>
      <c r="O48" s="81"/>
      <c r="P48" s="81"/>
      <c r="Q48" s="81"/>
      <c r="R48" s="81"/>
      <c r="S48" s="72"/>
      <c r="T48" s="72"/>
      <c r="U48" s="72"/>
      <c r="V48" s="72"/>
      <c r="W48" s="72"/>
      <c r="X48" s="72"/>
      <c r="Y48" s="72"/>
      <c r="Z48" s="72"/>
      <c r="AA48" s="72"/>
      <c r="AB48" s="72"/>
      <c r="AC48" s="72"/>
      <c r="AD48" s="72"/>
      <c r="AE48" s="72"/>
      <c r="AF48" s="72"/>
      <c r="AG48" s="72"/>
      <c r="AH48" s="72"/>
      <c r="AI48" s="72"/>
    </row>
    <row r="49" spans="1:35" s="28" customFormat="1" ht="25.5" customHeight="1">
      <c r="A49" s="81" t="s">
        <v>537</v>
      </c>
      <c r="B49" s="81"/>
      <c r="C49" s="81"/>
      <c r="D49" s="81"/>
      <c r="E49" s="81"/>
      <c r="F49" s="81"/>
      <c r="G49" s="81"/>
      <c r="H49" s="81"/>
      <c r="I49" s="81"/>
      <c r="J49" s="81"/>
      <c r="K49" s="81"/>
      <c r="L49" s="81"/>
      <c r="M49" s="81"/>
      <c r="N49" s="81"/>
      <c r="O49" s="81"/>
      <c r="P49" s="81"/>
      <c r="Q49" s="81"/>
      <c r="R49" s="81"/>
      <c r="S49" s="72"/>
      <c r="T49" s="72"/>
      <c r="U49" s="72"/>
      <c r="V49" s="72"/>
      <c r="W49" s="72"/>
      <c r="X49" s="72"/>
      <c r="Y49" s="72"/>
      <c r="Z49" s="72"/>
      <c r="AA49" s="72"/>
      <c r="AB49" s="72"/>
      <c r="AC49" s="72"/>
      <c r="AD49" s="72"/>
      <c r="AE49" s="72"/>
      <c r="AF49" s="72"/>
      <c r="AG49" s="72"/>
      <c r="AH49" s="72"/>
      <c r="AI49" s="72"/>
    </row>
    <row r="50" spans="1:35" s="28" customFormat="1" ht="12.75" customHeight="1">
      <c r="A50" s="86" t="s">
        <v>536</v>
      </c>
      <c r="B50" s="86"/>
      <c r="C50" s="86"/>
      <c r="D50" s="86"/>
      <c r="E50" s="86"/>
      <c r="F50" s="86"/>
      <c r="G50" s="86"/>
      <c r="H50" s="86"/>
      <c r="I50" s="86"/>
      <c r="J50" s="86"/>
      <c r="K50" s="86"/>
      <c r="L50" s="86"/>
      <c r="M50" s="86"/>
      <c r="N50" s="86"/>
      <c r="O50" s="86"/>
      <c r="P50" s="86"/>
    </row>
    <row r="51" spans="1:35" s="28" customFormat="1" ht="12.75" customHeight="1">
      <c r="A51" s="103"/>
      <c r="B51" s="103"/>
      <c r="C51" s="103"/>
      <c r="D51" s="103"/>
      <c r="E51" s="103"/>
      <c r="F51" s="103"/>
      <c r="G51" s="103"/>
      <c r="H51" s="103"/>
      <c r="I51" s="103"/>
      <c r="J51" s="103"/>
      <c r="K51" s="103"/>
      <c r="L51" s="103"/>
      <c r="M51" s="103"/>
      <c r="N51" s="103"/>
      <c r="O51" s="103"/>
      <c r="P51" s="103"/>
    </row>
    <row r="52" spans="1:35" s="28" customFormat="1" ht="12.75" customHeight="1">
      <c r="A52" s="94" t="s">
        <v>535</v>
      </c>
      <c r="B52" s="94"/>
      <c r="C52" s="94"/>
      <c r="D52" s="94"/>
      <c r="E52" s="94"/>
      <c r="F52" s="94"/>
      <c r="G52" s="94"/>
      <c r="H52" s="94"/>
      <c r="I52" s="94"/>
      <c r="J52" s="94"/>
      <c r="K52" s="94"/>
      <c r="L52" s="94"/>
      <c r="M52" s="94"/>
      <c r="N52" s="94"/>
      <c r="O52" s="94"/>
      <c r="P52" s="94"/>
    </row>
    <row r="53" spans="1:35" s="28" customFormat="1" ht="38.25" customHeight="1">
      <c r="A53" s="95" t="s">
        <v>942</v>
      </c>
      <c r="B53" s="95"/>
      <c r="C53" s="95"/>
      <c r="D53" s="95"/>
      <c r="E53" s="95"/>
      <c r="F53" s="95"/>
      <c r="G53" s="95"/>
      <c r="H53" s="95"/>
      <c r="I53" s="95"/>
      <c r="J53" s="95"/>
      <c r="K53" s="95"/>
      <c r="L53" s="95"/>
      <c r="M53" s="95"/>
      <c r="N53" s="95"/>
      <c r="O53" s="95"/>
      <c r="P53" s="95"/>
    </row>
    <row r="54" spans="1:35" s="28" customFormat="1" ht="12.75" customHeight="1">
      <c r="A54" s="87" t="s">
        <v>534</v>
      </c>
      <c r="B54" s="87"/>
      <c r="C54" s="87"/>
      <c r="D54" s="87"/>
      <c r="E54" s="87"/>
      <c r="F54" s="87"/>
      <c r="G54" s="87"/>
      <c r="H54" s="87"/>
      <c r="I54" s="87"/>
      <c r="J54" s="87"/>
      <c r="K54" s="87"/>
      <c r="L54" s="87"/>
      <c r="M54" s="87"/>
      <c r="N54" s="87"/>
      <c r="O54" s="87"/>
      <c r="P54" s="87"/>
    </row>
    <row r="55" spans="1:35" s="28" customFormat="1" ht="38.25" customHeight="1">
      <c r="A55" s="104" t="s">
        <v>533</v>
      </c>
      <c r="B55" s="104"/>
      <c r="C55" s="104"/>
      <c r="D55" s="104"/>
      <c r="E55" s="104"/>
      <c r="F55" s="104"/>
      <c r="G55" s="104"/>
      <c r="H55" s="104"/>
      <c r="I55" s="104"/>
      <c r="J55" s="104"/>
      <c r="K55" s="104"/>
      <c r="L55" s="104"/>
      <c r="M55" s="104"/>
      <c r="N55" s="104"/>
      <c r="O55" s="104"/>
      <c r="P55" s="104"/>
    </row>
    <row r="56" spans="1:35" s="28" customFormat="1" ht="12.75" customHeight="1">
      <c r="A56" s="87" t="s">
        <v>532</v>
      </c>
      <c r="B56" s="87"/>
      <c r="C56" s="87"/>
      <c r="D56" s="87"/>
      <c r="E56" s="87"/>
      <c r="F56" s="87"/>
      <c r="G56" s="87"/>
      <c r="H56" s="87"/>
      <c r="I56" s="87"/>
      <c r="J56" s="87"/>
      <c r="K56" s="87"/>
      <c r="L56" s="87"/>
      <c r="M56" s="87"/>
      <c r="N56" s="87"/>
      <c r="O56" s="87"/>
      <c r="P56" s="87"/>
    </row>
    <row r="57" spans="1:35" s="28" customFormat="1" ht="12.75" customHeight="1">
      <c r="A57" s="87" t="s">
        <v>531</v>
      </c>
      <c r="B57" s="87"/>
      <c r="C57" s="87"/>
      <c r="D57" s="87"/>
      <c r="E57" s="87"/>
      <c r="F57" s="87"/>
      <c r="G57" s="87"/>
      <c r="H57" s="87"/>
      <c r="I57" s="87"/>
      <c r="J57" s="87"/>
      <c r="K57" s="87"/>
      <c r="L57" s="87"/>
      <c r="M57" s="87"/>
      <c r="N57" s="87"/>
      <c r="O57" s="87"/>
      <c r="P57" s="87"/>
    </row>
    <row r="58" spans="1:35" s="28" customFormat="1" ht="12.75" customHeight="1">
      <c r="A58" s="96" t="s">
        <v>530</v>
      </c>
      <c r="B58" s="96"/>
      <c r="C58" s="96"/>
      <c r="D58" s="96"/>
      <c r="E58" s="96"/>
      <c r="F58" s="96"/>
      <c r="G58" s="96"/>
      <c r="H58" s="96"/>
      <c r="I58" s="96"/>
      <c r="J58" s="96"/>
      <c r="K58" s="96"/>
      <c r="L58" s="96"/>
      <c r="M58" s="96"/>
      <c r="N58" s="96"/>
      <c r="O58" s="96"/>
      <c r="P58" s="96"/>
    </row>
    <row r="59" spans="1:35" s="28" customFormat="1" ht="12.75" customHeight="1">
      <c r="A59" s="105"/>
      <c r="B59" s="105"/>
      <c r="C59" s="105"/>
      <c r="D59" s="105"/>
      <c r="E59" s="105"/>
      <c r="F59" s="105"/>
      <c r="G59" s="105"/>
      <c r="H59" s="105"/>
      <c r="I59" s="105"/>
      <c r="J59" s="105"/>
      <c r="K59" s="105"/>
      <c r="L59" s="105"/>
      <c r="M59" s="105"/>
      <c r="N59" s="105"/>
      <c r="O59" s="105"/>
      <c r="P59" s="105"/>
    </row>
    <row r="60" spans="1:35" s="28" customFormat="1" ht="12.75" customHeight="1">
      <c r="A60" s="97" t="s">
        <v>529</v>
      </c>
      <c r="B60" s="97"/>
      <c r="C60" s="97"/>
      <c r="D60" s="97"/>
      <c r="E60" s="97"/>
      <c r="F60" s="97"/>
      <c r="G60" s="97"/>
      <c r="H60" s="97"/>
      <c r="I60" s="97"/>
      <c r="J60" s="97"/>
      <c r="K60" s="97"/>
      <c r="L60" s="97"/>
      <c r="M60" s="97"/>
      <c r="N60" s="97"/>
      <c r="O60" s="97"/>
      <c r="P60" s="97"/>
    </row>
    <row r="61" spans="1:35" s="28" customFormat="1" ht="12.75" customHeight="1">
      <c r="A61" s="97" t="s">
        <v>528</v>
      </c>
      <c r="B61" s="97"/>
      <c r="C61" s="97"/>
      <c r="D61" s="97"/>
      <c r="E61" s="97"/>
      <c r="F61" s="97"/>
      <c r="G61" s="97"/>
      <c r="H61" s="97"/>
      <c r="I61" s="97"/>
      <c r="J61" s="97"/>
      <c r="K61" s="97"/>
      <c r="L61" s="97"/>
      <c r="M61" s="97"/>
      <c r="N61" s="97"/>
      <c r="O61" s="97"/>
      <c r="P61" s="97"/>
    </row>
    <row r="62" spans="1:35" s="28" customFormat="1" ht="12.75" customHeight="1">
      <c r="A62" s="90" t="s">
        <v>527</v>
      </c>
      <c r="B62" s="90"/>
      <c r="C62" s="90"/>
      <c r="D62" s="90"/>
      <c r="E62" s="90"/>
      <c r="F62" s="90"/>
      <c r="G62" s="90"/>
      <c r="H62" s="90"/>
      <c r="I62" s="90"/>
      <c r="J62" s="90"/>
      <c r="K62" s="90"/>
      <c r="L62" s="90"/>
      <c r="M62" s="90"/>
      <c r="N62" s="90"/>
      <c r="O62" s="90"/>
      <c r="P62" s="90"/>
    </row>
    <row r="63" spans="1:35" s="28" customFormat="1" ht="12.75" customHeight="1">
      <c r="A63" s="98" t="s">
        <v>526</v>
      </c>
      <c r="B63" s="98"/>
      <c r="C63" s="98"/>
      <c r="D63" s="98"/>
      <c r="E63" s="98"/>
      <c r="F63" s="98"/>
      <c r="G63" s="98"/>
      <c r="H63" s="98"/>
      <c r="I63" s="98"/>
      <c r="J63" s="98"/>
      <c r="K63" s="98"/>
      <c r="L63" s="98"/>
      <c r="M63" s="98"/>
      <c r="N63" s="98"/>
      <c r="O63" s="98"/>
      <c r="P63" s="98"/>
    </row>
    <row r="64" spans="1:35" s="28" customFormat="1" ht="12.75" customHeight="1">
      <c r="A64" s="85" t="s">
        <v>525</v>
      </c>
      <c r="B64" s="85"/>
      <c r="C64" s="85"/>
      <c r="D64" s="85"/>
      <c r="E64" s="85"/>
      <c r="F64" s="85"/>
      <c r="G64" s="85"/>
      <c r="H64" s="85"/>
      <c r="I64" s="85"/>
      <c r="J64" s="85"/>
      <c r="K64" s="85"/>
      <c r="L64" s="85"/>
      <c r="M64" s="85"/>
      <c r="N64" s="85"/>
      <c r="O64" s="85"/>
      <c r="P64" s="85"/>
    </row>
    <row r="65" spans="1:16" s="28" customFormat="1" ht="12.75" customHeight="1">
      <c r="A65" s="85" t="s">
        <v>524</v>
      </c>
      <c r="B65" s="85"/>
      <c r="C65" s="85"/>
      <c r="D65" s="85"/>
      <c r="E65" s="85"/>
      <c r="F65" s="85"/>
      <c r="G65" s="85"/>
      <c r="H65" s="85"/>
      <c r="I65" s="85"/>
      <c r="J65" s="85"/>
      <c r="K65" s="85"/>
      <c r="L65" s="85"/>
      <c r="M65" s="85"/>
      <c r="N65" s="85"/>
      <c r="O65" s="85"/>
      <c r="P65" s="85"/>
    </row>
    <row r="66" spans="1:16" s="28" customFormat="1" ht="12.75" customHeight="1">
      <c r="A66" s="85" t="s">
        <v>523</v>
      </c>
      <c r="B66" s="85"/>
      <c r="C66" s="85"/>
      <c r="D66" s="85"/>
      <c r="E66" s="85"/>
      <c r="F66" s="85"/>
      <c r="G66" s="85"/>
      <c r="H66" s="85"/>
      <c r="I66" s="85"/>
      <c r="J66" s="85"/>
      <c r="K66" s="85"/>
      <c r="L66" s="85"/>
      <c r="M66" s="85"/>
      <c r="N66" s="85"/>
      <c r="O66" s="85"/>
      <c r="P66" s="85"/>
    </row>
    <row r="67" spans="1:16" s="28" customFormat="1" ht="12.75" customHeight="1">
      <c r="A67" s="85" t="s">
        <v>943</v>
      </c>
      <c r="B67" s="85"/>
      <c r="C67" s="85"/>
      <c r="D67" s="85"/>
      <c r="E67" s="85"/>
      <c r="F67" s="85"/>
      <c r="G67" s="85"/>
      <c r="H67" s="85"/>
      <c r="I67" s="85"/>
      <c r="J67" s="85"/>
      <c r="K67" s="85"/>
      <c r="L67" s="85"/>
      <c r="M67" s="85"/>
      <c r="N67" s="85"/>
      <c r="O67" s="85"/>
      <c r="P67" s="85"/>
    </row>
    <row r="68" spans="1:16" s="28" customFormat="1" ht="12.75" customHeight="1">
      <c r="A68" s="90" t="s">
        <v>522</v>
      </c>
      <c r="B68" s="90"/>
      <c r="C68" s="90"/>
      <c r="D68" s="90"/>
      <c r="E68" s="90"/>
      <c r="F68" s="90"/>
      <c r="G68" s="90"/>
      <c r="H68" s="90"/>
      <c r="I68" s="90"/>
      <c r="J68" s="90"/>
      <c r="K68" s="90"/>
      <c r="L68" s="90"/>
      <c r="M68" s="90"/>
      <c r="N68" s="90"/>
      <c r="O68" s="90"/>
      <c r="P68" s="90"/>
    </row>
    <row r="69" spans="1:16" s="28" customFormat="1" ht="12.75" customHeight="1">
      <c r="A69" s="85" t="s">
        <v>521</v>
      </c>
      <c r="B69" s="85"/>
      <c r="C69" s="85"/>
      <c r="D69" s="85"/>
      <c r="E69" s="85"/>
      <c r="F69" s="85"/>
      <c r="G69" s="85"/>
      <c r="H69" s="85"/>
      <c r="I69" s="85"/>
      <c r="J69" s="85"/>
      <c r="K69" s="85"/>
      <c r="L69" s="85"/>
      <c r="M69" s="85"/>
      <c r="N69" s="85"/>
      <c r="O69" s="85"/>
      <c r="P69" s="85"/>
    </row>
    <row r="70" spans="1:16" s="28" customFormat="1" ht="12.75" customHeight="1">
      <c r="A70" s="85" t="s">
        <v>520</v>
      </c>
      <c r="B70" s="85"/>
      <c r="C70" s="85"/>
      <c r="D70" s="85"/>
      <c r="E70" s="85"/>
      <c r="F70" s="85"/>
      <c r="G70" s="85"/>
      <c r="H70" s="85"/>
      <c r="I70" s="85"/>
      <c r="J70" s="85"/>
      <c r="K70" s="85"/>
      <c r="L70" s="85"/>
      <c r="M70" s="85"/>
      <c r="N70" s="85"/>
      <c r="O70" s="85"/>
      <c r="P70" s="85"/>
    </row>
    <row r="71" spans="1:16" s="28" customFormat="1" ht="12.75" customHeight="1">
      <c r="A71" s="85" t="s">
        <v>519</v>
      </c>
      <c r="B71" s="85"/>
      <c r="C71" s="85"/>
      <c r="D71" s="85"/>
      <c r="E71" s="85"/>
      <c r="F71" s="85"/>
      <c r="G71" s="85"/>
      <c r="H71" s="85"/>
      <c r="I71" s="85"/>
      <c r="J71" s="85"/>
      <c r="K71" s="85"/>
      <c r="L71" s="85"/>
      <c r="M71" s="85"/>
      <c r="N71" s="85"/>
      <c r="O71" s="85"/>
      <c r="P71" s="85"/>
    </row>
    <row r="72" spans="1:16" s="28" customFormat="1" ht="12.75" customHeight="1">
      <c r="A72" s="85" t="s">
        <v>518</v>
      </c>
      <c r="B72" s="85"/>
      <c r="C72" s="85"/>
      <c r="D72" s="85"/>
      <c r="E72" s="85"/>
      <c r="F72" s="85"/>
      <c r="G72" s="85"/>
      <c r="H72" s="85"/>
      <c r="I72" s="85"/>
      <c r="J72" s="85"/>
      <c r="K72" s="85"/>
      <c r="L72" s="85"/>
      <c r="M72" s="85"/>
      <c r="N72" s="85"/>
      <c r="O72" s="85"/>
      <c r="P72" s="85"/>
    </row>
    <row r="73" spans="1:16" s="28" customFormat="1" ht="12.75" customHeight="1">
      <c r="A73" s="85" t="s">
        <v>944</v>
      </c>
      <c r="B73" s="85"/>
      <c r="C73" s="85"/>
      <c r="D73" s="85"/>
      <c r="E73" s="85"/>
      <c r="F73" s="85"/>
      <c r="G73" s="85"/>
      <c r="H73" s="85"/>
      <c r="I73" s="85"/>
      <c r="J73" s="85"/>
      <c r="K73" s="85"/>
      <c r="L73" s="85"/>
      <c r="M73" s="85"/>
      <c r="N73" s="85"/>
      <c r="O73" s="85"/>
      <c r="P73" s="85"/>
    </row>
    <row r="74" spans="1:16" s="28" customFormat="1" ht="12.75" customHeight="1">
      <c r="A74" s="92" t="s">
        <v>517</v>
      </c>
      <c r="B74" s="92"/>
      <c r="C74" s="92"/>
      <c r="D74" s="92"/>
      <c r="E74" s="92"/>
      <c r="F74" s="92"/>
      <c r="G74" s="92"/>
      <c r="H74" s="92"/>
      <c r="I74" s="92"/>
      <c r="J74" s="92"/>
      <c r="K74" s="92"/>
      <c r="L74" s="92"/>
      <c r="M74" s="92"/>
      <c r="N74" s="92"/>
      <c r="O74" s="92"/>
      <c r="P74" s="92"/>
    </row>
    <row r="75" spans="1:16" s="28" customFormat="1" ht="12.75" customHeight="1">
      <c r="A75" s="90" t="s">
        <v>516</v>
      </c>
      <c r="B75" s="90"/>
      <c r="C75" s="90"/>
      <c r="D75" s="90"/>
      <c r="E75" s="90"/>
      <c r="F75" s="90"/>
      <c r="G75" s="90"/>
      <c r="H75" s="90"/>
      <c r="I75" s="90"/>
      <c r="J75" s="90"/>
      <c r="K75" s="90"/>
      <c r="L75" s="90"/>
      <c r="M75" s="90"/>
      <c r="N75" s="90"/>
      <c r="O75" s="90"/>
      <c r="P75" s="90"/>
    </row>
    <row r="76" spans="1:16" s="28" customFormat="1" ht="12.75" customHeight="1">
      <c r="A76" s="87" t="s">
        <v>515</v>
      </c>
      <c r="B76" s="87"/>
      <c r="C76" s="87"/>
      <c r="D76" s="87"/>
      <c r="E76" s="87"/>
      <c r="F76" s="87"/>
      <c r="G76" s="87"/>
      <c r="H76" s="87"/>
      <c r="I76" s="87"/>
      <c r="J76" s="87"/>
      <c r="K76" s="87"/>
      <c r="L76" s="87"/>
      <c r="M76" s="87"/>
      <c r="N76" s="87"/>
      <c r="O76" s="87"/>
      <c r="P76" s="87"/>
    </row>
    <row r="77" spans="1:16" s="28" customFormat="1" ht="12.75" customHeight="1">
      <c r="A77" s="91" t="s">
        <v>509</v>
      </c>
      <c r="B77" s="91"/>
      <c r="C77" s="91"/>
      <c r="D77" s="91"/>
      <c r="E77" s="91"/>
      <c r="F77" s="91"/>
      <c r="G77" s="91"/>
      <c r="H77" s="91"/>
      <c r="I77" s="91"/>
      <c r="J77" s="91"/>
      <c r="K77" s="91"/>
      <c r="L77" s="91"/>
      <c r="M77" s="91"/>
      <c r="N77" s="91"/>
      <c r="O77" s="91"/>
      <c r="P77" s="91"/>
    </row>
    <row r="78" spans="1:16" s="28" customFormat="1" ht="12.75" customHeight="1">
      <c r="A78" s="93" t="s">
        <v>514</v>
      </c>
      <c r="B78" s="93"/>
      <c r="C78" s="93"/>
      <c r="D78" s="93"/>
      <c r="E78" s="93"/>
      <c r="F78" s="93"/>
      <c r="G78" s="93"/>
      <c r="H78" s="93"/>
      <c r="I78" s="93"/>
      <c r="J78" s="93"/>
      <c r="K78" s="93"/>
      <c r="L78" s="93"/>
      <c r="M78" s="93"/>
      <c r="N78" s="93"/>
      <c r="O78" s="93"/>
      <c r="P78" s="93"/>
    </row>
    <row r="79" spans="1:16" s="28" customFormat="1" ht="12.75" customHeight="1">
      <c r="A79" s="91" t="s">
        <v>945</v>
      </c>
      <c r="B79" s="91"/>
      <c r="C79" s="91"/>
      <c r="D79" s="91"/>
      <c r="E79" s="91"/>
      <c r="F79" s="91"/>
      <c r="G79" s="91"/>
      <c r="H79" s="91"/>
      <c r="I79" s="91"/>
      <c r="J79" s="91"/>
      <c r="K79" s="91"/>
      <c r="L79" s="91"/>
      <c r="M79" s="91"/>
      <c r="N79" s="91"/>
      <c r="O79" s="91"/>
      <c r="P79" s="91"/>
    </row>
    <row r="80" spans="1:16" s="28" customFormat="1" ht="12.75" customHeight="1">
      <c r="A80" s="90" t="s">
        <v>513</v>
      </c>
      <c r="B80" s="90"/>
      <c r="C80" s="90"/>
      <c r="D80" s="90"/>
      <c r="E80" s="90"/>
      <c r="F80" s="90"/>
      <c r="G80" s="90"/>
      <c r="H80" s="90"/>
      <c r="I80" s="90"/>
      <c r="J80" s="90"/>
      <c r="K80" s="90"/>
      <c r="L80" s="90"/>
      <c r="M80" s="90"/>
      <c r="N80" s="90"/>
      <c r="O80" s="90"/>
      <c r="P80" s="90"/>
    </row>
    <row r="81" spans="1:16" s="28" customFormat="1" ht="12.75" customHeight="1">
      <c r="A81" s="87" t="s">
        <v>512</v>
      </c>
      <c r="B81" s="87"/>
      <c r="C81" s="87"/>
      <c r="D81" s="87"/>
      <c r="E81" s="87"/>
      <c r="F81" s="87"/>
      <c r="G81" s="87"/>
      <c r="H81" s="87"/>
      <c r="I81" s="87"/>
      <c r="J81" s="87"/>
      <c r="K81" s="87"/>
      <c r="L81" s="87"/>
      <c r="M81" s="87"/>
      <c r="N81" s="87"/>
      <c r="O81" s="87"/>
      <c r="P81" s="87"/>
    </row>
    <row r="82" spans="1:16" s="28" customFormat="1" ht="12.75" customHeight="1">
      <c r="A82" s="91" t="s">
        <v>946</v>
      </c>
      <c r="B82" s="91"/>
      <c r="C82" s="91"/>
      <c r="D82" s="91"/>
      <c r="E82" s="91"/>
      <c r="F82" s="91"/>
      <c r="G82" s="91"/>
      <c r="H82" s="91"/>
      <c r="I82" s="91"/>
      <c r="J82" s="91"/>
      <c r="K82" s="91"/>
      <c r="L82" s="91"/>
      <c r="M82" s="91"/>
      <c r="N82" s="91"/>
      <c r="O82" s="91"/>
      <c r="P82" s="91"/>
    </row>
    <row r="83" spans="1:16" s="28" customFormat="1" ht="12.75" customHeight="1">
      <c r="A83" s="90" t="s">
        <v>511</v>
      </c>
      <c r="B83" s="90"/>
      <c r="C83" s="90"/>
      <c r="D83" s="90"/>
      <c r="E83" s="90"/>
      <c r="F83" s="90"/>
      <c r="G83" s="90"/>
      <c r="H83" s="90"/>
      <c r="I83" s="90"/>
      <c r="J83" s="90"/>
      <c r="K83" s="90"/>
      <c r="L83" s="90"/>
      <c r="M83" s="90"/>
      <c r="N83" s="90"/>
      <c r="O83" s="90"/>
      <c r="P83" s="90"/>
    </row>
    <row r="84" spans="1:16" s="28" customFormat="1" ht="12.75" customHeight="1">
      <c r="A84" s="87" t="s">
        <v>510</v>
      </c>
      <c r="B84" s="87"/>
      <c r="C84" s="87"/>
      <c r="D84" s="87"/>
      <c r="E84" s="87"/>
      <c r="F84" s="87"/>
      <c r="G84" s="87"/>
      <c r="H84" s="87"/>
      <c r="I84" s="87"/>
      <c r="J84" s="87"/>
      <c r="K84" s="87"/>
      <c r="L84" s="87"/>
      <c r="M84" s="87"/>
      <c r="N84" s="87"/>
      <c r="O84" s="87"/>
      <c r="P84" s="87"/>
    </row>
    <row r="85" spans="1:16" s="28" customFormat="1" ht="12.75" customHeight="1">
      <c r="A85" s="91" t="s">
        <v>509</v>
      </c>
      <c r="B85" s="91"/>
      <c r="C85" s="91"/>
      <c r="D85" s="91"/>
      <c r="E85" s="91"/>
      <c r="F85" s="91"/>
      <c r="G85" s="91"/>
      <c r="H85" s="91"/>
      <c r="I85" s="91"/>
      <c r="J85" s="91"/>
      <c r="K85" s="91"/>
      <c r="L85" s="91"/>
      <c r="M85" s="91"/>
      <c r="N85" s="91"/>
      <c r="O85" s="91"/>
      <c r="P85" s="91"/>
    </row>
    <row r="86" spans="1:16" s="28" customFormat="1" ht="12.75" customHeight="1">
      <c r="A86" s="93" t="s">
        <v>508</v>
      </c>
      <c r="B86" s="93"/>
      <c r="C86" s="93"/>
      <c r="D86" s="93"/>
      <c r="E86" s="93"/>
      <c r="F86" s="93"/>
      <c r="G86" s="93"/>
      <c r="H86" s="93"/>
      <c r="I86" s="93"/>
      <c r="J86" s="93"/>
      <c r="K86" s="93"/>
      <c r="L86" s="93"/>
      <c r="M86" s="93"/>
      <c r="N86" s="93"/>
      <c r="O86" s="93"/>
      <c r="P86" s="93"/>
    </row>
    <row r="87" spans="1:16" s="28" customFormat="1" ht="12.75" customHeight="1">
      <c r="A87" s="91" t="s">
        <v>947</v>
      </c>
      <c r="B87" s="91"/>
      <c r="C87" s="91"/>
      <c r="D87" s="91"/>
      <c r="E87" s="91"/>
      <c r="F87" s="91"/>
      <c r="G87" s="91"/>
      <c r="H87" s="91"/>
      <c r="I87" s="91"/>
      <c r="J87" s="91"/>
      <c r="K87" s="91"/>
      <c r="L87" s="91"/>
      <c r="M87" s="91"/>
      <c r="N87" s="91"/>
      <c r="O87" s="91"/>
      <c r="P87" s="91"/>
    </row>
    <row r="88" spans="1:16" s="28" customFormat="1" ht="12.75" customHeight="1">
      <c r="A88" s="90" t="s">
        <v>507</v>
      </c>
      <c r="B88" s="90"/>
      <c r="C88" s="90"/>
      <c r="D88" s="90"/>
      <c r="E88" s="90"/>
      <c r="F88" s="90"/>
      <c r="G88" s="90"/>
      <c r="H88" s="90"/>
      <c r="I88" s="90"/>
      <c r="J88" s="90"/>
      <c r="K88" s="90"/>
      <c r="L88" s="90"/>
      <c r="M88" s="90"/>
      <c r="N88" s="90"/>
      <c r="O88" s="90"/>
      <c r="P88" s="90"/>
    </row>
    <row r="89" spans="1:16" s="28" customFormat="1" ht="12.75" customHeight="1">
      <c r="A89" s="87" t="s">
        <v>506</v>
      </c>
      <c r="B89" s="87"/>
      <c r="C89" s="87"/>
      <c r="D89" s="87"/>
      <c r="E89" s="87"/>
      <c r="F89" s="87"/>
      <c r="G89" s="87"/>
      <c r="H89" s="87"/>
      <c r="I89" s="87"/>
      <c r="J89" s="87"/>
      <c r="K89" s="87"/>
      <c r="L89" s="87"/>
      <c r="M89" s="87"/>
      <c r="N89" s="87"/>
      <c r="O89" s="87"/>
      <c r="P89" s="87"/>
    </row>
    <row r="90" spans="1:16" s="28" customFormat="1" ht="12.75" customHeight="1">
      <c r="A90" s="91" t="s">
        <v>946</v>
      </c>
      <c r="B90" s="91"/>
      <c r="C90" s="91"/>
      <c r="D90" s="91"/>
      <c r="E90" s="91"/>
      <c r="F90" s="91"/>
      <c r="G90" s="91"/>
      <c r="H90" s="91"/>
      <c r="I90" s="91"/>
      <c r="J90" s="91"/>
      <c r="K90" s="91"/>
      <c r="L90" s="91"/>
      <c r="M90" s="91"/>
      <c r="N90" s="91"/>
      <c r="O90" s="91"/>
      <c r="P90" s="91"/>
    </row>
    <row r="91" spans="1:16" s="28" customFormat="1" ht="12.75" customHeight="1">
      <c r="A91" s="92" t="s">
        <v>505</v>
      </c>
      <c r="B91" s="92"/>
      <c r="C91" s="92"/>
      <c r="D91" s="92"/>
      <c r="E91" s="92"/>
      <c r="F91" s="92"/>
      <c r="G91" s="92"/>
      <c r="H91" s="92"/>
      <c r="I91" s="92"/>
      <c r="J91" s="92"/>
      <c r="K91" s="92"/>
      <c r="L91" s="92"/>
      <c r="M91" s="92"/>
      <c r="N91" s="92"/>
      <c r="O91" s="92"/>
      <c r="P91" s="92"/>
    </row>
    <row r="92" spans="1:16" s="28" customFormat="1" ht="12.75" customHeight="1">
      <c r="A92" s="85" t="s">
        <v>504</v>
      </c>
      <c r="B92" s="85"/>
      <c r="C92" s="85"/>
      <c r="D92" s="85"/>
      <c r="E92" s="85"/>
      <c r="F92" s="85"/>
      <c r="G92" s="85"/>
      <c r="H92" s="85"/>
      <c r="I92" s="85"/>
      <c r="J92" s="85"/>
      <c r="K92" s="85"/>
      <c r="L92" s="85"/>
      <c r="M92" s="85"/>
      <c r="N92" s="85"/>
      <c r="O92" s="85"/>
      <c r="P92" s="85"/>
    </row>
    <row r="93" spans="1:16" s="28" customFormat="1" ht="12.75" customHeight="1">
      <c r="A93" s="85" t="s">
        <v>503</v>
      </c>
      <c r="B93" s="85"/>
      <c r="C93" s="85"/>
      <c r="D93" s="85"/>
      <c r="E93" s="85"/>
      <c r="F93" s="85"/>
      <c r="G93" s="85"/>
      <c r="H93" s="85"/>
      <c r="I93" s="85"/>
      <c r="J93" s="85"/>
      <c r="K93" s="85"/>
      <c r="L93" s="85"/>
      <c r="M93" s="85"/>
      <c r="N93" s="85"/>
      <c r="O93" s="85"/>
      <c r="P93" s="85"/>
    </row>
    <row r="94" spans="1:16" s="28" customFormat="1" ht="12.75" customHeight="1">
      <c r="A94" s="85" t="s">
        <v>948</v>
      </c>
      <c r="B94" s="85"/>
      <c r="C94" s="85"/>
      <c r="D94" s="85"/>
      <c r="E94" s="85"/>
      <c r="F94" s="85"/>
      <c r="G94" s="85"/>
      <c r="H94" s="85"/>
      <c r="I94" s="85"/>
      <c r="J94" s="85"/>
      <c r="K94" s="85"/>
      <c r="L94" s="85"/>
      <c r="M94" s="85"/>
      <c r="N94" s="85"/>
      <c r="O94" s="85"/>
      <c r="P94" s="85"/>
    </row>
    <row r="95" spans="1:16" s="28" customFormat="1" ht="12.75" customHeight="1">
      <c r="A95" s="92" t="s">
        <v>502</v>
      </c>
      <c r="B95" s="92"/>
      <c r="C95" s="92"/>
      <c r="D95" s="92"/>
      <c r="E95" s="92"/>
      <c r="F95" s="92"/>
      <c r="G95" s="92"/>
      <c r="H95" s="92"/>
      <c r="I95" s="92"/>
      <c r="J95" s="92"/>
      <c r="K95" s="92"/>
      <c r="L95" s="92"/>
      <c r="M95" s="92"/>
      <c r="N95" s="92"/>
      <c r="O95" s="92"/>
      <c r="P95" s="92"/>
    </row>
    <row r="96" spans="1:16" s="28" customFormat="1" ht="12.75" customHeight="1">
      <c r="A96" s="85" t="s">
        <v>949</v>
      </c>
      <c r="B96" s="85"/>
      <c r="C96" s="85"/>
      <c r="D96" s="85"/>
      <c r="E96" s="85"/>
      <c r="F96" s="85"/>
      <c r="G96" s="85"/>
      <c r="H96" s="85"/>
      <c r="I96" s="85"/>
      <c r="J96" s="85"/>
      <c r="K96" s="85"/>
      <c r="L96" s="85"/>
      <c r="M96" s="85"/>
      <c r="N96" s="85"/>
      <c r="O96" s="85"/>
      <c r="P96" s="85"/>
    </row>
    <row r="97" spans="1:20" s="29" customFormat="1" ht="12.75" customHeight="1">
      <c r="A97" s="85" t="s">
        <v>949</v>
      </c>
      <c r="B97" s="85"/>
      <c r="C97" s="85"/>
      <c r="D97" s="85"/>
      <c r="E97" s="85"/>
      <c r="F97" s="85"/>
      <c r="G97" s="85"/>
      <c r="H97" s="85"/>
      <c r="I97" s="85"/>
      <c r="J97" s="85"/>
      <c r="K97" s="85"/>
      <c r="L97" s="85"/>
      <c r="M97" s="85"/>
      <c r="N97" s="85"/>
      <c r="O97" s="85"/>
      <c r="P97" s="85"/>
    </row>
    <row r="98" spans="1:20" s="28" customFormat="1" ht="12.75" customHeight="1">
      <c r="A98" s="92" t="s">
        <v>500</v>
      </c>
      <c r="B98" s="92"/>
      <c r="C98" s="92"/>
      <c r="D98" s="92"/>
      <c r="E98" s="92"/>
      <c r="F98" s="92"/>
      <c r="G98" s="92"/>
      <c r="H98" s="92"/>
      <c r="I98" s="92"/>
      <c r="J98" s="92"/>
      <c r="K98" s="92"/>
      <c r="L98" s="92"/>
      <c r="M98" s="92"/>
      <c r="N98" s="92"/>
      <c r="O98" s="92"/>
      <c r="P98" s="92"/>
    </row>
    <row r="99" spans="1:20" s="28" customFormat="1" ht="12.75" customHeight="1">
      <c r="A99" s="90" t="s">
        <v>499</v>
      </c>
      <c r="B99" s="90"/>
      <c r="C99" s="90"/>
      <c r="D99" s="90"/>
      <c r="E99" s="90"/>
      <c r="F99" s="90"/>
      <c r="G99" s="90"/>
      <c r="H99" s="90"/>
      <c r="I99" s="90"/>
      <c r="J99" s="90"/>
      <c r="K99" s="90"/>
      <c r="L99" s="90"/>
      <c r="M99" s="90"/>
      <c r="N99" s="90"/>
      <c r="O99" s="90"/>
      <c r="P99" s="90"/>
    </row>
    <row r="100" spans="1:20" s="28" customFormat="1" ht="12.75" customHeight="1">
      <c r="A100" s="85" t="s">
        <v>498</v>
      </c>
      <c r="B100" s="85"/>
      <c r="C100" s="85"/>
      <c r="D100" s="85"/>
      <c r="E100" s="85"/>
      <c r="F100" s="85"/>
      <c r="G100" s="85"/>
      <c r="H100" s="85"/>
      <c r="I100" s="85"/>
      <c r="J100" s="85"/>
      <c r="K100" s="85"/>
      <c r="L100" s="85"/>
      <c r="M100" s="85"/>
      <c r="N100" s="85"/>
      <c r="O100" s="85"/>
      <c r="P100" s="85"/>
    </row>
    <row r="101" spans="1:20" s="28" customFormat="1" ht="12.75" customHeight="1">
      <c r="A101" s="85" t="s">
        <v>497</v>
      </c>
      <c r="B101" s="85"/>
      <c r="C101" s="85"/>
      <c r="D101" s="85"/>
      <c r="E101" s="85"/>
      <c r="F101" s="85"/>
      <c r="G101" s="85"/>
      <c r="H101" s="85"/>
      <c r="I101" s="85"/>
      <c r="J101" s="85"/>
      <c r="K101" s="85"/>
      <c r="L101" s="85"/>
      <c r="M101" s="85"/>
      <c r="N101" s="85"/>
      <c r="O101" s="85"/>
      <c r="P101" s="85"/>
    </row>
    <row r="102" spans="1:20" s="28" customFormat="1" ht="12.75" customHeight="1">
      <c r="A102" s="85" t="s">
        <v>950</v>
      </c>
      <c r="B102" s="85"/>
      <c r="C102" s="85"/>
      <c r="D102" s="85"/>
      <c r="E102" s="85"/>
      <c r="F102" s="85"/>
      <c r="G102" s="85"/>
      <c r="H102" s="85"/>
      <c r="I102" s="85"/>
      <c r="J102" s="85"/>
      <c r="K102" s="85"/>
      <c r="L102" s="85"/>
      <c r="M102" s="85"/>
      <c r="N102" s="85"/>
      <c r="O102" s="85"/>
      <c r="P102" s="85"/>
    </row>
    <row r="103" spans="1:20" s="28" customFormat="1" ht="12.75" customHeight="1">
      <c r="A103" s="92" t="s">
        <v>496</v>
      </c>
      <c r="B103" s="92"/>
      <c r="C103" s="92"/>
      <c r="D103" s="92"/>
      <c r="E103" s="92"/>
      <c r="F103" s="92"/>
      <c r="G103" s="92"/>
      <c r="H103" s="92"/>
      <c r="I103" s="92"/>
      <c r="J103" s="92"/>
      <c r="K103" s="92"/>
      <c r="L103" s="92"/>
      <c r="M103" s="92"/>
      <c r="N103" s="92"/>
      <c r="O103" s="92"/>
      <c r="P103" s="92"/>
    </row>
    <row r="104" spans="1:20" s="28" customFormat="1" ht="12.75" customHeight="1">
      <c r="A104" s="90" t="s">
        <v>495</v>
      </c>
      <c r="B104" s="90"/>
      <c r="C104" s="90"/>
      <c r="D104" s="90"/>
      <c r="E104" s="90"/>
      <c r="F104" s="90"/>
      <c r="G104" s="90"/>
      <c r="H104" s="90"/>
      <c r="I104" s="90"/>
      <c r="J104" s="90"/>
      <c r="K104" s="90"/>
      <c r="L104" s="90"/>
      <c r="M104" s="90"/>
      <c r="N104" s="90"/>
      <c r="O104" s="90"/>
      <c r="P104" s="90"/>
    </row>
    <row r="105" spans="1:20" s="28" customFormat="1" ht="23.25" customHeight="1">
      <c r="A105" s="87" t="s">
        <v>951</v>
      </c>
      <c r="B105" s="87"/>
      <c r="C105" s="87"/>
      <c r="D105" s="87"/>
      <c r="E105" s="87"/>
      <c r="F105" s="87"/>
      <c r="G105" s="87"/>
      <c r="H105" s="87"/>
      <c r="I105" s="87"/>
      <c r="J105" s="87"/>
      <c r="K105" s="87"/>
      <c r="L105" s="87"/>
      <c r="M105" s="87"/>
      <c r="N105" s="87"/>
      <c r="O105" s="87"/>
      <c r="P105" s="87"/>
    </row>
    <row r="106" spans="1:20" s="28" customFormat="1" ht="12.75" customHeight="1">
      <c r="A106" s="87" t="s">
        <v>952</v>
      </c>
      <c r="B106" s="87"/>
      <c r="C106" s="87"/>
      <c r="D106" s="87"/>
      <c r="E106" s="87"/>
      <c r="F106" s="87"/>
      <c r="G106" s="87"/>
      <c r="H106" s="87"/>
      <c r="I106" s="87"/>
      <c r="J106" s="87"/>
      <c r="K106" s="87"/>
      <c r="L106" s="87"/>
      <c r="M106" s="87"/>
      <c r="N106" s="87"/>
      <c r="O106" s="87"/>
      <c r="P106" s="87"/>
    </row>
    <row r="107" spans="1:20" s="28" customFormat="1" ht="12.75" customHeight="1">
      <c r="A107" s="90" t="s">
        <v>494</v>
      </c>
      <c r="B107" s="90"/>
      <c r="C107" s="90"/>
      <c r="D107" s="90"/>
      <c r="E107" s="90"/>
      <c r="F107" s="90"/>
      <c r="G107" s="90"/>
      <c r="H107" s="90"/>
      <c r="I107" s="90"/>
      <c r="J107" s="90"/>
      <c r="K107" s="90"/>
      <c r="L107" s="90"/>
      <c r="M107" s="90"/>
      <c r="N107" s="90"/>
      <c r="O107" s="90"/>
      <c r="P107" s="90"/>
    </row>
    <row r="108" spans="1:20" s="28" customFormat="1" ht="12.75" customHeight="1">
      <c r="A108" s="88" t="s">
        <v>493</v>
      </c>
      <c r="B108" s="88"/>
      <c r="C108" s="88"/>
      <c r="D108" s="88"/>
      <c r="E108" s="88"/>
      <c r="F108" s="88"/>
      <c r="G108" s="88"/>
      <c r="H108" s="88"/>
      <c r="I108" s="88"/>
      <c r="J108" s="88"/>
      <c r="K108" s="88"/>
      <c r="L108" s="88"/>
      <c r="M108" s="88"/>
      <c r="N108" s="88"/>
      <c r="O108" s="88"/>
      <c r="P108" s="88"/>
    </row>
    <row r="109" spans="1:20" s="28" customFormat="1" ht="12.75" customHeight="1">
      <c r="A109" s="89" t="s">
        <v>953</v>
      </c>
      <c r="B109" s="89"/>
      <c r="C109" s="89"/>
      <c r="D109" s="89"/>
      <c r="E109" s="89"/>
      <c r="F109" s="89"/>
      <c r="G109" s="89"/>
      <c r="H109" s="89"/>
      <c r="I109" s="89"/>
      <c r="J109" s="89"/>
      <c r="K109" s="89"/>
      <c r="L109" s="89"/>
      <c r="M109" s="89"/>
      <c r="N109" s="89"/>
      <c r="O109" s="89"/>
      <c r="P109" s="89"/>
    </row>
    <row r="110" spans="1:20" s="28" customFormat="1" ht="12.75" customHeight="1">
      <c r="A110" s="90" t="s">
        <v>492</v>
      </c>
      <c r="B110" s="90"/>
      <c r="C110" s="90"/>
      <c r="D110" s="90"/>
      <c r="E110" s="90"/>
      <c r="F110" s="90"/>
      <c r="G110" s="90"/>
      <c r="H110" s="90"/>
      <c r="I110" s="90"/>
      <c r="J110" s="90"/>
      <c r="K110" s="90"/>
      <c r="L110" s="90"/>
      <c r="M110" s="90"/>
      <c r="N110" s="90"/>
      <c r="O110" s="90"/>
      <c r="P110" s="90"/>
    </row>
    <row r="111" spans="1:20" s="28" customFormat="1" ht="12.75" customHeight="1">
      <c r="A111" s="85" t="s">
        <v>954</v>
      </c>
      <c r="B111" s="85"/>
      <c r="C111" s="85"/>
      <c r="D111" s="85"/>
      <c r="E111" s="85"/>
      <c r="F111" s="85"/>
      <c r="G111" s="85"/>
      <c r="H111" s="85"/>
      <c r="I111" s="85"/>
      <c r="J111" s="85"/>
      <c r="K111" s="85"/>
      <c r="L111" s="85"/>
      <c r="M111" s="85"/>
      <c r="N111" s="85"/>
      <c r="O111" s="85"/>
      <c r="P111" s="85"/>
    </row>
    <row r="112" spans="1:20" s="32" customFormat="1" ht="12.75" customHeight="1">
      <c r="A112" s="27"/>
      <c r="B112" s="30"/>
      <c r="C112" s="30"/>
      <c r="D112" s="30"/>
      <c r="E112" s="31"/>
      <c r="F112" s="31"/>
      <c r="G112" s="31"/>
      <c r="H112" s="31"/>
      <c r="I112" s="31"/>
      <c r="J112" s="31"/>
      <c r="K112" s="31"/>
      <c r="L112" s="31"/>
      <c r="M112" s="31"/>
      <c r="N112" s="31"/>
      <c r="O112" s="31"/>
      <c r="T112" s="33"/>
    </row>
    <row r="113" spans="1:20" s="34" customFormat="1" ht="10.15">
      <c r="T113" s="35"/>
    </row>
    <row r="114" spans="1:20" s="34" customFormat="1">
      <c r="A114" s="21"/>
      <c r="T114" s="35"/>
    </row>
    <row r="115" spans="1:20" s="34" customFormat="1">
      <c r="A115" s="21"/>
      <c r="T115" s="35"/>
    </row>
    <row r="116" spans="1:20" s="34" customFormat="1">
      <c r="A116" s="21"/>
      <c r="T116" s="35"/>
    </row>
    <row r="117" spans="1:20" s="34" customFormat="1">
      <c r="A117" s="21"/>
      <c r="T117" s="35"/>
    </row>
    <row r="118" spans="1:20" s="34" customFormat="1">
      <c r="A118" s="21"/>
      <c r="T118" s="35"/>
    </row>
    <row r="119" spans="1:20" s="34" customFormat="1">
      <c r="A119" s="21"/>
      <c r="T119" s="35"/>
    </row>
    <row r="120" spans="1:20" s="34" customFormat="1">
      <c r="A120" s="21"/>
      <c r="T120" s="35"/>
    </row>
    <row r="121" spans="1:20" s="34" customFormat="1">
      <c r="A121" s="21"/>
      <c r="B121" s="21"/>
      <c r="C121" s="21"/>
      <c r="D121" s="21"/>
      <c r="T121" s="35"/>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1043</v>
      </c>
    </row>
    <row r="2" spans="1:7">
      <c r="A2" s="1"/>
    </row>
    <row r="3" spans="1:7" ht="42.75">
      <c r="A3" s="76" t="s">
        <v>1044</v>
      </c>
      <c r="B3" s="76" t="s">
        <v>1045</v>
      </c>
      <c r="C3" s="76" t="s">
        <v>1046</v>
      </c>
      <c r="D3" s="76" t="s">
        <v>1047</v>
      </c>
      <c r="E3" s="76" t="s">
        <v>1048</v>
      </c>
      <c r="F3" s="76" t="s">
        <v>1049</v>
      </c>
      <c r="G3" s="76" t="s">
        <v>1050</v>
      </c>
    </row>
    <row r="4" spans="1:7">
      <c r="A4" t="s">
        <v>1051</v>
      </c>
      <c r="B4" s="13">
        <v>21611</v>
      </c>
      <c r="C4" s="13">
        <v>244203</v>
      </c>
      <c r="D4" s="13">
        <v>3584</v>
      </c>
      <c r="E4">
        <v>11.3</v>
      </c>
      <c r="F4">
        <v>5.7</v>
      </c>
      <c r="G4">
        <v>2.4</v>
      </c>
    </row>
    <row r="5" spans="1:7">
      <c r="A5" t="s">
        <v>1052</v>
      </c>
      <c r="B5" s="13">
        <v>10147</v>
      </c>
      <c r="C5" s="13">
        <v>121865</v>
      </c>
      <c r="D5" s="13">
        <v>2035</v>
      </c>
      <c r="E5">
        <v>12</v>
      </c>
      <c r="F5">
        <v>6</v>
      </c>
      <c r="G5">
        <v>2.7</v>
      </c>
    </row>
    <row r="6" spans="1:7">
      <c r="A6" t="s">
        <v>1053</v>
      </c>
      <c r="B6">
        <v>735</v>
      </c>
      <c r="C6" s="13">
        <v>8137</v>
      </c>
      <c r="D6">
        <v>154</v>
      </c>
      <c r="E6">
        <v>11.1</v>
      </c>
      <c r="F6">
        <v>7.8</v>
      </c>
      <c r="G6">
        <v>2.4</v>
      </c>
    </row>
    <row r="7" spans="1:7">
      <c r="A7" t="s">
        <v>1054</v>
      </c>
      <c r="B7">
        <v>854</v>
      </c>
      <c r="C7" s="13">
        <v>12694</v>
      </c>
      <c r="D7">
        <v>220</v>
      </c>
      <c r="E7">
        <v>14.9</v>
      </c>
      <c r="F7">
        <v>4.0999999999999996</v>
      </c>
      <c r="G7">
        <v>3.8</v>
      </c>
    </row>
    <row r="8" spans="1:7">
      <c r="A8" t="s">
        <v>1055</v>
      </c>
      <c r="B8" s="13">
        <v>1704</v>
      </c>
      <c r="C8" s="13">
        <v>18728</v>
      </c>
      <c r="D8">
        <v>212</v>
      </c>
      <c r="E8">
        <v>11</v>
      </c>
      <c r="F8">
        <v>4.7</v>
      </c>
      <c r="G8">
        <v>2.2999999999999998</v>
      </c>
    </row>
    <row r="9" spans="1:7">
      <c r="A9" t="s">
        <v>1056</v>
      </c>
      <c r="B9" s="13">
        <v>2508</v>
      </c>
      <c r="C9" s="13">
        <v>21580</v>
      </c>
      <c r="D9">
        <v>362</v>
      </c>
      <c r="E9">
        <v>8.6</v>
      </c>
      <c r="F9">
        <v>6.3</v>
      </c>
      <c r="G9">
        <v>2.2999999999999998</v>
      </c>
    </row>
    <row r="10" spans="1:7">
      <c r="A10" t="s">
        <v>1057</v>
      </c>
      <c r="B10" s="13">
        <v>3916</v>
      </c>
      <c r="C10" s="13">
        <v>43741</v>
      </c>
      <c r="D10">
        <v>280</v>
      </c>
      <c r="E10">
        <v>11.2</v>
      </c>
      <c r="F10">
        <v>4.5999999999999996</v>
      </c>
      <c r="G10">
        <v>1.3</v>
      </c>
    </row>
    <row r="11" spans="1:7">
      <c r="A11" t="s">
        <v>1058</v>
      </c>
      <c r="B11" s="13">
        <v>1747</v>
      </c>
      <c r="C11" s="13">
        <v>17458</v>
      </c>
      <c r="D11">
        <v>322</v>
      </c>
      <c r="E11">
        <v>10</v>
      </c>
      <c r="F11">
        <v>6.8</v>
      </c>
      <c r="G11">
        <v>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7</vt:lpstr>
      <vt:lpstr>AEO 37</vt:lpstr>
      <vt:lpstr>AEO 40</vt:lpstr>
      <vt:lpstr>AEO 46</vt:lpstr>
      <vt:lpstr>AEO 49</vt:lpstr>
      <vt:lpstr>AEO 50</vt:lpstr>
      <vt:lpstr>NTS 1-11</vt:lpstr>
      <vt:lpstr>NRBS 40</vt:lpstr>
      <vt:lpstr>FRA</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2017-06-22T21:46:10Z</dcterms:created>
  <dcterms:modified xsi:type="dcterms:W3CDTF">2020-07-09T20:28:45Z</dcterms:modified>
</cp:coreProperties>
</file>