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elec\TCAMRB\"/>
    </mc:Choice>
  </mc:AlternateContent>
  <bookViews>
    <workbookView xWindow="240" yWindow="75" windowWidth="23955" windowHeight="12855"/>
  </bookViews>
  <sheets>
    <sheet name="About" sheetId="1" r:id="rId1"/>
    <sheet name="Calculations" sheetId="2" r:id="rId2"/>
    <sheet name="EIA Table 2.13" sheetId="3" r:id="rId3"/>
    <sheet name="TCAMRB" sheetId="4" r:id="rId4"/>
  </sheets>
  <calcPr calcId="162913"/>
</workbook>
</file>

<file path=xl/calcChain.xml><?xml version="1.0" encoding="utf-8"?>
<calcChain xmlns="http://schemas.openxmlformats.org/spreadsheetml/2006/main">
  <c r="B22" i="2" l="1"/>
  <c r="B21" i="2"/>
  <c r="B8" i="2" l="1"/>
  <c r="B24" i="2" l="1"/>
  <c r="B2" i="4" s="1"/>
</calcChain>
</file>

<file path=xl/sharedStrings.xml><?xml version="1.0" encoding="utf-8"?>
<sst xmlns="http://schemas.openxmlformats.org/spreadsheetml/2006/main" count="50" uniqueCount="45">
  <si>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</si>
  <si>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</si>
  <si>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</si>
  <si>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</si>
  <si>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</si>
  <si>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</si>
  <si>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</si>
  <si>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</si>
  <si>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</si>
  <si>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</si>
  <si>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</si>
  <si>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</si>
  <si>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</si>
  <si>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</si>
  <si>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</si>
  <si>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Total</t>
  </si>
  <si>
    <t>Canada</t>
  </si>
  <si>
    <t xml:space="preserve">
</t>
  </si>
  <si>
    <t>U.S. Total</t>
  </si>
  <si>
    <t>Year</t>
  </si>
  <si>
    <t>Imports from</t>
  </si>
  <si>
    <t>Exports to</t>
  </si>
  <si>
    <t>Imports</t>
  </si>
  <si>
    <t>Exports</t>
  </si>
  <si>
    <t>Sources: National Energy Board of Canada; DOE, Office of Electricity Delivery and Energy Reliability, Form OE-781R, 'Annual Report of International Electric Export/Import Data,' predecessor forms.
To estimate electricity trade with Mexico, for 2001 forward data from the California Independent System Operator are used in combination with the Form OE-781R values.</t>
  </si>
  <si>
    <t>Mexico and Canada Imports and Exports</t>
  </si>
  <si>
    <t>Energy Information Administration</t>
  </si>
  <si>
    <t>Electric Power Annual</t>
  </si>
  <si>
    <t>http://www.eia.gov/electricity/annual/xls/epa_02_13.xlsx</t>
  </si>
  <si>
    <t>Table 2.13</t>
  </si>
  <si>
    <t>I cannot find any source that explicitly provides the capacity of transmission lines</t>
  </si>
  <si>
    <t>to/from Canada.  The closest I can find is a diagram showing the voltage ratings</t>
  </si>
  <si>
    <t>of the 37 main interconnections between the U.S. and Canada in kV.</t>
  </si>
  <si>
    <t>(Canadian Electricity Association, "The Inegrated Electric Grid," p. 6)</t>
  </si>
  <si>
    <t>http://www.electricity.ca/media/pdfs/CanadaUS/CEA_US%20Policy%20Paper_EN.pdf</t>
  </si>
  <si>
    <t>Accordingly, we will assume that interconnection capacity is proportionate to total</t>
  </si>
  <si>
    <t>imports and exports, and we will scale up Mexico's number propotionately to obtain</t>
  </si>
  <si>
    <t>Estimated Interconnection Capacity to Canada</t>
  </si>
  <si>
    <t>in 2013 appears to be an outlier and might be an error.</t>
  </si>
  <si>
    <t>an estimate for Canada.  We will use data from 2010-2012 because imports from Mexico</t>
  </si>
  <si>
    <t>Imports + Exports to Mexico (2010-2012)</t>
  </si>
  <si>
    <t>Imports + Exports to Canada (2010-2012)</t>
  </si>
  <si>
    <t>Transmission Capacity Across Modeled Region Border</t>
  </si>
  <si>
    <t>Table 2.14.  Electric Power Industry - U.S. Electricity Imports from and Electricity Exports to Canada</t>
  </si>
  <si>
    <t>and Mexico, 2007-2017 (Megawatthours)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</si>
</sst>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ont="1"/>
    <xf numFmtId="0" fontId="0" fillId="5" borderId="0" xfId="0" applyNumberFormat="1" applyFont="1" applyFill="1" applyBorder="1" applyAlignment="1" applyProtection="1"/>
    <xf numFmtId="0" fontId="3" fillId="6" borderId="1" xfId="0" applyNumberFormat="1" applyFont="1" applyFill="1" applyBorder="1" applyAlignment="1" applyProtection="1">
      <alignment horizontal="center" wrapText="1"/>
    </xf>
    <xf numFmtId="3" fontId="3" fillId="6" borderId="1" xfId="0" applyNumberFormat="1" applyFont="1" applyFill="1" applyBorder="1" applyAlignment="1" applyProtection="1">
      <alignment horizontal="right" wrapText="1"/>
    </xf>
    <xf numFmtId="0" fontId="4" fillId="0" borderId="1" xfId="0" applyNumberFormat="1" applyFont="1" applyFill="1" applyBorder="1" applyAlignment="1" applyProtection="1">
      <alignment horizontal="right" wrapText="1"/>
    </xf>
    <xf numFmtId="3" fontId="4" fillId="0" borderId="1" xfId="0" applyNumberFormat="1" applyFont="1" applyFill="1" applyBorder="1" applyAlignment="1" applyProtection="1">
      <alignment horizontal="right" wrapText="1"/>
    </xf>
    <xf numFmtId="3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3" borderId="0" xfId="0" applyFont="1" applyFill="1"/>
    <xf numFmtId="0" fontId="5" fillId="4" borderId="0" xfId="0" applyNumberFormat="1" applyFont="1" applyFill="1" applyBorder="1" applyAlignment="1" applyProtection="1">
      <alignment horizontal="left" wrapText="1"/>
    </xf>
    <xf numFmtId="0" fontId="2" fillId="4" borderId="0" xfId="0" applyNumberFormat="1" applyFont="1" applyFill="1" applyBorder="1" applyAlignment="1" applyProtection="1">
      <alignment horizontal="left" wrapText="1"/>
    </xf>
    <xf numFmtId="0" fontId="3" fillId="6" borderId="2" xfId="0" applyNumberFormat="1" applyFont="1" applyFill="1" applyBorder="1" applyAlignment="1" applyProtection="1">
      <alignment horizontal="center" wrapText="1"/>
    </xf>
    <xf numFmtId="0" fontId="3" fillId="6" borderId="3" xfId="0" applyNumberFormat="1" applyFont="1" applyFill="1" applyBorder="1" applyAlignment="1" applyProtection="1">
      <alignment horizontal="center" wrapText="1"/>
    </xf>
    <xf numFmtId="0" fontId="2" fillId="4" borderId="4" xfId="0" applyNumberFormat="1" applyFont="1" applyFill="1" applyBorder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4" sqref="B14"/>
    </sheetView>
  </sheetViews>
  <sheetFormatPr defaultRowHeight="15" x14ac:dyDescent="0.25"/>
  <cols>
    <col min="1" max="1" width="11.28515625" customWidth="1"/>
    <col min="2" max="2" width="70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10</v>
      </c>
    </row>
    <row r="4" spans="1:2" x14ac:dyDescent="0.25">
      <c r="B4" t="s">
        <v>11</v>
      </c>
    </row>
    <row r="5" spans="1:2" x14ac:dyDescent="0.25">
      <c r="B5" s="4">
        <v>2011</v>
      </c>
    </row>
    <row r="6" spans="1:2" x14ac:dyDescent="0.25">
      <c r="B6" t="s">
        <v>12</v>
      </c>
    </row>
    <row r="7" spans="1:2" x14ac:dyDescent="0.25">
      <c r="B7" t="s">
        <v>13</v>
      </c>
    </row>
    <row r="8" spans="1:2" x14ac:dyDescent="0.25">
      <c r="B8" t="s">
        <v>14</v>
      </c>
    </row>
    <row r="10" spans="1:2" x14ac:dyDescent="0.25">
      <c r="B10" s="2" t="s">
        <v>25</v>
      </c>
    </row>
    <row r="11" spans="1:2" x14ac:dyDescent="0.25">
      <c r="B11" t="s">
        <v>26</v>
      </c>
    </row>
    <row r="12" spans="1:2" x14ac:dyDescent="0.25">
      <c r="B12" s="4">
        <v>2018</v>
      </c>
    </row>
    <row r="13" spans="1:2" x14ac:dyDescent="0.25">
      <c r="B13" t="s">
        <v>27</v>
      </c>
    </row>
    <row r="14" spans="1:2" x14ac:dyDescent="0.25">
      <c r="B14" t="s">
        <v>28</v>
      </c>
    </row>
    <row r="15" spans="1:2" x14ac:dyDescent="0.25">
      <c r="B15" t="s">
        <v>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40" sqref="C40"/>
    </sheetView>
  </sheetViews>
  <sheetFormatPr defaultRowHeight="15" x14ac:dyDescent="0.25"/>
  <cols>
    <col min="1" max="1" width="45.7109375" customWidth="1"/>
    <col min="2" max="2" width="11.140625" bestFit="1" customWidth="1"/>
  </cols>
  <sheetData>
    <row r="1" spans="1:2" x14ac:dyDescent="0.25">
      <c r="A1" s="1" t="s">
        <v>2</v>
      </c>
    </row>
    <row r="2" spans="1:2" x14ac:dyDescent="0.25">
      <c r="A2" s="2" t="s">
        <v>8</v>
      </c>
      <c r="B2" s="3" t="s">
        <v>4</v>
      </c>
    </row>
    <row r="3" spans="1:2" x14ac:dyDescent="0.25">
      <c r="A3" t="s">
        <v>3</v>
      </c>
      <c r="B3">
        <v>800</v>
      </c>
    </row>
    <row r="4" spans="1:2" x14ac:dyDescent="0.25">
      <c r="A4" t="s">
        <v>5</v>
      </c>
      <c r="B4">
        <v>200</v>
      </c>
    </row>
    <row r="5" spans="1:2" x14ac:dyDescent="0.25">
      <c r="A5" t="s">
        <v>6</v>
      </c>
      <c r="B5">
        <v>36</v>
      </c>
    </row>
    <row r="6" spans="1:2" x14ac:dyDescent="0.25">
      <c r="A6" t="s">
        <v>9</v>
      </c>
      <c r="B6">
        <v>100</v>
      </c>
    </row>
    <row r="7" spans="1:2" x14ac:dyDescent="0.25">
      <c r="A7" t="s">
        <v>7</v>
      </c>
      <c r="B7">
        <v>150</v>
      </c>
    </row>
    <row r="8" spans="1:2" x14ac:dyDescent="0.25">
      <c r="A8" s="5" t="s">
        <v>15</v>
      </c>
      <c r="B8" s="5">
        <f>SUM(B3:B7)</f>
        <v>1286</v>
      </c>
    </row>
    <row r="10" spans="1:2" x14ac:dyDescent="0.25">
      <c r="A10" s="6" t="s">
        <v>30</v>
      </c>
    </row>
    <row r="11" spans="1:2" x14ac:dyDescent="0.25">
      <c r="A11" s="6" t="s">
        <v>31</v>
      </c>
    </row>
    <row r="12" spans="1:2" x14ac:dyDescent="0.25">
      <c r="A12" s="6" t="s">
        <v>32</v>
      </c>
    </row>
    <row r="13" spans="1:2" x14ac:dyDescent="0.25">
      <c r="A13" s="6" t="s">
        <v>33</v>
      </c>
    </row>
    <row r="14" spans="1:2" x14ac:dyDescent="0.25">
      <c r="A14" t="s">
        <v>34</v>
      </c>
    </row>
    <row r="16" spans="1:2" x14ac:dyDescent="0.25">
      <c r="A16" t="s">
        <v>35</v>
      </c>
    </row>
    <row r="17" spans="1:3" x14ac:dyDescent="0.25">
      <c r="A17" t="s">
        <v>36</v>
      </c>
    </row>
    <row r="18" spans="1:3" x14ac:dyDescent="0.25">
      <c r="A18" t="s">
        <v>39</v>
      </c>
    </row>
    <row r="19" spans="1:3" x14ac:dyDescent="0.25">
      <c r="A19" t="s">
        <v>38</v>
      </c>
    </row>
    <row r="21" spans="1:3" x14ac:dyDescent="0.25">
      <c r="A21" t="s">
        <v>40</v>
      </c>
      <c r="B21" s="12">
        <f>SUM('EIA Table 2.13'!D8:E10)</f>
        <v>5707778</v>
      </c>
    </row>
    <row r="22" spans="1:3" x14ac:dyDescent="0.25">
      <c r="A22" t="s">
        <v>41</v>
      </c>
      <c r="B22" s="12">
        <f>SUM('EIA Table 2.13'!B8:C10)</f>
        <v>197082568</v>
      </c>
    </row>
    <row r="24" spans="1:3" x14ac:dyDescent="0.25">
      <c r="A24" s="15" t="s">
        <v>37</v>
      </c>
      <c r="B24" s="14">
        <f>B8*(B22/B21)</f>
        <v>44404.001425423347</v>
      </c>
      <c r="C24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:A10"/>
    </sheetView>
  </sheetViews>
  <sheetFormatPr defaultRowHeight="15" x14ac:dyDescent="0.25"/>
  <cols>
    <col min="1" max="7" width="17.140625" style="7" bestFit="1" customWidth="1"/>
    <col min="8" max="16384" width="9.140625" style="7"/>
  </cols>
  <sheetData>
    <row r="1" spans="1:7" ht="15.75" customHeight="1" x14ac:dyDescent="0.25">
      <c r="A1" s="17" t="s">
        <v>43</v>
      </c>
      <c r="B1" s="17"/>
      <c r="C1" s="17"/>
      <c r="D1" s="17"/>
      <c r="E1" s="17"/>
      <c r="F1" s="17"/>
      <c r="G1" s="17"/>
    </row>
    <row r="2" spans="1:7" ht="15.75" customHeight="1" x14ac:dyDescent="0.25">
      <c r="A2" s="20" t="s">
        <v>44</v>
      </c>
      <c r="B2" s="20"/>
      <c r="C2" s="20"/>
      <c r="D2" s="20"/>
      <c r="E2" s="20"/>
      <c r="F2" s="20"/>
      <c r="G2" s="20"/>
    </row>
    <row r="3" spans="1:7" ht="26.25" x14ac:dyDescent="0.25">
      <c r="A3" s="8" t="s">
        <v>17</v>
      </c>
      <c r="B3" s="18" t="s">
        <v>16</v>
      </c>
      <c r="C3" s="19"/>
      <c r="D3" s="18" t="s">
        <v>2</v>
      </c>
      <c r="E3" s="19"/>
      <c r="F3" s="18" t="s">
        <v>18</v>
      </c>
      <c r="G3" s="19"/>
    </row>
    <row r="4" spans="1:7" x14ac:dyDescent="0.25">
      <c r="A4" s="8" t="s">
        <v>19</v>
      </c>
      <c r="B4" s="9" t="s">
        <v>20</v>
      </c>
      <c r="C4" s="9" t="s">
        <v>21</v>
      </c>
      <c r="D4" s="9" t="s">
        <v>20</v>
      </c>
      <c r="E4" s="9" t="s">
        <v>21</v>
      </c>
      <c r="F4" s="9" t="s">
        <v>22</v>
      </c>
      <c r="G4" s="9" t="s">
        <v>23</v>
      </c>
    </row>
    <row r="5" spans="1:7" x14ac:dyDescent="0.25">
      <c r="A5" s="10">
        <v>2007</v>
      </c>
      <c r="B5" s="11">
        <v>50118056</v>
      </c>
      <c r="C5" s="11">
        <v>19559417</v>
      </c>
      <c r="D5" s="11">
        <v>1277646</v>
      </c>
      <c r="E5" s="11">
        <v>584175</v>
      </c>
      <c r="F5" s="11">
        <v>51395702</v>
      </c>
      <c r="G5" s="11">
        <v>20143592</v>
      </c>
    </row>
    <row r="6" spans="1:7" x14ac:dyDescent="0.25">
      <c r="A6" s="10">
        <v>2008</v>
      </c>
      <c r="B6" s="11">
        <v>55731229</v>
      </c>
      <c r="C6" s="11">
        <v>23614158</v>
      </c>
      <c r="D6" s="11">
        <v>1288152</v>
      </c>
      <c r="E6" s="11">
        <v>584001</v>
      </c>
      <c r="F6" s="11">
        <v>57019381</v>
      </c>
      <c r="G6" s="11">
        <v>24198159</v>
      </c>
    </row>
    <row r="7" spans="1:7" x14ac:dyDescent="0.25">
      <c r="A7" s="10">
        <v>2009</v>
      </c>
      <c r="B7" s="11">
        <v>50870451</v>
      </c>
      <c r="C7" s="11">
        <v>17517112</v>
      </c>
      <c r="D7" s="11">
        <v>1320144</v>
      </c>
      <c r="E7" s="11">
        <v>620872</v>
      </c>
      <c r="F7" s="11">
        <v>52190595</v>
      </c>
      <c r="G7" s="11">
        <v>18137984</v>
      </c>
    </row>
    <row r="8" spans="1:7" x14ac:dyDescent="0.25">
      <c r="A8" s="10">
        <v>2010</v>
      </c>
      <c r="B8" s="11">
        <v>43763091</v>
      </c>
      <c r="C8" s="11">
        <v>18481678</v>
      </c>
      <c r="D8" s="11">
        <v>1320095</v>
      </c>
      <c r="E8" s="11">
        <v>624502</v>
      </c>
      <c r="F8" s="11">
        <v>45083186</v>
      </c>
      <c r="G8" s="11">
        <v>19106180</v>
      </c>
    </row>
    <row r="9" spans="1:7" x14ac:dyDescent="0.25">
      <c r="A9" s="10">
        <v>2011</v>
      </c>
      <c r="B9" s="11">
        <v>51075952</v>
      </c>
      <c r="C9" s="11">
        <v>14398470</v>
      </c>
      <c r="D9" s="11">
        <v>1223758</v>
      </c>
      <c r="E9" s="11">
        <v>650082</v>
      </c>
      <c r="F9" s="11">
        <v>52299710</v>
      </c>
      <c r="G9" s="11">
        <v>15048552</v>
      </c>
    </row>
    <row r="10" spans="1:7" x14ac:dyDescent="0.25">
      <c r="A10" s="10">
        <v>2012</v>
      </c>
      <c r="B10" s="11">
        <v>57971110</v>
      </c>
      <c r="C10" s="11">
        <v>11392267</v>
      </c>
      <c r="D10" s="11">
        <v>1285959</v>
      </c>
      <c r="E10" s="11">
        <v>603382</v>
      </c>
      <c r="F10" s="11">
        <v>59257069</v>
      </c>
      <c r="G10" s="11">
        <v>11995649</v>
      </c>
    </row>
    <row r="11" spans="1:7" x14ac:dyDescent="0.25">
      <c r="A11" s="10">
        <v>2013</v>
      </c>
      <c r="B11" s="11">
        <v>62739038</v>
      </c>
      <c r="C11" s="11">
        <v>10694907</v>
      </c>
      <c r="D11" s="11">
        <v>6207597</v>
      </c>
      <c r="E11" s="11">
        <v>678300</v>
      </c>
      <c r="F11" s="11">
        <v>68946635</v>
      </c>
      <c r="G11" s="11">
        <v>11373207</v>
      </c>
    </row>
    <row r="12" spans="1:7" x14ac:dyDescent="0.25">
      <c r="A12" s="10">
        <v>2014</v>
      </c>
      <c r="B12" s="11">
        <v>59369660</v>
      </c>
      <c r="C12" s="11">
        <v>12860889</v>
      </c>
      <c r="D12" s="11">
        <v>7140624</v>
      </c>
      <c r="E12" s="11">
        <v>437364</v>
      </c>
      <c r="F12" s="11">
        <v>66510284</v>
      </c>
      <c r="G12" s="11">
        <v>13298253</v>
      </c>
    </row>
    <row r="13" spans="1:7" x14ac:dyDescent="0.25">
      <c r="A13" s="10">
        <v>2015</v>
      </c>
      <c r="B13" s="11">
        <v>68462277</v>
      </c>
      <c r="C13" s="11">
        <v>8707873</v>
      </c>
      <c r="D13" s="11">
        <v>7308192</v>
      </c>
      <c r="E13" s="11">
        <v>392016</v>
      </c>
      <c r="F13" s="11">
        <v>75770469</v>
      </c>
      <c r="G13" s="11">
        <v>9099889</v>
      </c>
    </row>
    <row r="14" spans="1:7" x14ac:dyDescent="0.25">
      <c r="A14" s="10">
        <v>2016</v>
      </c>
      <c r="B14" s="11">
        <v>65173818</v>
      </c>
      <c r="C14" s="11">
        <v>2682381</v>
      </c>
      <c r="D14" s="11">
        <v>7542445</v>
      </c>
      <c r="E14" s="11">
        <v>3531636</v>
      </c>
      <c r="F14" s="11">
        <v>72716263</v>
      </c>
      <c r="G14" s="11">
        <v>6214017</v>
      </c>
    </row>
    <row r="15" spans="1:7" x14ac:dyDescent="0.25">
      <c r="A15" s="10">
        <v>2017</v>
      </c>
      <c r="B15" s="11">
        <v>59909320</v>
      </c>
      <c r="C15" s="11">
        <v>3312798</v>
      </c>
      <c r="D15" s="11">
        <v>5775597</v>
      </c>
      <c r="E15" s="11">
        <v>6058005</v>
      </c>
      <c r="F15" s="11">
        <v>65684917</v>
      </c>
      <c r="G15" s="11">
        <v>9370803</v>
      </c>
    </row>
    <row r="16" spans="1:7" ht="52.5" customHeight="1" x14ac:dyDescent="0.25">
      <c r="A16" s="16" t="s">
        <v>24</v>
      </c>
      <c r="B16" s="16"/>
      <c r="C16" s="16"/>
      <c r="D16" s="16"/>
      <c r="E16" s="16"/>
      <c r="F16" s="16"/>
      <c r="G16" s="16"/>
    </row>
  </sheetData>
  <mergeCells count="6">
    <mergeCell ref="A16:G16"/>
    <mergeCell ref="A1:G1"/>
    <mergeCell ref="A2:G2"/>
    <mergeCell ref="B3:C3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B1" t="s">
        <v>42</v>
      </c>
    </row>
    <row r="2" spans="1:2" x14ac:dyDescent="0.25">
      <c r="A2" t="s">
        <v>4</v>
      </c>
      <c r="B2" s="13">
        <f>SUM(Calculations!B8,Calculations!B24)</f>
        <v>45690.001425423347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EIA Table 2.13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2016-02-05T01:40:15Z</dcterms:created>
  <dcterms:modified xsi:type="dcterms:W3CDTF">2019-01-08T01:45:05Z</dcterms:modified>
</cp:coreProperties>
</file>