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 - AEO Update\InputData\indst\BIFUbC\"/>
    </mc:Choice>
  </mc:AlternateContent>
  <bookViews>
    <workbookView xWindow="360" yWindow="135" windowWidth="20235" windowHeight="9000"/>
  </bookViews>
  <sheets>
    <sheet name="About" sheetId="1" r:id="rId1"/>
    <sheet name="Data" sheetId="14" r:id="rId2"/>
    <sheet name="BIFUbC-electricity" sheetId="15" r:id="rId3"/>
    <sheet name="BIFUbC-coal" sheetId="16" r:id="rId4"/>
    <sheet name="BIFUbC-natural-gas" sheetId="17" r:id="rId5"/>
    <sheet name="BIFUbC-biomass" sheetId="18" r:id="rId6"/>
    <sheet name="BIFUbC-petroleum-diesel" sheetId="19" r:id="rId7"/>
    <sheet name="BIFUbC-heat" sheetId="20" r:id="rId8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6" l="1"/>
  <c r="E2" i="16"/>
  <c r="F2" i="16"/>
  <c r="G2" i="16"/>
  <c r="G9" i="16" s="1"/>
  <c r="H2" i="16"/>
  <c r="I2" i="16"/>
  <c r="J2" i="16"/>
  <c r="K2" i="16"/>
  <c r="K9" i="16" s="1"/>
  <c r="L2" i="16"/>
  <c r="M2" i="16"/>
  <c r="N2" i="16"/>
  <c r="O2" i="16"/>
  <c r="O9" i="16" s="1"/>
  <c r="P2" i="16"/>
  <c r="Q2" i="16"/>
  <c r="R2" i="16"/>
  <c r="S2" i="16"/>
  <c r="S9" i="16" s="1"/>
  <c r="T2" i="16"/>
  <c r="U2" i="16"/>
  <c r="V2" i="16"/>
  <c r="W2" i="16"/>
  <c r="W9" i="16" s="1"/>
  <c r="X2" i="16"/>
  <c r="Y2" i="16"/>
  <c r="Z2" i="16"/>
  <c r="AA2" i="16"/>
  <c r="AA9" i="16" s="1"/>
  <c r="AB2" i="16"/>
  <c r="AC2" i="16"/>
  <c r="AD2" i="16"/>
  <c r="AD9" i="16" s="1"/>
  <c r="AE2" i="16"/>
  <c r="AE9" i="16" s="1"/>
  <c r="AF2" i="16"/>
  <c r="AG2" i="16"/>
  <c r="AH2" i="16"/>
  <c r="AH9" i="16" s="1"/>
  <c r="AI2" i="16"/>
  <c r="AI9" i="16" s="1"/>
  <c r="AJ2" i="16"/>
  <c r="D3" i="16"/>
  <c r="E3" i="16"/>
  <c r="F3" i="16"/>
  <c r="F9" i="16" s="1"/>
  <c r="G3" i="16"/>
  <c r="H3" i="16"/>
  <c r="I3" i="16"/>
  <c r="J3" i="16"/>
  <c r="J9" i="16" s="1"/>
  <c r="K3" i="16"/>
  <c r="L3" i="16"/>
  <c r="M3" i="16"/>
  <c r="N3" i="16"/>
  <c r="N9" i="16" s="1"/>
  <c r="O3" i="16"/>
  <c r="P3" i="16"/>
  <c r="Q3" i="16"/>
  <c r="R3" i="16"/>
  <c r="R9" i="16" s="1"/>
  <c r="S3" i="16"/>
  <c r="T3" i="16"/>
  <c r="U3" i="16"/>
  <c r="V3" i="16"/>
  <c r="V9" i="16" s="1"/>
  <c r="W3" i="16"/>
  <c r="X3" i="16"/>
  <c r="Y3" i="16"/>
  <c r="Z3" i="16"/>
  <c r="Z9" i="16" s="1"/>
  <c r="AA3" i="16"/>
  <c r="AB3" i="16"/>
  <c r="AC3" i="16"/>
  <c r="AD3" i="16"/>
  <c r="AE3" i="16"/>
  <c r="AF3" i="16"/>
  <c r="AG3" i="16"/>
  <c r="AH3" i="16"/>
  <c r="AI3" i="16"/>
  <c r="AJ3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AJ4" i="16"/>
  <c r="D5" i="16"/>
  <c r="D9" i="16" s="1"/>
  <c r="E5" i="16"/>
  <c r="F5" i="16"/>
  <c r="G5" i="16"/>
  <c r="H5" i="16"/>
  <c r="H9" i="16" s="1"/>
  <c r="I5" i="16"/>
  <c r="J5" i="16"/>
  <c r="K5" i="16"/>
  <c r="L5" i="16"/>
  <c r="L9" i="16" s="1"/>
  <c r="M5" i="16"/>
  <c r="N5" i="16"/>
  <c r="O5" i="16"/>
  <c r="P5" i="16"/>
  <c r="P9" i="16" s="1"/>
  <c r="Q5" i="16"/>
  <c r="R5" i="16"/>
  <c r="S5" i="16"/>
  <c r="T5" i="16"/>
  <c r="T9" i="16" s="1"/>
  <c r="U5" i="16"/>
  <c r="V5" i="16"/>
  <c r="W5" i="16"/>
  <c r="X5" i="16"/>
  <c r="X9" i="16" s="1"/>
  <c r="Y5" i="16"/>
  <c r="Z5" i="16"/>
  <c r="AA5" i="16"/>
  <c r="AB5" i="16"/>
  <c r="AB9" i="16" s="1"/>
  <c r="AC5" i="16"/>
  <c r="AD5" i="16"/>
  <c r="AE5" i="16"/>
  <c r="AF5" i="16"/>
  <c r="AF9" i="16" s="1"/>
  <c r="AG5" i="16"/>
  <c r="AH5" i="16"/>
  <c r="AI5" i="16"/>
  <c r="AJ5" i="16"/>
  <c r="AJ9" i="16" s="1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J8" i="16"/>
  <c r="E9" i="16"/>
  <c r="I9" i="16"/>
  <c r="M9" i="16"/>
  <c r="Q9" i="16"/>
  <c r="U9" i="16"/>
  <c r="Y9" i="16"/>
  <c r="AC9" i="16"/>
  <c r="AG9" i="16"/>
  <c r="C2" i="16"/>
  <c r="C3" i="16"/>
  <c r="C4" i="16"/>
  <c r="C5" i="16"/>
  <c r="C9" i="16" s="1"/>
  <c r="C6" i="16"/>
  <c r="C8" i="16"/>
  <c r="B9" i="16"/>
  <c r="B4" i="16"/>
  <c r="B2" i="16"/>
  <c r="D2" i="19"/>
  <c r="E2" i="19"/>
  <c r="F2" i="19"/>
  <c r="G2" i="19"/>
  <c r="G9" i="19" s="1"/>
  <c r="H2" i="19"/>
  <c r="I2" i="19"/>
  <c r="J2" i="19"/>
  <c r="K2" i="19"/>
  <c r="K9" i="19" s="1"/>
  <c r="L2" i="19"/>
  <c r="M2" i="19"/>
  <c r="N2" i="19"/>
  <c r="O2" i="19"/>
  <c r="O9" i="19" s="1"/>
  <c r="P2" i="19"/>
  <c r="Q2" i="19"/>
  <c r="R2" i="19"/>
  <c r="S2" i="19"/>
  <c r="S9" i="19" s="1"/>
  <c r="T2" i="19"/>
  <c r="U2" i="19"/>
  <c r="V2" i="19"/>
  <c r="W2" i="19"/>
  <c r="W9" i="19" s="1"/>
  <c r="X2" i="19"/>
  <c r="Y2" i="19"/>
  <c r="Z2" i="19"/>
  <c r="AA2" i="19"/>
  <c r="AA9" i="19" s="1"/>
  <c r="AB2" i="19"/>
  <c r="AC2" i="19"/>
  <c r="AD2" i="19"/>
  <c r="AE2" i="19"/>
  <c r="AE9" i="19" s="1"/>
  <c r="AF2" i="19"/>
  <c r="AG2" i="19"/>
  <c r="AH2" i="19"/>
  <c r="AI2" i="19"/>
  <c r="AI9" i="19" s="1"/>
  <c r="AJ2" i="19"/>
  <c r="D3" i="19"/>
  <c r="E3" i="19"/>
  <c r="F3" i="19"/>
  <c r="F9" i="19" s="1"/>
  <c r="G3" i="19"/>
  <c r="H3" i="19"/>
  <c r="I3" i="19"/>
  <c r="J3" i="19"/>
  <c r="J9" i="19" s="1"/>
  <c r="K3" i="19"/>
  <c r="L3" i="19"/>
  <c r="M3" i="19"/>
  <c r="N3" i="19"/>
  <c r="N9" i="19" s="1"/>
  <c r="O3" i="19"/>
  <c r="P3" i="19"/>
  <c r="Q3" i="19"/>
  <c r="R3" i="19"/>
  <c r="R9" i="19" s="1"/>
  <c r="S3" i="19"/>
  <c r="T3" i="19"/>
  <c r="U3" i="19"/>
  <c r="V3" i="19"/>
  <c r="V9" i="19" s="1"/>
  <c r="W3" i="19"/>
  <c r="X3" i="19"/>
  <c r="Y3" i="19"/>
  <c r="Z3" i="19"/>
  <c r="Z9" i="19" s="1"/>
  <c r="AA3" i="19"/>
  <c r="AB3" i="19"/>
  <c r="AC3" i="19"/>
  <c r="AD3" i="19"/>
  <c r="AD9" i="19" s="1"/>
  <c r="AE3" i="19"/>
  <c r="AF3" i="19"/>
  <c r="AG3" i="19"/>
  <c r="AH3" i="19"/>
  <c r="AH9" i="19" s="1"/>
  <c r="AI3" i="19"/>
  <c r="AJ3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AJ4" i="19"/>
  <c r="D5" i="19"/>
  <c r="D9" i="19" s="1"/>
  <c r="E5" i="19"/>
  <c r="F5" i="19"/>
  <c r="G5" i="19"/>
  <c r="H5" i="19"/>
  <c r="H9" i="19" s="1"/>
  <c r="I5" i="19"/>
  <c r="J5" i="19"/>
  <c r="K5" i="19"/>
  <c r="L5" i="19"/>
  <c r="L9" i="19" s="1"/>
  <c r="M5" i="19"/>
  <c r="N5" i="19"/>
  <c r="O5" i="19"/>
  <c r="P5" i="19"/>
  <c r="P9" i="19" s="1"/>
  <c r="Q5" i="19"/>
  <c r="R5" i="19"/>
  <c r="S5" i="19"/>
  <c r="T5" i="19"/>
  <c r="T9" i="19" s="1"/>
  <c r="U5" i="19"/>
  <c r="V5" i="19"/>
  <c r="W5" i="19"/>
  <c r="X5" i="19"/>
  <c r="X9" i="19" s="1"/>
  <c r="Y5" i="19"/>
  <c r="Z5" i="19"/>
  <c r="AA5" i="19"/>
  <c r="AB5" i="19"/>
  <c r="AB9" i="19" s="1"/>
  <c r="AC5" i="19"/>
  <c r="AD5" i="19"/>
  <c r="AE5" i="19"/>
  <c r="AF5" i="19"/>
  <c r="AF9" i="19" s="1"/>
  <c r="AG5" i="19"/>
  <c r="AH5" i="19"/>
  <c r="AI5" i="19"/>
  <c r="AJ5" i="19"/>
  <c r="AJ9" i="19" s="1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AI8" i="19"/>
  <c r="AJ8" i="19"/>
  <c r="E9" i="19"/>
  <c r="I9" i="19"/>
  <c r="M9" i="19"/>
  <c r="Q9" i="19"/>
  <c r="U9" i="19"/>
  <c r="Y9" i="19"/>
  <c r="AC9" i="19"/>
  <c r="AG9" i="19"/>
  <c r="C2" i="19"/>
  <c r="C9" i="19" s="1"/>
  <c r="C3" i="19"/>
  <c r="C4" i="19"/>
  <c r="C5" i="19"/>
  <c r="C6" i="19"/>
  <c r="C8" i="19"/>
  <c r="D2" i="17"/>
  <c r="E2" i="17"/>
  <c r="F2" i="17"/>
  <c r="G2" i="17"/>
  <c r="G9" i="17" s="1"/>
  <c r="H2" i="17"/>
  <c r="I2" i="17"/>
  <c r="J2" i="17"/>
  <c r="K2" i="17"/>
  <c r="K9" i="17" s="1"/>
  <c r="L2" i="17"/>
  <c r="M2" i="17"/>
  <c r="N2" i="17"/>
  <c r="O2" i="17"/>
  <c r="O9" i="17" s="1"/>
  <c r="P2" i="17"/>
  <c r="Q2" i="17"/>
  <c r="R2" i="17"/>
  <c r="S2" i="17"/>
  <c r="S9" i="17" s="1"/>
  <c r="T2" i="17"/>
  <c r="U2" i="17"/>
  <c r="V2" i="17"/>
  <c r="W2" i="17"/>
  <c r="W9" i="17" s="1"/>
  <c r="X2" i="17"/>
  <c r="Y2" i="17"/>
  <c r="Z2" i="17"/>
  <c r="AA2" i="17"/>
  <c r="AA9" i="17" s="1"/>
  <c r="AB2" i="17"/>
  <c r="AC2" i="17"/>
  <c r="AD2" i="17"/>
  <c r="AE2" i="17"/>
  <c r="AE9" i="17" s="1"/>
  <c r="AF2" i="17"/>
  <c r="AG2" i="17"/>
  <c r="AH2" i="17"/>
  <c r="AI2" i="17"/>
  <c r="AI9" i="17" s="1"/>
  <c r="AJ2" i="17"/>
  <c r="D3" i="17"/>
  <c r="E3" i="17"/>
  <c r="F3" i="17"/>
  <c r="F9" i="17" s="1"/>
  <c r="G3" i="17"/>
  <c r="H3" i="17"/>
  <c r="I3" i="17"/>
  <c r="J3" i="17"/>
  <c r="J9" i="17" s="1"/>
  <c r="K3" i="17"/>
  <c r="L3" i="17"/>
  <c r="M3" i="17"/>
  <c r="N3" i="17"/>
  <c r="N9" i="17" s="1"/>
  <c r="O3" i="17"/>
  <c r="P3" i="17"/>
  <c r="Q3" i="17"/>
  <c r="R3" i="17"/>
  <c r="R9" i="17" s="1"/>
  <c r="S3" i="17"/>
  <c r="T3" i="17"/>
  <c r="U3" i="17"/>
  <c r="V3" i="17"/>
  <c r="V9" i="17" s="1"/>
  <c r="W3" i="17"/>
  <c r="X3" i="17"/>
  <c r="Y3" i="17"/>
  <c r="Z3" i="17"/>
  <c r="Z9" i="17" s="1"/>
  <c r="AA3" i="17"/>
  <c r="AB3" i="17"/>
  <c r="AC3" i="17"/>
  <c r="AD3" i="17"/>
  <c r="AD9" i="17" s="1"/>
  <c r="AE3" i="17"/>
  <c r="AF3" i="17"/>
  <c r="AG3" i="17"/>
  <c r="AH3" i="17"/>
  <c r="AH9" i="17" s="1"/>
  <c r="AI3" i="17"/>
  <c r="AJ3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D5" i="17"/>
  <c r="D9" i="17" s="1"/>
  <c r="E5" i="17"/>
  <c r="F5" i="17"/>
  <c r="G5" i="17"/>
  <c r="H5" i="17"/>
  <c r="H9" i="17" s="1"/>
  <c r="I5" i="17"/>
  <c r="J5" i="17"/>
  <c r="K5" i="17"/>
  <c r="L5" i="17"/>
  <c r="L9" i="17" s="1"/>
  <c r="M5" i="17"/>
  <c r="N5" i="17"/>
  <c r="O5" i="17"/>
  <c r="P5" i="17"/>
  <c r="P9" i="17" s="1"/>
  <c r="Q5" i="17"/>
  <c r="R5" i="17"/>
  <c r="S5" i="17"/>
  <c r="T5" i="17"/>
  <c r="T9" i="17" s="1"/>
  <c r="U5" i="17"/>
  <c r="V5" i="17"/>
  <c r="W5" i="17"/>
  <c r="X5" i="17"/>
  <c r="X9" i="17" s="1"/>
  <c r="Y5" i="17"/>
  <c r="Z5" i="17"/>
  <c r="AA5" i="17"/>
  <c r="AB5" i="17"/>
  <c r="AB9" i="17" s="1"/>
  <c r="AC5" i="17"/>
  <c r="AD5" i="17"/>
  <c r="AE5" i="17"/>
  <c r="AF5" i="17"/>
  <c r="AF9" i="17" s="1"/>
  <c r="AG5" i="17"/>
  <c r="AH5" i="17"/>
  <c r="AI5" i="17"/>
  <c r="AJ5" i="17"/>
  <c r="AJ9" i="17" s="1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E9" i="17"/>
  <c r="I9" i="17"/>
  <c r="M9" i="17"/>
  <c r="Q9" i="17"/>
  <c r="U9" i="17"/>
  <c r="Y9" i="17"/>
  <c r="AC9" i="17"/>
  <c r="AG9" i="17"/>
  <c r="C2" i="17"/>
  <c r="C3" i="17"/>
  <c r="C9" i="17" s="1"/>
  <c r="C4" i="17"/>
  <c r="C5" i="17"/>
  <c r="C6" i="17"/>
  <c r="C8" i="17"/>
  <c r="B3" i="17"/>
  <c r="B3" i="16"/>
  <c r="B5" i="16"/>
  <c r="B6" i="16"/>
  <c r="B8" i="16"/>
  <c r="B6" i="17"/>
  <c r="C2" i="15" l="1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AJ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X9" i="15" s="1"/>
  <c r="Y5" i="15"/>
  <c r="Z5" i="15"/>
  <c r="AA5" i="15"/>
  <c r="AB5" i="15"/>
  <c r="AC5" i="15"/>
  <c r="AD5" i="15"/>
  <c r="AE5" i="15"/>
  <c r="AF5" i="15"/>
  <c r="AG5" i="15"/>
  <c r="AH5" i="15"/>
  <c r="AI5" i="15"/>
  <c r="AJ5" i="15"/>
  <c r="C6" i="15"/>
  <c r="D6" i="15"/>
  <c r="E6" i="15"/>
  <c r="F6" i="15"/>
  <c r="F9" i="15" s="1"/>
  <c r="G6" i="15"/>
  <c r="H6" i="15"/>
  <c r="I6" i="15"/>
  <c r="J6" i="15"/>
  <c r="J9" i="15" s="1"/>
  <c r="K6" i="15"/>
  <c r="L6" i="15"/>
  <c r="M6" i="15"/>
  <c r="N6" i="15"/>
  <c r="N9" i="15" s="1"/>
  <c r="O6" i="15"/>
  <c r="P6" i="15"/>
  <c r="Q6" i="15"/>
  <c r="R6" i="15"/>
  <c r="R9" i="15" s="1"/>
  <c r="S6" i="15"/>
  <c r="T6" i="15"/>
  <c r="U6" i="15"/>
  <c r="V6" i="15"/>
  <c r="V9" i="15" s="1"/>
  <c r="W6" i="15"/>
  <c r="X6" i="15"/>
  <c r="Y6" i="15"/>
  <c r="Z6" i="15"/>
  <c r="Z9" i="15" s="1"/>
  <c r="AA6" i="15"/>
  <c r="AB6" i="15"/>
  <c r="AC6" i="15"/>
  <c r="AD6" i="15"/>
  <c r="AD9" i="15" s="1"/>
  <c r="AE6" i="15"/>
  <c r="AF6" i="15"/>
  <c r="AG6" i="15"/>
  <c r="AH6" i="15"/>
  <c r="AH9" i="15" s="1"/>
  <c r="AI6" i="15"/>
  <c r="AJ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C8" i="15"/>
  <c r="D8" i="15"/>
  <c r="E8" i="15"/>
  <c r="E9" i="15" s="1"/>
  <c r="F8" i="15"/>
  <c r="G8" i="15"/>
  <c r="H8" i="15"/>
  <c r="I8" i="15"/>
  <c r="I9" i="15" s="1"/>
  <c r="J8" i="15"/>
  <c r="K8" i="15"/>
  <c r="L8" i="15"/>
  <c r="M8" i="15"/>
  <c r="M9" i="15" s="1"/>
  <c r="N8" i="15"/>
  <c r="O8" i="15"/>
  <c r="P8" i="15"/>
  <c r="Q8" i="15"/>
  <c r="Q9" i="15" s="1"/>
  <c r="R8" i="15"/>
  <c r="S8" i="15"/>
  <c r="T8" i="15"/>
  <c r="U8" i="15"/>
  <c r="U9" i="15" s="1"/>
  <c r="V8" i="15"/>
  <c r="W8" i="15"/>
  <c r="X8" i="15"/>
  <c r="Y8" i="15"/>
  <c r="Y9" i="15" s="1"/>
  <c r="Z8" i="15"/>
  <c r="AA8" i="15"/>
  <c r="AB8" i="15"/>
  <c r="AC8" i="15"/>
  <c r="AC9" i="15" s="1"/>
  <c r="AD8" i="15"/>
  <c r="AE8" i="15"/>
  <c r="AF8" i="15"/>
  <c r="AG8" i="15"/>
  <c r="AG9" i="15" s="1"/>
  <c r="AH8" i="15"/>
  <c r="AI8" i="15"/>
  <c r="AJ8" i="15"/>
  <c r="C9" i="15"/>
  <c r="D9" i="15"/>
  <c r="G9" i="15"/>
  <c r="H9" i="15"/>
  <c r="K9" i="15"/>
  <c r="L9" i="15"/>
  <c r="O9" i="15"/>
  <c r="P9" i="15"/>
  <c r="S9" i="15"/>
  <c r="T9" i="15"/>
  <c r="W9" i="15"/>
  <c r="AA9" i="15"/>
  <c r="AB9" i="15"/>
  <c r="AE9" i="15"/>
  <c r="AF9" i="15"/>
  <c r="AI9" i="15"/>
  <c r="AJ9" i="15"/>
  <c r="AA75" i="14" l="1"/>
  <c r="AB75" i="14"/>
  <c r="AC75" i="14"/>
  <c r="AD75" i="14"/>
  <c r="AE75" i="14"/>
  <c r="AF75" i="14"/>
  <c r="AG75" i="14"/>
  <c r="AH75" i="14"/>
  <c r="AI75" i="14"/>
  <c r="AJ75" i="14"/>
  <c r="AB9" i="18"/>
  <c r="AC9" i="18"/>
  <c r="AD9" i="18"/>
  <c r="AE9" i="18"/>
  <c r="AF9" i="18"/>
  <c r="AG9" i="18"/>
  <c r="AH9" i="18"/>
  <c r="AI9" i="18"/>
  <c r="AJ9" i="18"/>
  <c r="AA9" i="18"/>
  <c r="B2" i="19" l="1"/>
  <c r="B3" i="19"/>
  <c r="B4" i="19"/>
  <c r="B5" i="19"/>
  <c r="B6" i="19"/>
  <c r="B8" i="19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B9" i="19" l="1"/>
  <c r="B2" i="17"/>
  <c r="B4" i="17"/>
  <c r="B5" i="17"/>
  <c r="B8" i="17"/>
  <c r="B2" i="15"/>
  <c r="B3" i="15"/>
  <c r="B4" i="15"/>
  <c r="B5" i="15"/>
  <c r="B6" i="15"/>
  <c r="B8" i="15"/>
  <c r="B75" i="14"/>
  <c r="B7" i="15" s="1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B9" i="17" l="1"/>
  <c r="B9" i="15"/>
</calcChain>
</file>

<file path=xl/sharedStrings.xml><?xml version="1.0" encoding="utf-8"?>
<sst xmlns="http://schemas.openxmlformats.org/spreadsheetml/2006/main" count="238" uniqueCount="159">
  <si>
    <t>Year</t>
  </si>
  <si>
    <t xml:space="preserve">   Total</t>
  </si>
  <si>
    <t>Energy Information Administration</t>
  </si>
  <si>
    <t>Model subscript</t>
  </si>
  <si>
    <t>cement and other carbonate use</t>
  </si>
  <si>
    <t>URL</t>
  </si>
  <si>
    <t>natural gas and petroleum systems</t>
  </si>
  <si>
    <t>iron and steel</t>
  </si>
  <si>
    <t>chemicals</t>
  </si>
  <si>
    <t>waste management</t>
  </si>
  <si>
    <t>other industries</t>
  </si>
  <si>
    <t>Note</t>
  </si>
  <si>
    <t>Refining industry only</t>
  </si>
  <si>
    <t>mining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</si>
  <si>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</si>
  <si>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</si>
  <si>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</si>
  <si>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</si>
  <si>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</si>
  <si>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</si>
  <si>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</si>
  <si>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</si>
  <si>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</si>
  <si>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</si>
  <si>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</si>
  <si>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</si>
  <si>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</si>
  <si>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</si>
  <si>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</si>
  <si>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</si>
  <si>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>Table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</si>
  <si>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</si>
  <si>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</si>
  <si>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</si>
  <si>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</si>
  <si>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</si>
  <si>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</si>
  <si>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</si>
  <si>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</si>
  <si>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</si>
  <si>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</si>
  <si>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</si>
  <si>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</si>
  <si>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</si>
  <si>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</si>
  <si>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</si>
  <si>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</si>
  <si>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</si>
  <si>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</si>
  <si>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</si>
  <si>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</si>
  <si>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>Table 2</t>
  </si>
  <si>
    <t xml:space="preserve">      Purchased Electricity</t>
  </si>
  <si>
    <t>agriculture</t>
  </si>
  <si>
    <t xml:space="preserve">   Liquefied Petroleum Gases and Other 5/</t>
  </si>
  <si>
    <t xml:space="preserve">   Motor Gasoline 2/</t>
  </si>
  <si>
    <t xml:space="preserve">   Distillate Fuel Oil</t>
  </si>
  <si>
    <t xml:space="preserve">   Residual Fuel Oil</t>
  </si>
  <si>
    <t xml:space="preserve">   Petrochemical Feedstocks</t>
  </si>
  <si>
    <t xml:space="preserve">   Other Petroleum 6/</t>
  </si>
  <si>
    <t xml:space="preserve">   Natural Gas</t>
  </si>
  <si>
    <t xml:space="preserve">   Natural-Gas-to-Liquids Heat and Power</t>
  </si>
  <si>
    <t xml:space="preserve">   Lease and Plant Fuel 7/</t>
  </si>
  <si>
    <t xml:space="preserve">     Natural Gas Subtotal</t>
  </si>
  <si>
    <t xml:space="preserve">   Metallurgical Coal</t>
  </si>
  <si>
    <t xml:space="preserve">   Other Industrial Coal</t>
  </si>
  <si>
    <t xml:space="preserve">   Coal-to-Liquids Heat and Power</t>
  </si>
  <si>
    <t xml:space="preserve">   Net Coal Coke Imports</t>
  </si>
  <si>
    <t xml:space="preserve">     Coal Subtotal</t>
  </si>
  <si>
    <t xml:space="preserve">   Biofuels Heat and Coproducts</t>
  </si>
  <si>
    <t xml:space="preserve">   Electricity</t>
  </si>
  <si>
    <t xml:space="preserve">     Delivered Energy</t>
  </si>
  <si>
    <t xml:space="preserve">   Electricity Related Losses</t>
  </si>
  <si>
    <t xml:space="preserve">     Total</t>
  </si>
  <si>
    <t>http://iopscience.iop.org/1748-9326/7/3/034034/media/erl426087suppdata.pdf</t>
  </si>
  <si>
    <t>Sources:</t>
  </si>
  <si>
    <t>All Subscripts Except Waste Management</t>
  </si>
  <si>
    <t>Waste Management (2010)</t>
  </si>
  <si>
    <t>U.S. Census Bureau</t>
  </si>
  <si>
    <t>wastewater only (2010)</t>
  </si>
  <si>
    <t>Sanders, Kelly and Webber, Michael.</t>
  </si>
  <si>
    <t>Evaluating the energy consumed for water use in the United States</t>
  </si>
  <si>
    <t>Supplementary data, Page 6, Paragraph 1</t>
  </si>
  <si>
    <t>Sanders and Webber 2012 plus population estimates (U.S. Census Bureau)</t>
  </si>
  <si>
    <t>See below for links to tables used</t>
  </si>
  <si>
    <t>Cement and other carbonate use (BTU)</t>
  </si>
  <si>
    <t>Natural gas and petroleum systems (BTU)</t>
  </si>
  <si>
    <t>Iron and steel (BTU)</t>
  </si>
  <si>
    <t>Chemicals (BTU)</t>
  </si>
  <si>
    <t>Mining (BTU)</t>
  </si>
  <si>
    <t>Waste management (BTU)</t>
  </si>
  <si>
    <t>Other industries (BTU)</t>
  </si>
  <si>
    <t>Note: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</si>
  <si>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</si>
  <si>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</si>
  <si>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</si>
  <si>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</si>
  <si>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</si>
  <si>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</si>
  <si>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Coproducts" column to the Biomass fuel type.  This likely slightly under-estimates biomass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</si>
  <si>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</si>
  <si>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</si>
  <si>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</si>
  <si>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>Agriculture (BTU)</t>
  </si>
  <si>
    <t>Industry total minus the industries above</t>
  </si>
  <si>
    <t xml:space="preserve"> Propane</t>
  </si>
  <si>
    <t xml:space="preserve">   Petroleum and Other Liquids Subtotal</t>
  </si>
  <si>
    <t>Cement and Lime Industry Energy Consumption (trillion BTU) from Table 30</t>
  </si>
  <si>
    <t>Refining Industry Energy Consumption (trillion BTU) from Table 25</t>
  </si>
  <si>
    <t>Iron and Steel Industry Energy Use (trillion BTU) from Table 31</t>
  </si>
  <si>
    <t>Chemicals Industry Energy Use for Heat and Power (trillion BTU) from Table 28</t>
  </si>
  <si>
    <t xml:space="preserve">    Propane</t>
  </si>
  <si>
    <t xml:space="preserve">      Petroleum and Other Liquids Subtotal</t>
  </si>
  <si>
    <t xml:space="preserve">         Petroleum and Other Liquids Subtotal</t>
  </si>
  <si>
    <t>Mining Energy Use (trillion BTU) from Table 35</t>
  </si>
  <si>
    <t>U.S. Population</t>
  </si>
  <si>
    <t>2010 Primary Energy (assumed to be elec.)</t>
  </si>
  <si>
    <t>U.S. Population (2010)</t>
  </si>
  <si>
    <t>Primary Energy Use (assumed to be elec.)</t>
  </si>
  <si>
    <t>Wastewater Energy Use (trillion BTU), Sanders and Webber</t>
  </si>
  <si>
    <t>Agriculture Energy Use (trillion BTU) from Table 35</t>
  </si>
  <si>
    <t xml:space="preserve">      Propane</t>
  </si>
  <si>
    <t>Industry (Total) Energy Use (quadrillion BTU) from Table 2</t>
  </si>
  <si>
    <t xml:space="preserve">     Petroleum and Other Liquids Subtotal</t>
  </si>
  <si>
    <t>The "Renewables" rows in the source data are for on-site generation, including both</t>
  </si>
  <si>
    <t>Table 30</t>
  </si>
  <si>
    <t>http://www.eia.gov/forecasts/aeo/supplement/suptab_39.xlsx</t>
  </si>
  <si>
    <t>Table 25</t>
  </si>
  <si>
    <t>http://www.eia.gov/forecasts/aeo/supplement/suptab_34.xlsx</t>
  </si>
  <si>
    <t>Table 31</t>
  </si>
  <si>
    <t>http://www.eia.gov/forecasts/aeo/supplement/suptab_40.xlsx</t>
  </si>
  <si>
    <t>Table 28</t>
  </si>
  <si>
    <t>http://www.eia.gov/forecasts/aeo/supplement/suptab_37.xlsx</t>
  </si>
  <si>
    <t>We intentionally exclude feedstocks.</t>
  </si>
  <si>
    <t>Table 35</t>
  </si>
  <si>
    <t>http://www.eia.gov/forecasts/aeo/supplement/suptab_44.xlsx</t>
  </si>
  <si>
    <t>http://www.eia.gov/forecasts/aeo/excel/aeotab_2.xlsx</t>
  </si>
  <si>
    <t>Fuel Used for Energy."  However, we exclude metallurgical coal (and net coke imports) from this</t>
  </si>
  <si>
    <t>variable, rather than using the BoPUfE variable to do it.  This is simply following the format of the</t>
  </si>
  <si>
    <t>EIA data source, which excludes metallurgical coal from the table used to determine PoFUfE in</t>
  </si>
  <si>
    <t>this model.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</si>
  <si>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</si>
  <si>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</si>
  <si>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</si>
  <si>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 xml:space="preserve">      Lease and Plant Fuel 2/</t>
  </si>
  <si>
    <t xml:space="preserve">   Natural Gas Liquefaction for Export 8/</t>
  </si>
  <si>
    <t xml:space="preserve">   Renewable Energy 9/</t>
  </si>
  <si>
    <t>Population</t>
  </si>
  <si>
    <t>Table 1</t>
  </si>
  <si>
    <t>BIFUbC BAU Industrial Fuel Use before CCS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</si>
  <si>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</si>
  <si>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</si>
  <si>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</si>
  <si>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Annual Energy Outlook 2018</t>
  </si>
  <si>
    <t>https://www2.census.gov/programs-surveys/popproj/tables/2017/2017-summary-tables/np2017-t1.xlsx</t>
  </si>
  <si>
    <t>2017 National Population Projections: Summary Tables</t>
  </si>
  <si>
    <t>Fuel Use.  This is handled in Vensim using a separate variable, "PoFUfE Proportion of</t>
  </si>
  <si>
    <t>Note that Lease and Plant Fuel under Mining is actually natural gas consumed in wells and fields.</t>
  </si>
  <si>
    <t>We count this in the Natural Gas and Petroleum Systems sub industry and not in mining.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</si>
</sst>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0.000E+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18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1" fillId="2" borderId="0" xfId="8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 applyBorder="1" applyAlignment="1" applyProtection="1">
      <alignment horizontal="right"/>
      <protection locked="0"/>
    </xf>
    <xf numFmtId="0" fontId="0" fillId="2" borderId="0" xfId="0" applyFill="1"/>
    <xf numFmtId="0" fontId="8" fillId="0" borderId="0" xfId="0" applyFont="1" applyFill="1" applyBorder="1"/>
    <xf numFmtId="0" fontId="8" fillId="0" borderId="0" xfId="2" applyFont="1" applyFill="1" applyBorder="1" applyAlignment="1">
      <alignment wrapText="1"/>
    </xf>
    <xf numFmtId="0" fontId="4" fillId="0" borderId="0" xfId="9" applyAlignment="1" applyProtection="1"/>
    <xf numFmtId="1" fontId="3" fillId="0" borderId="0" xfId="0" applyNumberFormat="1" applyFont="1"/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12" fillId="0" borderId="0" xfId="9" applyFont="1" applyAlignment="1" applyProtection="1"/>
    <xf numFmtId="0" fontId="0" fillId="0" borderId="0" xfId="0" applyFont="1"/>
    <xf numFmtId="165" fontId="0" fillId="0" borderId="2" xfId="2" applyNumberFormat="1" applyFont="1" applyFill="1" applyAlignment="1">
      <alignment horizontal="right" wrapText="1"/>
    </xf>
    <xf numFmtId="165" fontId="2" fillId="0" borderId="4" xfId="5" applyNumberFormat="1" applyFill="1" applyAlignment="1">
      <alignment horizontal="right" wrapText="1"/>
    </xf>
    <xf numFmtId="166" fontId="0" fillId="0" borderId="0" xfId="0" applyNumberFormat="1"/>
    <xf numFmtId="1" fontId="1" fillId="0" borderId="0" xfId="0" applyNumberFormat="1" applyFont="1"/>
  </cellXfs>
  <cellStyles count="18">
    <cellStyle name="Body: normal cell" xfId="2"/>
    <cellStyle name="Followed Hyperlink" xfId="10" builtinId="9" customBuiltin="1"/>
    <cellStyle name="Font: Calibri, 9pt regular" xfId="8"/>
    <cellStyle name="Footnotes: all except top row" xfId="11"/>
    <cellStyle name="Footnotes: top row" xfId="6"/>
    <cellStyle name="Header: bottom row" xfId="1"/>
    <cellStyle name="Header: top rows" xfId="3"/>
    <cellStyle name="Hyperlink" xfId="9" builtinId="8" customBuiltin="1"/>
    <cellStyle name="Normal" xfId="0" builtinId="0"/>
    <cellStyle name="Normal 3" xfId="13"/>
    <cellStyle name="Normal 4" xfId="14"/>
    <cellStyle name="Normal 5" xfId="15"/>
    <cellStyle name="Normal 58" xfId="17"/>
    <cellStyle name="Normal 6" xfId="16"/>
    <cellStyle name="Parent row" xfId="5"/>
    <cellStyle name="Section Break" xfId="7"/>
    <cellStyle name="Section Break: parent row" xfId="4"/>
    <cellStyle name="Table title" xfId="12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2.xlsx" TargetMode="External"/><Relationship Id="rId2" Type="http://schemas.openxmlformats.org/officeDocument/2006/relationships/hyperlink" Target="http://iopscience.iop.org/1748-9326/7/3/034034/media/erl426087suppdata.pdf" TargetMode="External"/><Relationship Id="rId1" Type="http://schemas.openxmlformats.org/officeDocument/2006/relationships/hyperlink" Target="http://iopscience.iop.org/1748-9326/7/3/034034/media/erl426087suppdata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selection activeCell="C37" sqref="C37"/>
    </sheetView>
  </sheetViews>
  <sheetFormatPr defaultColWidth="8.85546875" defaultRowHeight="15" x14ac:dyDescent="0.25"/>
  <cols>
    <col min="2" max="2" width="41.140625" customWidth="1"/>
    <col min="3" max="3" width="42.42578125" customWidth="1"/>
    <col min="4" max="4" width="44.140625" style="6" customWidth="1"/>
    <col min="5" max="5" width="60.42578125" customWidth="1"/>
  </cols>
  <sheetData>
    <row r="1" spans="1:5" x14ac:dyDescent="0.25">
      <c r="A1" s="1" t="s">
        <v>149</v>
      </c>
    </row>
    <row r="3" spans="1:5" x14ac:dyDescent="0.25">
      <c r="A3" s="1" t="s">
        <v>75</v>
      </c>
      <c r="B3" s="3" t="s">
        <v>76</v>
      </c>
    </row>
    <row r="4" spans="1:5" x14ac:dyDescent="0.25">
      <c r="B4" t="s">
        <v>2</v>
      </c>
    </row>
    <row r="5" spans="1:5" x14ac:dyDescent="0.25">
      <c r="B5" s="2">
        <v>2018</v>
      </c>
    </row>
    <row r="6" spans="1:5" s="6" customFormat="1" x14ac:dyDescent="0.25">
      <c r="B6" t="s">
        <v>153</v>
      </c>
    </row>
    <row r="7" spans="1:5" x14ac:dyDescent="0.25">
      <c r="B7" t="s">
        <v>84</v>
      </c>
    </row>
    <row r="8" spans="1:5" s="6" customFormat="1" x14ac:dyDescent="0.25"/>
    <row r="9" spans="1:5" s="6" customFormat="1" x14ac:dyDescent="0.25">
      <c r="B9" s="3" t="s">
        <v>77</v>
      </c>
      <c r="C9" s="3" t="s">
        <v>147</v>
      </c>
      <c r="D9" s="4"/>
    </row>
    <row r="10" spans="1:5" s="6" customFormat="1" x14ac:dyDescent="0.25">
      <c r="B10" t="s">
        <v>80</v>
      </c>
      <c r="C10" t="s">
        <v>78</v>
      </c>
      <c r="D10" s="4"/>
    </row>
    <row r="11" spans="1:5" s="6" customFormat="1" x14ac:dyDescent="0.25">
      <c r="B11" s="2">
        <v>2012</v>
      </c>
      <c r="C11" s="2">
        <v>2017</v>
      </c>
      <c r="D11" s="4"/>
    </row>
    <row r="12" spans="1:5" s="6" customFormat="1" x14ac:dyDescent="0.25">
      <c r="B12" s="6" t="s">
        <v>81</v>
      </c>
      <c r="C12" s="6" t="s">
        <v>155</v>
      </c>
      <c r="D12" s="4"/>
    </row>
    <row r="13" spans="1:5" s="6" customFormat="1" x14ac:dyDescent="0.25">
      <c r="B13" s="12" t="s">
        <v>74</v>
      </c>
      <c r="C13" s="4" t="s">
        <v>154</v>
      </c>
      <c r="D13" s="4"/>
    </row>
    <row r="14" spans="1:5" s="6" customFormat="1" x14ac:dyDescent="0.25">
      <c r="B14" s="6" t="s">
        <v>82</v>
      </c>
      <c r="C14" s="20" t="s">
        <v>148</v>
      </c>
      <c r="D14" s="4"/>
    </row>
    <row r="15" spans="1:5" s="6" customFormat="1" x14ac:dyDescent="0.25">
      <c r="D15" s="4"/>
      <c r="E15" s="4"/>
    </row>
    <row r="16" spans="1:5" x14ac:dyDescent="0.25">
      <c r="B16" s="3" t="s">
        <v>3</v>
      </c>
      <c r="C16" s="3" t="s">
        <v>30</v>
      </c>
      <c r="D16" s="3" t="s">
        <v>11</v>
      </c>
      <c r="E16" s="3" t="s">
        <v>5</v>
      </c>
    </row>
    <row r="17" spans="1:5" x14ac:dyDescent="0.25">
      <c r="B17" t="s">
        <v>4</v>
      </c>
      <c r="C17" t="s">
        <v>125</v>
      </c>
      <c r="E17" s="4" t="s">
        <v>126</v>
      </c>
    </row>
    <row r="18" spans="1:5" x14ac:dyDescent="0.25">
      <c r="B18" t="s">
        <v>6</v>
      </c>
      <c r="C18" t="s">
        <v>127</v>
      </c>
      <c r="D18" s="6" t="s">
        <v>12</v>
      </c>
      <c r="E18" s="4" t="s">
        <v>128</v>
      </c>
    </row>
    <row r="19" spans="1:5" x14ac:dyDescent="0.25">
      <c r="B19" t="s">
        <v>7</v>
      </c>
      <c r="C19" t="s">
        <v>129</v>
      </c>
      <c r="E19" s="4" t="s">
        <v>130</v>
      </c>
    </row>
    <row r="20" spans="1:5" x14ac:dyDescent="0.25">
      <c r="B20" t="s">
        <v>8</v>
      </c>
      <c r="C20" t="s">
        <v>131</v>
      </c>
      <c r="D20" s="6" t="s">
        <v>133</v>
      </c>
      <c r="E20" s="4" t="s">
        <v>132</v>
      </c>
    </row>
    <row r="21" spans="1:5" x14ac:dyDescent="0.25">
      <c r="B21" t="s">
        <v>13</v>
      </c>
      <c r="C21" t="s">
        <v>134</v>
      </c>
      <c r="E21" s="4" t="s">
        <v>135</v>
      </c>
    </row>
    <row r="22" spans="1:5" x14ac:dyDescent="0.25">
      <c r="B22" t="s">
        <v>9</v>
      </c>
      <c r="C22" t="s">
        <v>83</v>
      </c>
      <c r="D22" s="6" t="s">
        <v>79</v>
      </c>
      <c r="E22" s="4" t="s">
        <v>74</v>
      </c>
    </row>
    <row r="23" spans="1:5" x14ac:dyDescent="0.25">
      <c r="B23" t="s">
        <v>53</v>
      </c>
      <c r="C23" s="6" t="s">
        <v>134</v>
      </c>
      <c r="E23" s="4" t="s">
        <v>135</v>
      </c>
    </row>
    <row r="24" spans="1:5" x14ac:dyDescent="0.25">
      <c r="B24" t="s">
        <v>10</v>
      </c>
      <c r="C24" t="s">
        <v>51</v>
      </c>
      <c r="D24" s="6" t="s">
        <v>104</v>
      </c>
      <c r="E24" s="12" t="s">
        <v>136</v>
      </c>
    </row>
    <row r="25" spans="1:5" s="6" customFormat="1" x14ac:dyDescent="0.25"/>
    <row r="26" spans="1:5" x14ac:dyDescent="0.25">
      <c r="A26" s="1" t="s">
        <v>92</v>
      </c>
    </row>
    <row r="27" spans="1:5" s="6" customFormat="1" x14ac:dyDescent="0.25">
      <c r="A27" s="21" t="s">
        <v>150</v>
      </c>
    </row>
    <row r="28" spans="1:5" s="6" customFormat="1" x14ac:dyDescent="0.25">
      <c r="A28" s="21" t="s">
        <v>151</v>
      </c>
    </row>
    <row r="29" spans="1:5" s="6" customFormat="1" x14ac:dyDescent="0.25">
      <c r="A29" s="21" t="s">
        <v>152</v>
      </c>
    </row>
    <row r="30" spans="1:5" s="6" customFormat="1" x14ac:dyDescent="0.25">
      <c r="A30" s="1"/>
    </row>
    <row r="31" spans="1:5" x14ac:dyDescent="0.25">
      <c r="A31" t="s">
        <v>124</v>
      </c>
    </row>
    <row r="32" spans="1:5" x14ac:dyDescent="0.25">
      <c r="A32" t="s">
        <v>93</v>
      </c>
    </row>
    <row r="33" spans="1:1" x14ac:dyDescent="0.25">
      <c r="A33" t="s">
        <v>94</v>
      </c>
    </row>
    <row r="34" spans="1:1" x14ac:dyDescent="0.25">
      <c r="A34" t="s">
        <v>95</v>
      </c>
    </row>
    <row r="36" spans="1:1" x14ac:dyDescent="0.25">
      <c r="A36" t="s">
        <v>96</v>
      </c>
    </row>
    <row r="37" spans="1:1" x14ac:dyDescent="0.25">
      <c r="A37" t="s">
        <v>97</v>
      </c>
    </row>
    <row r="38" spans="1:1" x14ac:dyDescent="0.25">
      <c r="A38" t="s">
        <v>98</v>
      </c>
    </row>
    <row r="39" spans="1:1" x14ac:dyDescent="0.25">
      <c r="A39" t="s">
        <v>99</v>
      </c>
    </row>
    <row r="40" spans="1:1" x14ac:dyDescent="0.25">
      <c r="A40" t="s">
        <v>100</v>
      </c>
    </row>
    <row r="41" spans="1:1" s="6" customFormat="1" x14ac:dyDescent="0.25"/>
    <row r="42" spans="1:1" s="6" customFormat="1" x14ac:dyDescent="0.25">
      <c r="A42" s="6" t="s">
        <v>101</v>
      </c>
    </row>
    <row r="43" spans="1:1" s="6" customFormat="1" x14ac:dyDescent="0.25">
      <c r="A43" s="6" t="s">
        <v>102</v>
      </c>
    </row>
    <row r="45" spans="1:1" s="6" customFormat="1" x14ac:dyDescent="0.25">
      <c r="A45" s="6" t="s">
        <v>141</v>
      </c>
    </row>
    <row r="46" spans="1:1" s="6" customFormat="1" x14ac:dyDescent="0.25">
      <c r="A46" s="6" t="s">
        <v>142</v>
      </c>
    </row>
    <row r="47" spans="1:1" s="6" customFormat="1" x14ac:dyDescent="0.25">
      <c r="A47" s="6" t="s">
        <v>143</v>
      </c>
    </row>
    <row r="48" spans="1:1" s="6" customFormat="1" x14ac:dyDescent="0.25">
      <c r="A48" s="6" t="s">
        <v>156</v>
      </c>
    </row>
    <row r="49" spans="1:1" s="6" customFormat="1" x14ac:dyDescent="0.25">
      <c r="A49" s="6" t="s">
        <v>137</v>
      </c>
    </row>
    <row r="50" spans="1:1" s="6" customFormat="1" x14ac:dyDescent="0.25">
      <c r="A50" s="6" t="s">
        <v>138</v>
      </c>
    </row>
    <row r="51" spans="1:1" s="6" customFormat="1" x14ac:dyDescent="0.25">
      <c r="A51" s="6" t="s">
        <v>139</v>
      </c>
    </row>
    <row r="52" spans="1:1" s="6" customFormat="1" x14ac:dyDescent="0.25">
      <c r="A52" s="6" t="s">
        <v>140</v>
      </c>
    </row>
    <row r="53" spans="1:1" s="6" customFormat="1" x14ac:dyDescent="0.25"/>
    <row r="54" spans="1:1" x14ac:dyDescent="0.25">
      <c r="A54" s="21" t="s">
        <v>157</v>
      </c>
    </row>
    <row r="55" spans="1:1" x14ac:dyDescent="0.25">
      <c r="A55" s="21" t="s">
        <v>158</v>
      </c>
    </row>
  </sheetData>
  <hyperlinks>
    <hyperlink ref="E22" r:id="rId1"/>
    <hyperlink ref="B13" r:id="rId2"/>
    <hyperlink ref="E24" r:id="rId3"/>
  </hyperlinks>
  <pageMargins left="0.7" right="0.7" top="0.75" bottom="0.75" header="0.3" footer="0.3"/>
  <pageSetup orientation="portrait" horizontalDpi="1200" verticalDpi="1200"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1"/>
  <sheetViews>
    <sheetView workbookViewId="0">
      <pane ySplit="1" topLeftCell="A77" activePane="bottomLeft" state="frozen"/>
      <selection pane="bottomLeft" activeCell="A105" sqref="A101:B105"/>
    </sheetView>
  </sheetViews>
  <sheetFormatPr defaultRowHeight="15" x14ac:dyDescent="0.25"/>
  <cols>
    <col min="1" max="1" width="41" customWidth="1"/>
    <col min="2" max="35" width="9.140625" customWidth="1"/>
    <col min="36" max="36" width="17.85546875" bestFit="1" customWidth="1"/>
  </cols>
  <sheetData>
    <row r="1" spans="1:36" x14ac:dyDescent="0.25">
      <c r="A1" s="1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s="9" customFormat="1" x14ac:dyDescent="0.25">
      <c r="A2" s="3" t="s">
        <v>107</v>
      </c>
    </row>
    <row r="3" spans="1:36" s="10" customFormat="1" ht="15" customHeight="1" x14ac:dyDescent="0.25">
      <c r="A3" s="14" t="s">
        <v>14</v>
      </c>
      <c r="B3" s="15">
        <v>17.353625999999998</v>
      </c>
      <c r="C3" s="15">
        <v>18.132376000000001</v>
      </c>
      <c r="D3" s="15">
        <v>18.345193999999999</v>
      </c>
      <c r="E3" s="15">
        <v>19.310863000000001</v>
      </c>
      <c r="F3" s="15">
        <v>19.356646999999999</v>
      </c>
      <c r="G3" s="15">
        <v>20.225565</v>
      </c>
      <c r="H3" s="15">
        <v>20.735347999999998</v>
      </c>
      <c r="I3" s="15">
        <v>20.961777000000001</v>
      </c>
      <c r="J3" s="15">
        <v>21.190207000000001</v>
      </c>
      <c r="K3" s="15">
        <v>21.131435</v>
      </c>
      <c r="L3" s="15">
        <v>21.213495000000002</v>
      </c>
      <c r="M3" s="15">
        <v>21.325662999999999</v>
      </c>
      <c r="N3" s="15">
        <v>21.492916000000001</v>
      </c>
      <c r="O3" s="15">
        <v>21.716201999999999</v>
      </c>
      <c r="P3" s="15">
        <v>22.060092999999998</v>
      </c>
      <c r="Q3" s="15">
        <v>22.322851</v>
      </c>
      <c r="R3" s="15">
        <v>22.003754000000001</v>
      </c>
      <c r="S3" s="15">
        <v>22.094263000000002</v>
      </c>
      <c r="T3" s="15">
        <v>22.440200999999998</v>
      </c>
      <c r="U3" s="15">
        <v>22.820511</v>
      </c>
      <c r="V3" s="15">
        <v>23.185424999999999</v>
      </c>
      <c r="W3" s="15">
        <v>23.394127000000001</v>
      </c>
      <c r="X3" s="15">
        <v>23.912780999999999</v>
      </c>
      <c r="Y3" s="15">
        <v>24.165464</v>
      </c>
      <c r="Z3" s="15">
        <v>24.660087999999998</v>
      </c>
      <c r="AA3" s="15">
        <v>25.274597</v>
      </c>
      <c r="AB3" s="15">
        <v>25.762217</v>
      </c>
      <c r="AC3" s="15">
        <v>26.394217000000001</v>
      </c>
      <c r="AD3" s="15">
        <v>27.236149000000001</v>
      </c>
      <c r="AE3" s="15">
        <v>28.041052000000001</v>
      </c>
      <c r="AF3" s="15">
        <v>28.997999</v>
      </c>
      <c r="AG3" s="15">
        <v>29.56776</v>
      </c>
      <c r="AH3" s="15">
        <v>30.072689</v>
      </c>
      <c r="AI3" s="15">
        <v>30.503159</v>
      </c>
      <c r="AJ3" s="15">
        <v>30.997913</v>
      </c>
    </row>
    <row r="4" spans="1:36" s="10" customFormat="1" ht="15" customHeight="1" x14ac:dyDescent="0.25">
      <c r="A4" s="14" t="s">
        <v>15</v>
      </c>
      <c r="B4" s="15">
        <v>2.9105310000000002</v>
      </c>
      <c r="C4" s="15">
        <v>2.9824510000000002</v>
      </c>
      <c r="D4" s="15">
        <v>2.837262</v>
      </c>
      <c r="E4" s="15">
        <v>2.6906319999999999</v>
      </c>
      <c r="F4" s="15">
        <v>2.5189170000000001</v>
      </c>
      <c r="G4" s="15">
        <v>2.4540459999999999</v>
      </c>
      <c r="H4" s="15">
        <v>2.377936</v>
      </c>
      <c r="I4" s="15">
        <v>2.2936190000000001</v>
      </c>
      <c r="J4" s="15">
        <v>2.2105299999999999</v>
      </c>
      <c r="K4" s="15">
        <v>2.1671200000000002</v>
      </c>
      <c r="L4" s="15">
        <v>2.1279080000000001</v>
      </c>
      <c r="M4" s="15">
        <v>2.092463</v>
      </c>
      <c r="N4" s="15">
        <v>2.0583320000000001</v>
      </c>
      <c r="O4" s="15">
        <v>2.0720450000000001</v>
      </c>
      <c r="P4" s="15">
        <v>2.0884160000000001</v>
      </c>
      <c r="Q4" s="15">
        <v>2.101912</v>
      </c>
      <c r="R4" s="15">
        <v>2.10222</v>
      </c>
      <c r="S4" s="15">
        <v>2.1109599999999999</v>
      </c>
      <c r="T4" s="15">
        <v>2.1247020000000001</v>
      </c>
      <c r="U4" s="15">
        <v>2.1348850000000001</v>
      </c>
      <c r="V4" s="15">
        <v>2.1514859999999998</v>
      </c>
      <c r="W4" s="15">
        <v>2.165565</v>
      </c>
      <c r="X4" s="15">
        <v>2.186966</v>
      </c>
      <c r="Y4" s="15">
        <v>2.2043349999999999</v>
      </c>
      <c r="Z4" s="15">
        <v>2.2277740000000001</v>
      </c>
      <c r="AA4" s="15">
        <v>2.2548159999999999</v>
      </c>
      <c r="AB4" s="15">
        <v>2.2782249999999999</v>
      </c>
      <c r="AC4" s="15">
        <v>2.3055159999999999</v>
      </c>
      <c r="AD4" s="15">
        <v>2.3364639999999999</v>
      </c>
      <c r="AE4" s="15">
        <v>2.3661059999999998</v>
      </c>
      <c r="AF4" s="15">
        <v>2.3985690000000002</v>
      </c>
      <c r="AG4" s="15">
        <v>2.4223080000000001</v>
      </c>
      <c r="AH4" s="15">
        <v>2.4439570000000002</v>
      </c>
      <c r="AI4" s="15">
        <v>2.4632700000000001</v>
      </c>
      <c r="AJ4" s="15">
        <v>2.483867</v>
      </c>
    </row>
    <row r="5" spans="1:36" s="10" customFormat="1" ht="15" customHeight="1" x14ac:dyDescent="0.25">
      <c r="A5" s="14" t="s">
        <v>105</v>
      </c>
      <c r="B5" s="15">
        <v>0.62305500000000003</v>
      </c>
      <c r="C5" s="15">
        <v>0.59285600000000005</v>
      </c>
      <c r="D5" s="15">
        <v>0.72595399999999999</v>
      </c>
      <c r="E5" s="15">
        <v>0.32094099999999998</v>
      </c>
      <c r="F5" s="15">
        <v>0.31703199999999998</v>
      </c>
      <c r="G5" s="15">
        <v>0.31716299999999997</v>
      </c>
      <c r="H5" s="15">
        <v>0.31767000000000001</v>
      </c>
      <c r="I5" s="15">
        <v>0.31844499999999998</v>
      </c>
      <c r="J5" s="15">
        <v>0.32041199999999997</v>
      </c>
      <c r="K5" s="15">
        <v>0.32221499999999997</v>
      </c>
      <c r="L5" s="15">
        <v>0.32385999999999998</v>
      </c>
      <c r="M5" s="15">
        <v>0.32647599999999999</v>
      </c>
      <c r="N5" s="15">
        <v>0.32766099999999998</v>
      </c>
      <c r="O5" s="15">
        <v>0.32725399999999999</v>
      </c>
      <c r="P5" s="15">
        <v>0.32910299999999998</v>
      </c>
      <c r="Q5" s="15">
        <v>0.32920300000000002</v>
      </c>
      <c r="R5" s="15">
        <v>0.32678400000000002</v>
      </c>
      <c r="S5" s="15">
        <v>0.32608700000000002</v>
      </c>
      <c r="T5" s="15">
        <v>0.32777499999999998</v>
      </c>
      <c r="U5" s="15">
        <v>0.32886100000000001</v>
      </c>
      <c r="V5" s="15">
        <v>0.32926100000000003</v>
      </c>
      <c r="W5" s="15">
        <v>0.33057300000000001</v>
      </c>
      <c r="X5" s="15">
        <v>0.32946399999999998</v>
      </c>
      <c r="Y5" s="15">
        <v>0.32976899999999998</v>
      </c>
      <c r="Z5" s="15">
        <v>0.330428</v>
      </c>
      <c r="AA5" s="15">
        <v>0.32957799999999998</v>
      </c>
      <c r="AB5" s="15">
        <v>0.32711800000000002</v>
      </c>
      <c r="AC5" s="15">
        <v>0.32547500000000001</v>
      </c>
      <c r="AD5" s="15">
        <v>0.32497900000000002</v>
      </c>
      <c r="AE5" s="15">
        <v>0.32406200000000002</v>
      </c>
      <c r="AF5" s="15">
        <v>0.32381300000000002</v>
      </c>
      <c r="AG5" s="15">
        <v>0.32254500000000003</v>
      </c>
      <c r="AH5" s="15">
        <v>0.321212</v>
      </c>
      <c r="AI5" s="15">
        <v>0.32012000000000002</v>
      </c>
      <c r="AJ5" s="15">
        <v>0.32004700000000003</v>
      </c>
    </row>
    <row r="6" spans="1:36" s="10" customFormat="1" ht="15" customHeight="1" x14ac:dyDescent="0.25">
      <c r="A6" s="14" t="s">
        <v>17</v>
      </c>
      <c r="B6" s="15">
        <v>40.602200000000003</v>
      </c>
      <c r="C6" s="15">
        <v>68.284119000000004</v>
      </c>
      <c r="D6" s="15">
        <v>87.115416999999994</v>
      </c>
      <c r="E6" s="15">
        <v>82.599579000000006</v>
      </c>
      <c r="F6" s="15">
        <v>78.149260999999996</v>
      </c>
      <c r="G6" s="15">
        <v>74.650954999999996</v>
      </c>
      <c r="H6" s="15">
        <v>71.224297000000007</v>
      </c>
      <c r="I6" s="15">
        <v>67.873924000000002</v>
      </c>
      <c r="J6" s="15">
        <v>64.976723000000007</v>
      </c>
      <c r="K6" s="15">
        <v>63.614089999999997</v>
      </c>
      <c r="L6" s="15">
        <v>62.410381000000001</v>
      </c>
      <c r="M6" s="15">
        <v>61.321106</v>
      </c>
      <c r="N6" s="15">
        <v>60.046138999999997</v>
      </c>
      <c r="O6" s="15">
        <v>59.908783</v>
      </c>
      <c r="P6" s="15">
        <v>59.539969999999997</v>
      </c>
      <c r="Q6" s="15">
        <v>59.164444000000003</v>
      </c>
      <c r="R6" s="15">
        <v>58.449902000000002</v>
      </c>
      <c r="S6" s="15">
        <v>57.619937999999998</v>
      </c>
      <c r="T6" s="15">
        <v>56.777152999999998</v>
      </c>
      <c r="U6" s="15">
        <v>54.202278</v>
      </c>
      <c r="V6" s="15">
        <v>54.856437999999997</v>
      </c>
      <c r="W6" s="15">
        <v>55.399994</v>
      </c>
      <c r="X6" s="15">
        <v>56.042366000000001</v>
      </c>
      <c r="Y6" s="15">
        <v>56.535026999999999</v>
      </c>
      <c r="Z6" s="15">
        <v>57.103270999999999</v>
      </c>
      <c r="AA6" s="15">
        <v>57.666924000000002</v>
      </c>
      <c r="AB6" s="15">
        <v>57.785294</v>
      </c>
      <c r="AC6" s="15">
        <v>58.099564000000001</v>
      </c>
      <c r="AD6" s="15">
        <v>58.289054999999998</v>
      </c>
      <c r="AE6" s="15">
        <v>58.500976999999999</v>
      </c>
      <c r="AF6" s="15">
        <v>58.676468</v>
      </c>
      <c r="AG6" s="15">
        <v>58.912106000000001</v>
      </c>
      <c r="AH6" s="15">
        <v>59.099654999999998</v>
      </c>
      <c r="AI6" s="15">
        <v>59.185535000000002</v>
      </c>
      <c r="AJ6" s="15">
        <v>59.221561000000001</v>
      </c>
    </row>
    <row r="7" spans="1:36" s="10" customFormat="1" ht="15" customHeight="1" x14ac:dyDescent="0.25">
      <c r="A7" s="14" t="s">
        <v>18</v>
      </c>
      <c r="B7" s="15">
        <v>1.836104</v>
      </c>
      <c r="C7" s="15">
        <v>1.8871389999999999</v>
      </c>
      <c r="D7" s="15">
        <v>1.858919</v>
      </c>
      <c r="E7" s="15">
        <v>1.939419</v>
      </c>
      <c r="F7" s="15">
        <v>2.014643</v>
      </c>
      <c r="G7" s="15">
        <v>2.0319859999999998</v>
      </c>
      <c r="H7" s="15">
        <v>2.0540240000000001</v>
      </c>
      <c r="I7" s="15">
        <v>2.0801150000000002</v>
      </c>
      <c r="J7" s="15">
        <v>2.1309049999999998</v>
      </c>
      <c r="K7" s="15">
        <v>2.201559</v>
      </c>
      <c r="L7" s="15">
        <v>2.317561</v>
      </c>
      <c r="M7" s="15">
        <v>2.4967380000000001</v>
      </c>
      <c r="N7" s="15">
        <v>2.71014</v>
      </c>
      <c r="O7" s="15">
        <v>2.9251360000000002</v>
      </c>
      <c r="P7" s="15">
        <v>3.1308950000000002</v>
      </c>
      <c r="Q7" s="15">
        <v>3.3160379999999998</v>
      </c>
      <c r="R7" s="15">
        <v>3.474342</v>
      </c>
      <c r="S7" s="15">
        <v>3.6221239999999999</v>
      </c>
      <c r="T7" s="15">
        <v>3.768748</v>
      </c>
      <c r="U7" s="15">
        <v>3.7965680000000002</v>
      </c>
      <c r="V7" s="15">
        <v>3.9948489999999999</v>
      </c>
      <c r="W7" s="15">
        <v>4.2090610000000002</v>
      </c>
      <c r="X7" s="15">
        <v>4.4635389999999999</v>
      </c>
      <c r="Y7" s="15">
        <v>4.7484529999999996</v>
      </c>
      <c r="Z7" s="15">
        <v>5.0609209999999996</v>
      </c>
      <c r="AA7" s="15">
        <v>5.3932650000000004</v>
      </c>
      <c r="AB7" s="15">
        <v>5.6943789999999996</v>
      </c>
      <c r="AC7" s="15">
        <v>6.013916</v>
      </c>
      <c r="AD7" s="15">
        <v>6.3077959999999997</v>
      </c>
      <c r="AE7" s="15">
        <v>6.5860950000000003</v>
      </c>
      <c r="AF7" s="15">
        <v>6.8470209999999998</v>
      </c>
      <c r="AG7" s="15">
        <v>7.1010070000000001</v>
      </c>
      <c r="AH7" s="15">
        <v>7.3368789999999997</v>
      </c>
      <c r="AI7" s="15">
        <v>7.5600110000000003</v>
      </c>
      <c r="AJ7" s="15">
        <v>7.7797340000000004</v>
      </c>
    </row>
    <row r="8" spans="1:36" s="10" customFormat="1" ht="15" customHeight="1" x14ac:dyDescent="0.25">
      <c r="A8" s="14" t="s">
        <v>106</v>
      </c>
      <c r="B8" s="15">
        <v>63.325516</v>
      </c>
      <c r="C8" s="15">
        <v>91.878944000000004</v>
      </c>
      <c r="D8" s="15">
        <v>110.882744</v>
      </c>
      <c r="E8" s="15">
        <v>106.861435</v>
      </c>
      <c r="F8" s="15">
        <v>102.356499</v>
      </c>
      <c r="G8" s="15">
        <v>99.67971</v>
      </c>
      <c r="H8" s="15">
        <v>96.709273999999994</v>
      </c>
      <c r="I8" s="15">
        <v>93.527878000000001</v>
      </c>
      <c r="J8" s="15">
        <v>90.828772999999998</v>
      </c>
      <c r="K8" s="15">
        <v>89.436417000000006</v>
      </c>
      <c r="L8" s="15">
        <v>88.393203999999997</v>
      </c>
      <c r="M8" s="15">
        <v>87.562447000000006</v>
      </c>
      <c r="N8" s="15">
        <v>86.635185000000007</v>
      </c>
      <c r="O8" s="15">
        <v>86.949416999999997</v>
      </c>
      <c r="P8" s="15">
        <v>87.148476000000002</v>
      </c>
      <c r="Q8" s="15">
        <v>87.234443999999996</v>
      </c>
      <c r="R8" s="15">
        <v>86.356994999999998</v>
      </c>
      <c r="S8" s="15">
        <v>85.773369000000002</v>
      </c>
      <c r="T8" s="15">
        <v>85.438575999999998</v>
      </c>
      <c r="U8" s="15">
        <v>83.283103999999994</v>
      </c>
      <c r="V8" s="15">
        <v>84.517464000000004</v>
      </c>
      <c r="W8" s="15">
        <v>85.499320999999995</v>
      </c>
      <c r="X8" s="15">
        <v>86.935112000000004</v>
      </c>
      <c r="Y8" s="15">
        <v>87.983054999999993</v>
      </c>
      <c r="Z8" s="15">
        <v>89.382484000000005</v>
      </c>
      <c r="AA8" s="15">
        <v>90.919173999999998</v>
      </c>
      <c r="AB8" s="15">
        <v>91.847228999999999</v>
      </c>
      <c r="AC8" s="15">
        <v>93.138694999999998</v>
      </c>
      <c r="AD8" s="15">
        <v>94.494445999999996</v>
      </c>
      <c r="AE8" s="15">
        <v>95.818297999999999</v>
      </c>
      <c r="AF8" s="15">
        <v>97.243874000000005</v>
      </c>
      <c r="AG8" s="15">
        <v>98.325728999999995</v>
      </c>
      <c r="AH8" s="15">
        <v>99.274399000000003</v>
      </c>
      <c r="AI8" s="15">
        <v>100.03209699999999</v>
      </c>
      <c r="AJ8" s="15">
        <v>100.803123</v>
      </c>
    </row>
    <row r="9" spans="1:36" s="10" customFormat="1" ht="15" customHeight="1" x14ac:dyDescent="0.25">
      <c r="A9" s="14" t="s">
        <v>19</v>
      </c>
      <c r="B9" s="15">
        <v>14.01225</v>
      </c>
      <c r="C9" s="15">
        <v>13.428777</v>
      </c>
      <c r="D9" s="15">
        <v>14.295896000000001</v>
      </c>
      <c r="E9" s="15">
        <v>14.937938000000001</v>
      </c>
      <c r="F9" s="15">
        <v>15.120968</v>
      </c>
      <c r="G9" s="15">
        <v>15.848257</v>
      </c>
      <c r="H9" s="15">
        <v>16.314098000000001</v>
      </c>
      <c r="I9" s="15">
        <v>16.507946</v>
      </c>
      <c r="J9" s="15">
        <v>16.743326</v>
      </c>
      <c r="K9" s="15">
        <v>16.827559000000001</v>
      </c>
      <c r="L9" s="15">
        <v>17.047605999999998</v>
      </c>
      <c r="M9" s="15">
        <v>17.356386000000001</v>
      </c>
      <c r="N9" s="15">
        <v>17.817496999999999</v>
      </c>
      <c r="O9" s="15">
        <v>18.656974999999999</v>
      </c>
      <c r="P9" s="15">
        <v>20.004352999999998</v>
      </c>
      <c r="Q9" s="15">
        <v>21.809441</v>
      </c>
      <c r="R9" s="15">
        <v>23.401215000000001</v>
      </c>
      <c r="S9" s="15">
        <v>25.845966000000001</v>
      </c>
      <c r="T9" s="15">
        <v>28.598835000000001</v>
      </c>
      <c r="U9" s="15">
        <v>31.072745999999999</v>
      </c>
      <c r="V9" s="15">
        <v>32.998196</v>
      </c>
      <c r="W9" s="15">
        <v>34.401268000000002</v>
      </c>
      <c r="X9" s="15">
        <v>35.983738000000002</v>
      </c>
      <c r="Y9" s="15">
        <v>37.00074</v>
      </c>
      <c r="Z9" s="15">
        <v>38.247337000000002</v>
      </c>
      <c r="AA9" s="15">
        <v>39.614510000000003</v>
      </c>
      <c r="AB9" s="15">
        <v>40.689056000000001</v>
      </c>
      <c r="AC9" s="15">
        <v>41.993340000000003</v>
      </c>
      <c r="AD9" s="15">
        <v>43.641112999999997</v>
      </c>
      <c r="AE9" s="15">
        <v>45.301743000000002</v>
      </c>
      <c r="AF9" s="15">
        <v>47.280211999999999</v>
      </c>
      <c r="AG9" s="15">
        <v>48.757759</v>
      </c>
      <c r="AH9" s="15">
        <v>50.242134</v>
      </c>
      <c r="AI9" s="15">
        <v>51.675902999999998</v>
      </c>
      <c r="AJ9" s="15">
        <v>53.318260000000002</v>
      </c>
    </row>
    <row r="10" spans="1:36" s="10" customFormat="1" ht="15" customHeight="1" x14ac:dyDescent="0.25">
      <c r="A10" s="14" t="s">
        <v>20</v>
      </c>
      <c r="B10" s="15">
        <v>214.25306699999999</v>
      </c>
      <c r="C10" s="15">
        <v>194.53161600000001</v>
      </c>
      <c r="D10" s="15">
        <v>204.587524</v>
      </c>
      <c r="E10" s="15">
        <v>212.85891699999999</v>
      </c>
      <c r="F10" s="15">
        <v>219.01194799999999</v>
      </c>
      <c r="G10" s="15">
        <v>221.739014</v>
      </c>
      <c r="H10" s="15">
        <v>223.10090600000001</v>
      </c>
      <c r="I10" s="15">
        <v>222.60385099999999</v>
      </c>
      <c r="J10" s="15">
        <v>221.80484000000001</v>
      </c>
      <c r="K10" s="15">
        <v>217.83149700000001</v>
      </c>
      <c r="L10" s="15">
        <v>212.664017</v>
      </c>
      <c r="M10" s="15">
        <v>205.73234600000001</v>
      </c>
      <c r="N10" s="15">
        <v>197.34054599999999</v>
      </c>
      <c r="O10" s="15">
        <v>187.921707</v>
      </c>
      <c r="P10" s="15">
        <v>179.39004499999999</v>
      </c>
      <c r="Q10" s="15">
        <v>171.58853099999999</v>
      </c>
      <c r="R10" s="15">
        <v>162.68266299999999</v>
      </c>
      <c r="S10" s="15">
        <v>155.23114000000001</v>
      </c>
      <c r="T10" s="15">
        <v>148.88504</v>
      </c>
      <c r="U10" s="15">
        <v>140.962265</v>
      </c>
      <c r="V10" s="15">
        <v>140.465622</v>
      </c>
      <c r="W10" s="15">
        <v>139.75149500000001</v>
      </c>
      <c r="X10" s="15">
        <v>139.79122899999999</v>
      </c>
      <c r="Y10" s="15">
        <v>139.06964099999999</v>
      </c>
      <c r="Z10" s="15">
        <v>138.97583</v>
      </c>
      <c r="AA10" s="15">
        <v>139.21347</v>
      </c>
      <c r="AB10" s="15">
        <v>138.745575</v>
      </c>
      <c r="AC10" s="15">
        <v>138.986572</v>
      </c>
      <c r="AD10" s="15">
        <v>139.775116</v>
      </c>
      <c r="AE10" s="15">
        <v>140.66310100000001</v>
      </c>
      <c r="AF10" s="15">
        <v>141.99200400000001</v>
      </c>
      <c r="AG10" s="15">
        <v>142.561218</v>
      </c>
      <c r="AH10" s="15">
        <v>142.98086499999999</v>
      </c>
      <c r="AI10" s="15">
        <v>143.141571</v>
      </c>
      <c r="AJ10" s="15">
        <v>143.464539</v>
      </c>
    </row>
    <row r="11" spans="1:36" s="10" customFormat="1" ht="15" customHeight="1" x14ac:dyDescent="0.25">
      <c r="A11" s="14" t="s">
        <v>21</v>
      </c>
      <c r="B11" s="15">
        <v>4.0834640000000002</v>
      </c>
      <c r="C11" s="15">
        <v>3.49546</v>
      </c>
      <c r="D11" s="15">
        <v>3.9474649999999998</v>
      </c>
      <c r="E11" s="15">
        <v>3.862746</v>
      </c>
      <c r="F11" s="15">
        <v>3.7767379999999999</v>
      </c>
      <c r="G11" s="15">
        <v>3.724224</v>
      </c>
      <c r="H11" s="15">
        <v>3.6705459999999999</v>
      </c>
      <c r="I11" s="15">
        <v>3.616622</v>
      </c>
      <c r="J11" s="15">
        <v>3.563148</v>
      </c>
      <c r="K11" s="15">
        <v>3.524098</v>
      </c>
      <c r="L11" s="15">
        <v>3.4856560000000001</v>
      </c>
      <c r="M11" s="15">
        <v>3.447778</v>
      </c>
      <c r="N11" s="15">
        <v>3.4102359999999998</v>
      </c>
      <c r="O11" s="15">
        <v>3.3873440000000001</v>
      </c>
      <c r="P11" s="15">
        <v>3.3647019999999999</v>
      </c>
      <c r="Q11" s="15">
        <v>3.3416980000000001</v>
      </c>
      <c r="R11" s="15">
        <v>3.31697</v>
      </c>
      <c r="S11" s="15">
        <v>3.2932839999999999</v>
      </c>
      <c r="T11" s="15">
        <v>3.2704390000000001</v>
      </c>
      <c r="U11" s="15">
        <v>3.2481900000000001</v>
      </c>
      <c r="V11" s="15">
        <v>3.2264349999999999</v>
      </c>
      <c r="W11" s="15">
        <v>3.2046109999999999</v>
      </c>
      <c r="X11" s="15">
        <v>3.1837749999999998</v>
      </c>
      <c r="Y11" s="15">
        <v>3.1624539999999999</v>
      </c>
      <c r="Z11" s="15">
        <v>3.1420859999999999</v>
      </c>
      <c r="AA11" s="15">
        <v>3.1222319999999999</v>
      </c>
      <c r="AB11" s="15">
        <v>3.1021930000000002</v>
      </c>
      <c r="AC11" s="15">
        <v>3.0826660000000001</v>
      </c>
      <c r="AD11" s="15">
        <v>3.063768</v>
      </c>
      <c r="AE11" s="15">
        <v>3.0448770000000001</v>
      </c>
      <c r="AF11" s="15">
        <v>3.0264229999999999</v>
      </c>
      <c r="AG11" s="15">
        <v>3.0071080000000001</v>
      </c>
      <c r="AH11" s="15">
        <v>2.9877069999999999</v>
      </c>
      <c r="AI11" s="15">
        <v>2.968175</v>
      </c>
      <c r="AJ11" s="15">
        <v>2.9489480000000001</v>
      </c>
    </row>
    <row r="12" spans="1:36" s="10" customFormat="1" ht="15" customHeight="1" x14ac:dyDescent="0.25">
      <c r="A12" s="14" t="s">
        <v>22</v>
      </c>
      <c r="B12" s="15">
        <v>218.336533</v>
      </c>
      <c r="C12" s="15">
        <v>198.02706900000001</v>
      </c>
      <c r="D12" s="15">
        <v>208.534988</v>
      </c>
      <c r="E12" s="15">
        <v>216.721664</v>
      </c>
      <c r="F12" s="15">
        <v>222.788681</v>
      </c>
      <c r="G12" s="15">
        <v>225.46324200000001</v>
      </c>
      <c r="H12" s="15">
        <v>226.77145400000001</v>
      </c>
      <c r="I12" s="15">
        <v>226.220474</v>
      </c>
      <c r="J12" s="15">
        <v>225.36798099999999</v>
      </c>
      <c r="K12" s="15">
        <v>221.355591</v>
      </c>
      <c r="L12" s="15">
        <v>216.14967300000001</v>
      </c>
      <c r="M12" s="15">
        <v>209.18012999999999</v>
      </c>
      <c r="N12" s="15">
        <v>200.750778</v>
      </c>
      <c r="O12" s="15">
        <v>191.30905200000001</v>
      </c>
      <c r="P12" s="15">
        <v>182.75474500000001</v>
      </c>
      <c r="Q12" s="15">
        <v>174.93023700000001</v>
      </c>
      <c r="R12" s="15">
        <v>165.99963399999999</v>
      </c>
      <c r="S12" s="15">
        <v>158.524429</v>
      </c>
      <c r="T12" s="15">
        <v>152.15548699999999</v>
      </c>
      <c r="U12" s="15">
        <v>144.21044900000001</v>
      </c>
      <c r="V12" s="15">
        <v>143.69206199999999</v>
      </c>
      <c r="W12" s="15">
        <v>142.95609999999999</v>
      </c>
      <c r="X12" s="15">
        <v>142.97500600000001</v>
      </c>
      <c r="Y12" s="15">
        <v>142.232101</v>
      </c>
      <c r="Z12" s="15">
        <v>142.11792</v>
      </c>
      <c r="AA12" s="15">
        <v>142.33570900000001</v>
      </c>
      <c r="AB12" s="15">
        <v>141.84776299999999</v>
      </c>
      <c r="AC12" s="15">
        <v>142.069244</v>
      </c>
      <c r="AD12" s="15">
        <v>142.83888200000001</v>
      </c>
      <c r="AE12" s="15">
        <v>143.707977</v>
      </c>
      <c r="AF12" s="15">
        <v>145.01843299999999</v>
      </c>
      <c r="AG12" s="15">
        <v>145.56832900000001</v>
      </c>
      <c r="AH12" s="15">
        <v>145.96856700000001</v>
      </c>
      <c r="AI12" s="15">
        <v>146.10974100000001</v>
      </c>
      <c r="AJ12" s="15">
        <v>146.41348300000001</v>
      </c>
    </row>
    <row r="13" spans="1:36" s="10" customFormat="1" ht="15" customHeight="1" x14ac:dyDescent="0.25">
      <c r="A13" s="14" t="s">
        <v>23</v>
      </c>
      <c r="B13" s="15">
        <v>75.919830000000005</v>
      </c>
      <c r="C13" s="15">
        <v>75.716171000000003</v>
      </c>
      <c r="D13" s="15">
        <v>75.591239999999999</v>
      </c>
      <c r="E13" s="15">
        <v>88.288741999999999</v>
      </c>
      <c r="F13" s="15">
        <v>101.34549</v>
      </c>
      <c r="G13" s="15">
        <v>106.965912</v>
      </c>
      <c r="H13" s="15">
        <v>112.942818</v>
      </c>
      <c r="I13" s="15">
        <v>118.38249999999999</v>
      </c>
      <c r="J13" s="15">
        <v>125.336708</v>
      </c>
      <c r="K13" s="15">
        <v>131.17060900000001</v>
      </c>
      <c r="L13" s="15">
        <v>138.28518700000001</v>
      </c>
      <c r="M13" s="15">
        <v>147.17134100000001</v>
      </c>
      <c r="N13" s="15">
        <v>155.87652600000001</v>
      </c>
      <c r="O13" s="15">
        <v>162.14309700000001</v>
      </c>
      <c r="P13" s="15">
        <v>167.68246500000001</v>
      </c>
      <c r="Q13" s="15">
        <v>172.28306599999999</v>
      </c>
      <c r="R13" s="15">
        <v>175.571304</v>
      </c>
      <c r="S13" s="15">
        <v>178.188187</v>
      </c>
      <c r="T13" s="15">
        <v>180.36308299999999</v>
      </c>
      <c r="U13" s="15">
        <v>176.013733</v>
      </c>
      <c r="V13" s="15">
        <v>180.878693</v>
      </c>
      <c r="W13" s="15">
        <v>185.63909899999999</v>
      </c>
      <c r="X13" s="15">
        <v>190.50230400000001</v>
      </c>
      <c r="Y13" s="15">
        <v>195.5513</v>
      </c>
      <c r="Z13" s="15">
        <v>200.71345500000001</v>
      </c>
      <c r="AA13" s="15">
        <v>205.97679099999999</v>
      </c>
      <c r="AB13" s="15">
        <v>209.58445699999999</v>
      </c>
      <c r="AC13" s="15">
        <v>213.90589900000001</v>
      </c>
      <c r="AD13" s="15">
        <v>217.55987500000001</v>
      </c>
      <c r="AE13" s="15">
        <v>221.104309</v>
      </c>
      <c r="AF13" s="15">
        <v>224.38381999999999</v>
      </c>
      <c r="AG13" s="15">
        <v>227.74262999999999</v>
      </c>
      <c r="AH13" s="15">
        <v>230.83698999999999</v>
      </c>
      <c r="AI13" s="15">
        <v>233.45912200000001</v>
      </c>
      <c r="AJ13" s="15">
        <v>235.864136</v>
      </c>
    </row>
    <row r="14" spans="1:36" s="10" customFormat="1" ht="15" customHeight="1" x14ac:dyDescent="0.25">
      <c r="A14" s="14" t="s">
        <v>24</v>
      </c>
      <c r="B14" s="15">
        <v>34.320189999999997</v>
      </c>
      <c r="C14" s="15">
        <v>33.529170999999998</v>
      </c>
      <c r="D14" s="15">
        <v>35.85857</v>
      </c>
      <c r="E14" s="15">
        <v>38.181792999999999</v>
      </c>
      <c r="F14" s="15">
        <v>40.314697000000002</v>
      </c>
      <c r="G14" s="15">
        <v>41.444904000000001</v>
      </c>
      <c r="H14" s="15">
        <v>42.512444000000002</v>
      </c>
      <c r="I14" s="15">
        <v>43.184199999999997</v>
      </c>
      <c r="J14" s="15">
        <v>44.114597000000003</v>
      </c>
      <c r="K14" s="15">
        <v>45.075802000000003</v>
      </c>
      <c r="L14" s="15">
        <v>45.938786</v>
      </c>
      <c r="M14" s="15">
        <v>46.728530999999997</v>
      </c>
      <c r="N14" s="15">
        <v>46.980488000000001</v>
      </c>
      <c r="O14" s="15">
        <v>47.225014000000002</v>
      </c>
      <c r="P14" s="15">
        <v>47.126624999999997</v>
      </c>
      <c r="Q14" s="15">
        <v>46.779636000000004</v>
      </c>
      <c r="R14" s="15">
        <v>45.869987000000002</v>
      </c>
      <c r="S14" s="15">
        <v>44.908428000000001</v>
      </c>
      <c r="T14" s="15">
        <v>44.148304000000003</v>
      </c>
      <c r="U14" s="15">
        <v>43.512233999999999</v>
      </c>
      <c r="V14" s="15">
        <v>43.352710999999999</v>
      </c>
      <c r="W14" s="15">
        <v>43.332901</v>
      </c>
      <c r="X14" s="15">
        <v>43.520519</v>
      </c>
      <c r="Y14" s="15">
        <v>43.729424000000002</v>
      </c>
      <c r="Z14" s="15">
        <v>44.067307</v>
      </c>
      <c r="AA14" s="15">
        <v>44.470202999999998</v>
      </c>
      <c r="AB14" s="15">
        <v>44.571460999999999</v>
      </c>
      <c r="AC14" s="15">
        <v>44.877014000000003</v>
      </c>
      <c r="AD14" s="15">
        <v>45.110840000000003</v>
      </c>
      <c r="AE14" s="15">
        <v>45.351357</v>
      </c>
      <c r="AF14" s="15">
        <v>45.569873999999999</v>
      </c>
      <c r="AG14" s="15">
        <v>45.752121000000002</v>
      </c>
      <c r="AH14" s="15">
        <v>45.854210000000002</v>
      </c>
      <c r="AI14" s="15">
        <v>45.867362999999997</v>
      </c>
      <c r="AJ14" s="15">
        <v>45.858443999999999</v>
      </c>
    </row>
    <row r="15" spans="1:36" s="10" customFormat="1" ht="15" customHeight="1" x14ac:dyDescent="0.2">
      <c r="A15" s="16" t="s">
        <v>1</v>
      </c>
      <c r="B15" s="17">
        <v>405.91430700000001</v>
      </c>
      <c r="C15" s="17">
        <v>412.58013899999997</v>
      </c>
      <c r="D15" s="17">
        <v>445.16348299999999</v>
      </c>
      <c r="E15" s="17">
        <v>464.99157700000001</v>
      </c>
      <c r="F15" s="17">
        <v>481.926331</v>
      </c>
      <c r="G15" s="17">
        <v>489.40200800000002</v>
      </c>
      <c r="H15" s="17">
        <v>495.25006100000002</v>
      </c>
      <c r="I15" s="17">
        <v>497.82299799999998</v>
      </c>
      <c r="J15" s="17">
        <v>502.39138800000001</v>
      </c>
      <c r="K15" s="17">
        <v>503.86596700000001</v>
      </c>
      <c r="L15" s="17">
        <v>505.81445300000001</v>
      </c>
      <c r="M15" s="17">
        <v>507.99883999999997</v>
      </c>
      <c r="N15" s="17">
        <v>508.06048600000003</v>
      </c>
      <c r="O15" s="17">
        <v>506.28353900000002</v>
      </c>
      <c r="P15" s="17">
        <v>504.71667500000001</v>
      </c>
      <c r="Q15" s="17">
        <v>503.03680400000002</v>
      </c>
      <c r="R15" s="17">
        <v>497.19909699999999</v>
      </c>
      <c r="S15" s="17">
        <v>493.24035600000002</v>
      </c>
      <c r="T15" s="17">
        <v>490.70428500000003</v>
      </c>
      <c r="U15" s="17">
        <v>478.092285</v>
      </c>
      <c r="V15" s="17">
        <v>485.43911700000001</v>
      </c>
      <c r="W15" s="17">
        <v>491.82870500000001</v>
      </c>
      <c r="X15" s="17">
        <v>499.91668700000002</v>
      </c>
      <c r="Y15" s="17">
        <v>506.49661300000002</v>
      </c>
      <c r="Z15" s="17">
        <v>514.528503</v>
      </c>
      <c r="AA15" s="17">
        <v>523.31640600000003</v>
      </c>
      <c r="AB15" s="17">
        <v>528.53997800000002</v>
      </c>
      <c r="AC15" s="17">
        <v>535.98419200000001</v>
      </c>
      <c r="AD15" s="17">
        <v>543.64514199999996</v>
      </c>
      <c r="AE15" s="17">
        <v>551.28369099999998</v>
      </c>
      <c r="AF15" s="17">
        <v>559.496216</v>
      </c>
      <c r="AG15" s="17">
        <v>566.14660600000002</v>
      </c>
      <c r="AH15" s="17">
        <v>572.176331</v>
      </c>
      <c r="AI15" s="17">
        <v>577.144226</v>
      </c>
      <c r="AJ15" s="17">
        <v>582.25744599999996</v>
      </c>
    </row>
    <row r="16" spans="1:36" s="9" customFormat="1" x14ac:dyDescent="0.25">
      <c r="A16" s="3" t="s">
        <v>108</v>
      </c>
    </row>
    <row r="17" spans="1:37" s="10" customFormat="1" ht="15" customHeight="1" x14ac:dyDescent="0.25">
      <c r="A17" s="14" t="s">
        <v>15</v>
      </c>
      <c r="B17" s="15">
        <v>1.722</v>
      </c>
      <c r="C17" s="15">
        <v>1.722</v>
      </c>
      <c r="D17" s="15">
        <v>1.722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22"/>
    </row>
    <row r="18" spans="1:37" s="10" customFormat="1" ht="15" customHeight="1" x14ac:dyDescent="0.25">
      <c r="A18" s="14" t="s">
        <v>14</v>
      </c>
      <c r="B18" s="15">
        <v>2.3420000000000001</v>
      </c>
      <c r="C18" s="15">
        <v>2.3420000000000001</v>
      </c>
      <c r="D18" s="15">
        <v>2.3420000000000001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22"/>
    </row>
    <row r="19" spans="1:37" s="10" customFormat="1" ht="15" customHeight="1" x14ac:dyDescent="0.25">
      <c r="A19" s="14" t="s">
        <v>16</v>
      </c>
      <c r="B19" s="15">
        <v>9</v>
      </c>
      <c r="C19" s="15">
        <v>9</v>
      </c>
      <c r="D19" s="15">
        <v>9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22"/>
    </row>
    <row r="20" spans="1:37" s="10" customFormat="1" ht="15" customHeight="1" x14ac:dyDescent="0.25">
      <c r="A20" s="14" t="s">
        <v>17</v>
      </c>
      <c r="B20" s="15">
        <v>538.14599599999997</v>
      </c>
      <c r="C20" s="15">
        <v>427.904022</v>
      </c>
      <c r="D20" s="15">
        <v>366.65896600000002</v>
      </c>
      <c r="E20" s="15">
        <v>387.58892800000001</v>
      </c>
      <c r="F20" s="15">
        <v>375.89184599999999</v>
      </c>
      <c r="G20" s="15">
        <v>363.68524200000002</v>
      </c>
      <c r="H20" s="15">
        <v>364.17645299999998</v>
      </c>
      <c r="I20" s="15">
        <v>360.67422499999998</v>
      </c>
      <c r="J20" s="15">
        <v>366.69021600000002</v>
      </c>
      <c r="K20" s="15">
        <v>370.12744099999998</v>
      </c>
      <c r="L20" s="15">
        <v>364.69589200000001</v>
      </c>
      <c r="M20" s="15">
        <v>363.06277499999999</v>
      </c>
      <c r="N20" s="15">
        <v>359.60522500000002</v>
      </c>
      <c r="O20" s="15">
        <v>356.31948899999998</v>
      </c>
      <c r="P20" s="15">
        <v>352.497589</v>
      </c>
      <c r="Q20" s="15">
        <v>359.98245200000002</v>
      </c>
      <c r="R20" s="15">
        <v>356.41473400000001</v>
      </c>
      <c r="S20" s="15">
        <v>355.28729199999998</v>
      </c>
      <c r="T20" s="15">
        <v>354.033661</v>
      </c>
      <c r="U20" s="15">
        <v>354.87951700000002</v>
      </c>
      <c r="V20" s="15">
        <v>353.288116</v>
      </c>
      <c r="W20" s="15">
        <v>351.35296599999998</v>
      </c>
      <c r="X20" s="15">
        <v>351.24883999999997</v>
      </c>
      <c r="Y20" s="15">
        <v>347.58798200000001</v>
      </c>
      <c r="Z20" s="15">
        <v>347.13583399999999</v>
      </c>
      <c r="AA20" s="15">
        <v>342.52420000000001</v>
      </c>
      <c r="AB20" s="15">
        <v>337.35485799999998</v>
      </c>
      <c r="AC20" s="15">
        <v>332.19860799999998</v>
      </c>
      <c r="AD20" s="15">
        <v>327.037262</v>
      </c>
      <c r="AE20" s="15">
        <v>323.566101</v>
      </c>
      <c r="AF20" s="15">
        <v>321.43124399999999</v>
      </c>
      <c r="AG20" s="15">
        <v>321.87029999999999</v>
      </c>
      <c r="AH20" s="15">
        <v>322.51828</v>
      </c>
      <c r="AI20" s="15">
        <v>324.76962300000002</v>
      </c>
      <c r="AJ20" s="15">
        <v>325.36630200000002</v>
      </c>
      <c r="AK20" s="22"/>
    </row>
    <row r="21" spans="1:37" s="10" customFormat="1" ht="15" customHeight="1" x14ac:dyDescent="0.25">
      <c r="A21" s="14" t="s">
        <v>25</v>
      </c>
      <c r="B21" s="15">
        <v>1493.3089600000001</v>
      </c>
      <c r="C21" s="15">
        <v>1557.7719729999999</v>
      </c>
      <c r="D21" s="15">
        <v>1702.8120120000001</v>
      </c>
      <c r="E21" s="15">
        <v>1763.1339109999999</v>
      </c>
      <c r="F21" s="15">
        <v>1779.2666019999999</v>
      </c>
      <c r="G21" s="15">
        <v>1759.4541019999999</v>
      </c>
      <c r="H21" s="15">
        <v>1766.6951899999999</v>
      </c>
      <c r="I21" s="15">
        <v>1758.0867920000001</v>
      </c>
      <c r="J21" s="15">
        <v>1736.4967039999999</v>
      </c>
      <c r="K21" s="15">
        <v>1721.6888429999999</v>
      </c>
      <c r="L21" s="15">
        <v>1695.6694339999999</v>
      </c>
      <c r="M21" s="15">
        <v>1707.910889</v>
      </c>
      <c r="N21" s="15">
        <v>1710.4841309999999</v>
      </c>
      <c r="O21" s="15">
        <v>1708.1198730000001</v>
      </c>
      <c r="P21" s="15">
        <v>1699.9255370000001</v>
      </c>
      <c r="Q21" s="15">
        <v>1726.3110349999999</v>
      </c>
      <c r="R21" s="15">
        <v>1719.7395019999999</v>
      </c>
      <c r="S21" s="15">
        <v>1721.520996</v>
      </c>
      <c r="T21" s="15">
        <v>1729.335327</v>
      </c>
      <c r="U21" s="15">
        <v>1746.637207</v>
      </c>
      <c r="V21" s="15">
        <v>1741.8481449999999</v>
      </c>
      <c r="W21" s="15">
        <v>1743.4141850000001</v>
      </c>
      <c r="X21" s="15">
        <v>1744.7319339999999</v>
      </c>
      <c r="Y21" s="15">
        <v>1748.388672</v>
      </c>
      <c r="Z21" s="15">
        <v>1755.470703</v>
      </c>
      <c r="AA21" s="15">
        <v>1748.7075199999999</v>
      </c>
      <c r="AB21" s="15">
        <v>1742.6710210000001</v>
      </c>
      <c r="AC21" s="15">
        <v>1742.1259769999999</v>
      </c>
      <c r="AD21" s="15">
        <v>1728.116943</v>
      </c>
      <c r="AE21" s="15">
        <v>1723.8991699999999</v>
      </c>
      <c r="AF21" s="15">
        <v>1719.350586</v>
      </c>
      <c r="AG21" s="15">
        <v>1722.2633060000001</v>
      </c>
      <c r="AH21" s="15">
        <v>1726.2691649999999</v>
      </c>
      <c r="AI21" s="15">
        <v>1718.413818</v>
      </c>
      <c r="AJ21" s="15">
        <v>1717.857788</v>
      </c>
      <c r="AK21" s="22"/>
    </row>
    <row r="22" spans="1:37" s="10" customFormat="1" ht="15" customHeight="1" x14ac:dyDescent="0.25">
      <c r="A22" s="14" t="s">
        <v>18</v>
      </c>
      <c r="B22" s="15">
        <v>5.8179999999999996</v>
      </c>
      <c r="C22" s="15">
        <v>5.8179999999999996</v>
      </c>
      <c r="D22" s="15">
        <v>5.8179999999999996</v>
      </c>
      <c r="E22" s="15">
        <v>0.23014399999999999</v>
      </c>
      <c r="F22" s="15">
        <v>3.7383199999999999</v>
      </c>
      <c r="G22" s="15">
        <v>5.8984009999999998</v>
      </c>
      <c r="H22" s="15">
        <v>0</v>
      </c>
      <c r="I22" s="15">
        <v>7.9810000000000002E-3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3.1766999999999997E-2</v>
      </c>
      <c r="P22" s="15">
        <v>1.6966999999999999E-2</v>
      </c>
      <c r="Q22" s="15">
        <v>5.006E-3</v>
      </c>
      <c r="R22" s="15">
        <v>0</v>
      </c>
      <c r="S22" s="15">
        <v>5.1110999999999997E-2</v>
      </c>
      <c r="T22" s="15">
        <v>3.9493E-2</v>
      </c>
      <c r="U22" s="15">
        <v>8.5929999999999999E-3</v>
      </c>
      <c r="V22" s="15">
        <v>2.2554000000000001E-2</v>
      </c>
      <c r="W22" s="15">
        <v>7.2980000000000003E-2</v>
      </c>
      <c r="X22" s="15">
        <v>0</v>
      </c>
      <c r="Y22" s="15">
        <v>0</v>
      </c>
      <c r="Z22" s="15">
        <v>0</v>
      </c>
      <c r="AA22" s="15">
        <v>4.26E-4</v>
      </c>
      <c r="AB22" s="15">
        <v>0</v>
      </c>
      <c r="AC22" s="15">
        <v>0</v>
      </c>
      <c r="AD22" s="15">
        <v>2.7399999999999999E-4</v>
      </c>
      <c r="AE22" s="15">
        <v>2.6999999999999999E-5</v>
      </c>
      <c r="AF22" s="15">
        <v>0</v>
      </c>
      <c r="AG22" s="15">
        <v>1.9000000000000001E-5</v>
      </c>
      <c r="AH22" s="15">
        <v>0</v>
      </c>
      <c r="AI22" s="15">
        <v>0</v>
      </c>
      <c r="AJ22" s="15">
        <v>0</v>
      </c>
      <c r="AK22" s="22"/>
    </row>
    <row r="23" spans="1:37" s="10" customFormat="1" ht="15" customHeight="1" x14ac:dyDescent="0.25">
      <c r="A23" s="14" t="s">
        <v>106</v>
      </c>
      <c r="B23" s="15">
        <v>2050.3371579999998</v>
      </c>
      <c r="C23" s="15">
        <v>2004.5579829999999</v>
      </c>
      <c r="D23" s="15">
        <v>2088.3530270000001</v>
      </c>
      <c r="E23" s="15">
        <v>2150.953125</v>
      </c>
      <c r="F23" s="15">
        <v>2158.8967290000001</v>
      </c>
      <c r="G23" s="15">
        <v>2129.0378420000002</v>
      </c>
      <c r="H23" s="15">
        <v>2130.8715820000002</v>
      </c>
      <c r="I23" s="15">
        <v>2118.7690429999998</v>
      </c>
      <c r="J23" s="15">
        <v>2103.1870119999999</v>
      </c>
      <c r="K23" s="15">
        <v>2091.8164059999999</v>
      </c>
      <c r="L23" s="15">
        <v>2060.3652339999999</v>
      </c>
      <c r="M23" s="15">
        <v>2070.9736330000001</v>
      </c>
      <c r="N23" s="15">
        <v>2070.0893550000001</v>
      </c>
      <c r="O23" s="15">
        <v>2064.4711910000001</v>
      </c>
      <c r="P23" s="15">
        <v>2052.4399410000001</v>
      </c>
      <c r="Q23" s="15">
        <v>2086.2985840000001</v>
      </c>
      <c r="R23" s="15">
        <v>2076.154297</v>
      </c>
      <c r="S23" s="15">
        <v>2076.859375</v>
      </c>
      <c r="T23" s="15">
        <v>2083.4084469999998</v>
      </c>
      <c r="U23" s="15">
        <v>2101.5251459999999</v>
      </c>
      <c r="V23" s="15">
        <v>2095.1586910000001</v>
      </c>
      <c r="W23" s="15">
        <v>2094.8400879999999</v>
      </c>
      <c r="X23" s="15">
        <v>2095.9807129999999</v>
      </c>
      <c r="Y23" s="15">
        <v>2095.9765619999998</v>
      </c>
      <c r="Z23" s="15">
        <v>2102.6064449999999</v>
      </c>
      <c r="AA23" s="15">
        <v>2091.2321780000002</v>
      </c>
      <c r="AB23" s="15">
        <v>2080.0258789999998</v>
      </c>
      <c r="AC23" s="15">
        <v>2074.3247070000002</v>
      </c>
      <c r="AD23" s="15">
        <v>2055.1545409999999</v>
      </c>
      <c r="AE23" s="15">
        <v>2047.465332</v>
      </c>
      <c r="AF23" s="15">
        <v>2040.7818600000001</v>
      </c>
      <c r="AG23" s="15">
        <v>2044.1335449999999</v>
      </c>
      <c r="AH23" s="15">
        <v>2048.7873540000001</v>
      </c>
      <c r="AI23" s="15">
        <v>2043.1834719999999</v>
      </c>
      <c r="AJ23" s="15">
        <v>2043.224121</v>
      </c>
      <c r="AK23" s="22"/>
    </row>
    <row r="24" spans="1:37" s="10" customFormat="1" ht="15" customHeight="1" x14ac:dyDescent="0.25">
      <c r="A24" s="14" t="s">
        <v>19</v>
      </c>
      <c r="B24" s="15">
        <v>1459.6729740000001</v>
      </c>
      <c r="C24" s="15">
        <v>1441.3204350000001</v>
      </c>
      <c r="D24" s="15">
        <v>1386.841919</v>
      </c>
      <c r="E24" s="15">
        <v>1374.815552</v>
      </c>
      <c r="F24" s="15">
        <v>1419.976318</v>
      </c>
      <c r="G24" s="15">
        <v>1411.094482</v>
      </c>
      <c r="H24" s="15">
        <v>1416.388062</v>
      </c>
      <c r="I24" s="15">
        <v>1410.8610839999999</v>
      </c>
      <c r="J24" s="15">
        <v>1324.600586</v>
      </c>
      <c r="K24" s="15">
        <v>1293.400024</v>
      </c>
      <c r="L24" s="15">
        <v>1263.048462</v>
      </c>
      <c r="M24" s="15">
        <v>1257.4003909999999</v>
      </c>
      <c r="N24" s="15">
        <v>1253.1998289999999</v>
      </c>
      <c r="O24" s="15">
        <v>1241.126953</v>
      </c>
      <c r="P24" s="15">
        <v>1243.820557</v>
      </c>
      <c r="Q24" s="15">
        <v>1238.4801030000001</v>
      </c>
      <c r="R24" s="15">
        <v>1269.245361</v>
      </c>
      <c r="S24" s="15">
        <v>1274.5863039999999</v>
      </c>
      <c r="T24" s="15">
        <v>1297.005371</v>
      </c>
      <c r="U24" s="15">
        <v>1320.5047609999999</v>
      </c>
      <c r="V24" s="15">
        <v>1326.105225</v>
      </c>
      <c r="W24" s="15">
        <v>1344.5187989999999</v>
      </c>
      <c r="X24" s="15">
        <v>1372.8154300000001</v>
      </c>
      <c r="Y24" s="15">
        <v>1396.8745120000001</v>
      </c>
      <c r="Z24" s="15">
        <v>1415.3548579999999</v>
      </c>
      <c r="AA24" s="15">
        <v>1425.4560550000001</v>
      </c>
      <c r="AB24" s="15">
        <v>1440.8984379999999</v>
      </c>
      <c r="AC24" s="15">
        <v>1467.815918</v>
      </c>
      <c r="AD24" s="15">
        <v>1485.3057859999999</v>
      </c>
      <c r="AE24" s="15">
        <v>1514.4248050000001</v>
      </c>
      <c r="AF24" s="15">
        <v>1527.981689</v>
      </c>
      <c r="AG24" s="15">
        <v>1526.869629</v>
      </c>
      <c r="AH24" s="15">
        <v>1538.4288329999999</v>
      </c>
      <c r="AI24" s="15">
        <v>1545.696289</v>
      </c>
      <c r="AJ24" s="15">
        <v>1543.255737</v>
      </c>
      <c r="AK24" s="22"/>
    </row>
    <row r="25" spans="1:37" s="10" customFormat="1" ht="15" customHeight="1" x14ac:dyDescent="0.25">
      <c r="A25" s="14" t="s">
        <v>26</v>
      </c>
      <c r="B25" s="15">
        <v>1278.719971</v>
      </c>
      <c r="C25" s="15">
        <v>1218.1870120000001</v>
      </c>
      <c r="D25" s="15">
        <v>1078.5509030000001</v>
      </c>
      <c r="E25" s="15">
        <v>1081.1881100000001</v>
      </c>
      <c r="F25" s="15">
        <v>1132.0289310000001</v>
      </c>
      <c r="G25" s="15">
        <v>1131.744751</v>
      </c>
      <c r="H25" s="15">
        <v>1132.5512699999999</v>
      </c>
      <c r="I25" s="15">
        <v>1127.647461</v>
      </c>
      <c r="J25" s="15">
        <v>1065.9521480000001</v>
      </c>
      <c r="K25" s="15">
        <v>1041.10022</v>
      </c>
      <c r="L25" s="15">
        <v>1015.653015</v>
      </c>
      <c r="M25" s="15">
        <v>1003.092834</v>
      </c>
      <c r="N25" s="15">
        <v>999.36889599999995</v>
      </c>
      <c r="O25" s="15">
        <v>993.76281700000004</v>
      </c>
      <c r="P25" s="15">
        <v>997.40637200000003</v>
      </c>
      <c r="Q25" s="15">
        <v>987.99829099999999</v>
      </c>
      <c r="R25" s="15">
        <v>1012.441895</v>
      </c>
      <c r="S25" s="15">
        <v>1014.520813</v>
      </c>
      <c r="T25" s="15">
        <v>1027.5271</v>
      </c>
      <c r="U25" s="15">
        <v>1038.317749</v>
      </c>
      <c r="V25" s="15">
        <v>1046.273682</v>
      </c>
      <c r="W25" s="15">
        <v>1058.427246</v>
      </c>
      <c r="X25" s="15">
        <v>1077.3923339999999</v>
      </c>
      <c r="Y25" s="15">
        <v>1094.3587649999999</v>
      </c>
      <c r="Z25" s="15">
        <v>1108.0314940000001</v>
      </c>
      <c r="AA25" s="15">
        <v>1117.4444579999999</v>
      </c>
      <c r="AB25" s="15">
        <v>1128.405029</v>
      </c>
      <c r="AC25" s="15">
        <v>1145.9748540000001</v>
      </c>
      <c r="AD25" s="15">
        <v>1155.915039</v>
      </c>
      <c r="AE25" s="15">
        <v>1172.4232179999999</v>
      </c>
      <c r="AF25" s="15">
        <v>1178.277832</v>
      </c>
      <c r="AG25" s="15">
        <v>1178.256836</v>
      </c>
      <c r="AH25" s="15">
        <v>1187.02124</v>
      </c>
      <c r="AI25" s="15">
        <v>1190.2076420000001</v>
      </c>
      <c r="AJ25" s="15">
        <v>1186.974121</v>
      </c>
      <c r="AK25" s="22"/>
    </row>
    <row r="26" spans="1:37" s="10" customFormat="1" ht="15" customHeight="1" x14ac:dyDescent="0.25">
      <c r="A26" s="14" t="s">
        <v>27</v>
      </c>
      <c r="B26" s="15">
        <v>180.953003</v>
      </c>
      <c r="C26" s="15">
        <v>223.13343800000001</v>
      </c>
      <c r="D26" s="15">
        <v>308.29098499999998</v>
      </c>
      <c r="E26" s="15">
        <v>293.627411</v>
      </c>
      <c r="F26" s="15">
        <v>287.94738799999999</v>
      </c>
      <c r="G26" s="15">
        <v>279.34970099999998</v>
      </c>
      <c r="H26" s="15">
        <v>283.836792</v>
      </c>
      <c r="I26" s="15">
        <v>283.21356200000002</v>
      </c>
      <c r="J26" s="15">
        <v>258.64849900000002</v>
      </c>
      <c r="K26" s="15">
        <v>252.29982000000001</v>
      </c>
      <c r="L26" s="15">
        <v>247.39546200000001</v>
      </c>
      <c r="M26" s="15">
        <v>254.30754099999999</v>
      </c>
      <c r="N26" s="15">
        <v>253.83090200000001</v>
      </c>
      <c r="O26" s="15">
        <v>247.364136</v>
      </c>
      <c r="P26" s="15">
        <v>246.41416899999999</v>
      </c>
      <c r="Q26" s="15">
        <v>250.481796</v>
      </c>
      <c r="R26" s="15">
        <v>256.80349699999999</v>
      </c>
      <c r="S26" s="15">
        <v>260.06549100000001</v>
      </c>
      <c r="T26" s="15">
        <v>269.47824100000003</v>
      </c>
      <c r="U26" s="15">
        <v>282.18704200000002</v>
      </c>
      <c r="V26" s="15">
        <v>279.83148199999999</v>
      </c>
      <c r="W26" s="15">
        <v>286.09158300000001</v>
      </c>
      <c r="X26" s="15">
        <v>295.42306500000001</v>
      </c>
      <c r="Y26" s="15">
        <v>302.51574699999998</v>
      </c>
      <c r="Z26" s="15">
        <v>307.32330300000001</v>
      </c>
      <c r="AA26" s="15">
        <v>308.01156600000002</v>
      </c>
      <c r="AB26" s="15">
        <v>312.49340799999999</v>
      </c>
      <c r="AC26" s="15">
        <v>321.84112499999998</v>
      </c>
      <c r="AD26" s="15">
        <v>329.39080799999999</v>
      </c>
      <c r="AE26" s="15">
        <v>342.00161700000001</v>
      </c>
      <c r="AF26" s="15">
        <v>349.70391799999999</v>
      </c>
      <c r="AG26" s="15">
        <v>348.61273199999999</v>
      </c>
      <c r="AH26" s="15">
        <v>351.40759300000002</v>
      </c>
      <c r="AI26" s="15">
        <v>355.48864700000001</v>
      </c>
      <c r="AJ26" s="15">
        <v>356.28155500000003</v>
      </c>
      <c r="AK26" s="22"/>
    </row>
    <row r="27" spans="1:37" s="10" customFormat="1" ht="15" customHeight="1" x14ac:dyDescent="0.25">
      <c r="A27" s="14" t="s">
        <v>28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22"/>
    </row>
    <row r="28" spans="1:37" s="10" customFormat="1" ht="15" customHeight="1" x14ac:dyDescent="0.25">
      <c r="A28" s="14" t="s">
        <v>29</v>
      </c>
      <c r="B28" s="15">
        <v>24</v>
      </c>
      <c r="C28" s="15">
        <v>24</v>
      </c>
      <c r="D28" s="15">
        <v>24</v>
      </c>
      <c r="E28" s="15">
        <v>30.971101999999998</v>
      </c>
      <c r="F28" s="15">
        <v>30.971101999999998</v>
      </c>
      <c r="G28" s="15">
        <v>30.971101999999998</v>
      </c>
      <c r="H28" s="15">
        <v>30.971101999999998</v>
      </c>
      <c r="I28" s="15">
        <v>30.971101999999998</v>
      </c>
      <c r="J28" s="15">
        <v>30.971101999999998</v>
      </c>
      <c r="K28" s="15">
        <v>30.971101999999998</v>
      </c>
      <c r="L28" s="15">
        <v>30.971101999999998</v>
      </c>
      <c r="M28" s="15">
        <v>30.971101999999998</v>
      </c>
      <c r="N28" s="15">
        <v>30.971101999999998</v>
      </c>
      <c r="O28" s="15">
        <v>30.971101999999998</v>
      </c>
      <c r="P28" s="15">
        <v>30.971101999999998</v>
      </c>
      <c r="Q28" s="15">
        <v>30.971101999999998</v>
      </c>
      <c r="R28" s="15">
        <v>30.971101999999998</v>
      </c>
      <c r="S28" s="15">
        <v>30.971101999999998</v>
      </c>
      <c r="T28" s="15">
        <v>30.971101999999998</v>
      </c>
      <c r="U28" s="15">
        <v>30.971101999999998</v>
      </c>
      <c r="V28" s="15">
        <v>30.971101999999998</v>
      </c>
      <c r="W28" s="15">
        <v>30.971101999999998</v>
      </c>
      <c r="X28" s="15">
        <v>30.971101999999998</v>
      </c>
      <c r="Y28" s="15">
        <v>30.971101999999998</v>
      </c>
      <c r="Z28" s="15">
        <v>30.971101999999998</v>
      </c>
      <c r="AA28" s="15">
        <v>30.971101999999998</v>
      </c>
      <c r="AB28" s="15">
        <v>30.971101999999998</v>
      </c>
      <c r="AC28" s="15">
        <v>30.971101999999998</v>
      </c>
      <c r="AD28" s="15">
        <v>30.971101999999998</v>
      </c>
      <c r="AE28" s="15">
        <v>30.971101999999998</v>
      </c>
      <c r="AF28" s="15">
        <v>30.971101999999998</v>
      </c>
      <c r="AG28" s="15">
        <v>30.971101999999998</v>
      </c>
      <c r="AH28" s="15">
        <v>30.971101999999998</v>
      </c>
      <c r="AI28" s="15">
        <v>30.971101999999998</v>
      </c>
      <c r="AJ28" s="15">
        <v>30.971101999999998</v>
      </c>
      <c r="AK28" s="22"/>
    </row>
    <row r="29" spans="1:37" s="10" customFormat="1" ht="15" customHeight="1" x14ac:dyDescent="0.25">
      <c r="A29" s="14" t="s">
        <v>23</v>
      </c>
      <c r="B29" s="15">
        <v>829.50982699999997</v>
      </c>
      <c r="C29" s="15">
        <v>816.85241699999995</v>
      </c>
      <c r="D29" s="15">
        <v>810.67163100000005</v>
      </c>
      <c r="E29" s="15">
        <v>849.82574499999998</v>
      </c>
      <c r="F29" s="15">
        <v>850.84271200000001</v>
      </c>
      <c r="G29" s="15">
        <v>852.10644500000001</v>
      </c>
      <c r="H29" s="15">
        <v>853.61041299999999</v>
      </c>
      <c r="I29" s="15">
        <v>854.93048099999999</v>
      </c>
      <c r="J29" s="15">
        <v>848.78735400000005</v>
      </c>
      <c r="K29" s="15">
        <v>857.99121100000002</v>
      </c>
      <c r="L29" s="15">
        <v>852.36303699999996</v>
      </c>
      <c r="M29" s="15">
        <v>853.82318099999998</v>
      </c>
      <c r="N29" s="15">
        <v>860.12304700000004</v>
      </c>
      <c r="O29" s="15">
        <v>861.37268100000006</v>
      </c>
      <c r="P29" s="15">
        <v>863.22241199999996</v>
      </c>
      <c r="Q29" s="15">
        <v>859.32775900000001</v>
      </c>
      <c r="R29" s="15">
        <v>861.75591999999995</v>
      </c>
      <c r="S29" s="15">
        <v>859.22753899999998</v>
      </c>
      <c r="T29" s="15">
        <v>861.10553000000004</v>
      </c>
      <c r="U29" s="15">
        <v>862.64959699999997</v>
      </c>
      <c r="V29" s="15">
        <v>862.64599599999997</v>
      </c>
      <c r="W29" s="15">
        <v>862.63940400000001</v>
      </c>
      <c r="X29" s="15">
        <v>862.63867200000004</v>
      </c>
      <c r="Y29" s="15">
        <v>862.62390100000005</v>
      </c>
      <c r="Z29" s="15">
        <v>857.080017</v>
      </c>
      <c r="AA29" s="15">
        <v>858.40448000000004</v>
      </c>
      <c r="AB29" s="15">
        <v>857.00140399999998</v>
      </c>
      <c r="AC29" s="15">
        <v>845.87066700000003</v>
      </c>
      <c r="AD29" s="15">
        <v>845.37170400000002</v>
      </c>
      <c r="AE29" s="15">
        <v>842.65167199999996</v>
      </c>
      <c r="AF29" s="15">
        <v>835.66039999999998</v>
      </c>
      <c r="AG29" s="15">
        <v>831.98492399999998</v>
      </c>
      <c r="AH29" s="15">
        <v>830.594604</v>
      </c>
      <c r="AI29" s="15">
        <v>828.96551499999998</v>
      </c>
      <c r="AJ29" s="15">
        <v>825.09283400000004</v>
      </c>
      <c r="AK29" s="22"/>
    </row>
    <row r="30" spans="1:37" s="10" customFormat="1" ht="15" customHeight="1" x14ac:dyDescent="0.25">
      <c r="A30" s="14" t="s">
        <v>24</v>
      </c>
      <c r="B30" s="15">
        <v>198.692001</v>
      </c>
      <c r="C30" s="15">
        <v>198.692001</v>
      </c>
      <c r="D30" s="15">
        <v>198.692001</v>
      </c>
      <c r="E30" s="15">
        <v>200.77136200000001</v>
      </c>
      <c r="F30" s="15">
        <v>208.99262999999999</v>
      </c>
      <c r="G30" s="15">
        <v>205.27633700000001</v>
      </c>
      <c r="H30" s="15">
        <v>203.86119099999999</v>
      </c>
      <c r="I30" s="15">
        <v>201.52742000000001</v>
      </c>
      <c r="J30" s="15">
        <v>196.625214</v>
      </c>
      <c r="K30" s="15">
        <v>192.87554900000001</v>
      </c>
      <c r="L30" s="15">
        <v>188.111389</v>
      </c>
      <c r="M30" s="15">
        <v>184.92334</v>
      </c>
      <c r="N30" s="15">
        <v>183.067261</v>
      </c>
      <c r="O30" s="15">
        <v>182.42105100000001</v>
      </c>
      <c r="P30" s="15">
        <v>180.71745300000001</v>
      </c>
      <c r="Q30" s="15">
        <v>183.644958</v>
      </c>
      <c r="R30" s="15">
        <v>183.85626199999999</v>
      </c>
      <c r="S30" s="15">
        <v>184.214035</v>
      </c>
      <c r="T30" s="15">
        <v>185.87939499999999</v>
      </c>
      <c r="U30" s="15">
        <v>188.64935299999999</v>
      </c>
      <c r="V30" s="15">
        <v>188.07351700000001</v>
      </c>
      <c r="W30" s="15">
        <v>188.58561700000001</v>
      </c>
      <c r="X30" s="15">
        <v>190.91197199999999</v>
      </c>
      <c r="Y30" s="15">
        <v>193.48603800000001</v>
      </c>
      <c r="Z30" s="15">
        <v>193.85910000000001</v>
      </c>
      <c r="AA30" s="15">
        <v>193.25054900000001</v>
      </c>
      <c r="AB30" s="15">
        <v>194.07392899999999</v>
      </c>
      <c r="AC30" s="15">
        <v>194.892563</v>
      </c>
      <c r="AD30" s="15">
        <v>194.746872</v>
      </c>
      <c r="AE30" s="15">
        <v>196.40173300000001</v>
      </c>
      <c r="AF30" s="15">
        <v>196.93579099999999</v>
      </c>
      <c r="AG30" s="15">
        <v>197.41377299999999</v>
      </c>
      <c r="AH30" s="15">
        <v>198.74456799999999</v>
      </c>
      <c r="AI30" s="15">
        <v>198.95095800000001</v>
      </c>
      <c r="AJ30" s="15">
        <v>199.14494300000001</v>
      </c>
      <c r="AK30" s="22"/>
    </row>
    <row r="31" spans="1:37" s="10" customFormat="1" ht="15" customHeight="1" x14ac:dyDescent="0.2">
      <c r="A31" s="16" t="s">
        <v>1</v>
      </c>
      <c r="B31" s="17">
        <v>4562.2119140000004</v>
      </c>
      <c r="C31" s="17">
        <v>4485.4228519999997</v>
      </c>
      <c r="D31" s="17">
        <v>4508.5585940000001</v>
      </c>
      <c r="E31" s="17">
        <v>4607.3369140000004</v>
      </c>
      <c r="F31" s="17">
        <v>4669.6796880000002</v>
      </c>
      <c r="G31" s="17">
        <v>4628.486328</v>
      </c>
      <c r="H31" s="17">
        <v>4635.7026370000003</v>
      </c>
      <c r="I31" s="17">
        <v>4617.0590819999998</v>
      </c>
      <c r="J31" s="17">
        <v>4504.1713870000003</v>
      </c>
      <c r="K31" s="17">
        <v>4467.0541990000002</v>
      </c>
      <c r="L31" s="17">
        <v>4394.859375</v>
      </c>
      <c r="M31" s="17">
        <v>4398.091797</v>
      </c>
      <c r="N31" s="17">
        <v>4397.4506840000004</v>
      </c>
      <c r="O31" s="17">
        <v>4380.3632809999999</v>
      </c>
      <c r="P31" s="17">
        <v>4371.171875</v>
      </c>
      <c r="Q31" s="17">
        <v>4398.7226559999999</v>
      </c>
      <c r="R31" s="17">
        <v>4421.9829099999997</v>
      </c>
      <c r="S31" s="17">
        <v>4425.8583980000003</v>
      </c>
      <c r="T31" s="17">
        <v>4458.3701170000004</v>
      </c>
      <c r="U31" s="17">
        <v>4504.2998049999997</v>
      </c>
      <c r="V31" s="17">
        <v>4502.9545900000003</v>
      </c>
      <c r="W31" s="17">
        <v>4521.5551759999998</v>
      </c>
      <c r="X31" s="17">
        <v>4553.3178710000002</v>
      </c>
      <c r="Y31" s="17">
        <v>4579.9321289999998</v>
      </c>
      <c r="Z31" s="17">
        <v>4599.8715819999998</v>
      </c>
      <c r="AA31" s="17">
        <v>4599.314453</v>
      </c>
      <c r="AB31" s="17">
        <v>4602.970703</v>
      </c>
      <c r="AC31" s="17">
        <v>4613.875</v>
      </c>
      <c r="AD31" s="17">
        <v>4611.5502930000002</v>
      </c>
      <c r="AE31" s="17">
        <v>4631.9150390000004</v>
      </c>
      <c r="AF31" s="17">
        <v>4632.3310549999997</v>
      </c>
      <c r="AG31" s="17">
        <v>4631.373047</v>
      </c>
      <c r="AH31" s="17">
        <v>4647.5268550000001</v>
      </c>
      <c r="AI31" s="17">
        <v>4647.767578</v>
      </c>
      <c r="AJ31" s="17">
        <v>4641.6889650000003</v>
      </c>
      <c r="AK31" s="23"/>
    </row>
    <row r="32" spans="1:37" s="9" customFormat="1" x14ac:dyDescent="0.25">
      <c r="A32" s="5" t="s">
        <v>109</v>
      </c>
    </row>
    <row r="33" spans="1:36" s="10" customFormat="1" ht="15" customHeight="1" x14ac:dyDescent="0.25">
      <c r="A33" s="14" t="s">
        <v>14</v>
      </c>
      <c r="B33" s="15">
        <v>2.9610240000000001</v>
      </c>
      <c r="C33" s="15">
        <v>2.9316420000000001</v>
      </c>
      <c r="D33" s="15">
        <v>2.866841</v>
      </c>
      <c r="E33" s="15">
        <v>2.949141</v>
      </c>
      <c r="F33" s="15">
        <v>2.8280630000000002</v>
      </c>
      <c r="G33" s="15">
        <v>2.7904969999999998</v>
      </c>
      <c r="H33" s="15">
        <v>2.8173400000000002</v>
      </c>
      <c r="I33" s="15">
        <v>2.8523809999999998</v>
      </c>
      <c r="J33" s="15">
        <v>2.8478940000000001</v>
      </c>
      <c r="K33" s="15">
        <v>2.839372</v>
      </c>
      <c r="L33" s="15">
        <v>2.840716</v>
      </c>
      <c r="M33" s="15">
        <v>2.8147009999999999</v>
      </c>
      <c r="N33" s="15">
        <v>2.7687010000000001</v>
      </c>
      <c r="O33" s="15">
        <v>2.7141289999999998</v>
      </c>
      <c r="P33" s="15">
        <v>2.674798</v>
      </c>
      <c r="Q33" s="15">
        <v>2.6351979999999999</v>
      </c>
      <c r="R33" s="15">
        <v>2.6085799999999999</v>
      </c>
      <c r="S33" s="15">
        <v>2.5749379999999999</v>
      </c>
      <c r="T33" s="15">
        <v>2.5293000000000001</v>
      </c>
      <c r="U33" s="15">
        <v>2.4878849999999999</v>
      </c>
      <c r="V33" s="15">
        <v>2.448699</v>
      </c>
      <c r="W33" s="15">
        <v>2.3947949999999998</v>
      </c>
      <c r="X33" s="15">
        <v>2.3551199999999999</v>
      </c>
      <c r="Y33" s="15">
        <v>2.2972619999999999</v>
      </c>
      <c r="Z33" s="15">
        <v>2.2412329999999998</v>
      </c>
      <c r="AA33" s="15">
        <v>2.1882779999999999</v>
      </c>
      <c r="AB33" s="15">
        <v>2.1447080000000001</v>
      </c>
      <c r="AC33" s="15">
        <v>2.087431</v>
      </c>
      <c r="AD33" s="15">
        <v>2.0234040000000002</v>
      </c>
      <c r="AE33" s="15">
        <v>1.9523539999999999</v>
      </c>
      <c r="AF33" s="15">
        <v>1.889011</v>
      </c>
      <c r="AG33" s="15">
        <v>1.823199</v>
      </c>
      <c r="AH33" s="15">
        <v>1.768111</v>
      </c>
      <c r="AI33" s="15">
        <v>1.719463</v>
      </c>
      <c r="AJ33" s="15">
        <v>1.6599299999999999</v>
      </c>
    </row>
    <row r="34" spans="1:36" s="10" customFormat="1" ht="15" customHeight="1" x14ac:dyDescent="0.25">
      <c r="A34" s="14" t="s">
        <v>15</v>
      </c>
      <c r="B34" s="15">
        <v>2.276319</v>
      </c>
      <c r="C34" s="15">
        <v>2.53966</v>
      </c>
      <c r="D34" s="15">
        <v>2.1782170000000001</v>
      </c>
      <c r="E34" s="15">
        <v>2.1031089999999999</v>
      </c>
      <c r="F34" s="15">
        <v>1.9863850000000001</v>
      </c>
      <c r="G34" s="15">
        <v>1.8841289999999999</v>
      </c>
      <c r="H34" s="15">
        <v>1.8053300000000001</v>
      </c>
      <c r="I34" s="15">
        <v>1.740105</v>
      </c>
      <c r="J34" s="15">
        <v>1.6701459999999999</v>
      </c>
      <c r="K34" s="15">
        <v>1.6398759999999999</v>
      </c>
      <c r="L34" s="15">
        <v>1.6118600000000001</v>
      </c>
      <c r="M34" s="15">
        <v>1.5910610000000001</v>
      </c>
      <c r="N34" s="15">
        <v>1.5630489999999999</v>
      </c>
      <c r="O34" s="15">
        <v>1.572492</v>
      </c>
      <c r="P34" s="15">
        <v>1.586301</v>
      </c>
      <c r="Q34" s="15">
        <v>1.613437</v>
      </c>
      <c r="R34" s="15">
        <v>1.6459999999999999</v>
      </c>
      <c r="S34" s="15">
        <v>1.6755549999999999</v>
      </c>
      <c r="T34" s="15">
        <v>1.6981630000000001</v>
      </c>
      <c r="U34" s="15">
        <v>1.723365</v>
      </c>
      <c r="V34" s="15">
        <v>1.747352</v>
      </c>
      <c r="W34" s="15">
        <v>1.7707470000000001</v>
      </c>
      <c r="X34" s="15">
        <v>1.777703</v>
      </c>
      <c r="Y34" s="15">
        <v>1.772848</v>
      </c>
      <c r="Z34" s="15">
        <v>1.7844279999999999</v>
      </c>
      <c r="AA34" s="15">
        <v>1.805126</v>
      </c>
      <c r="AB34" s="15">
        <v>1.821393</v>
      </c>
      <c r="AC34" s="15">
        <v>1.8165230000000001</v>
      </c>
      <c r="AD34" s="15">
        <v>1.808414</v>
      </c>
      <c r="AE34" s="15">
        <v>1.8030900000000001</v>
      </c>
      <c r="AF34" s="15">
        <v>1.801132</v>
      </c>
      <c r="AG34" s="15">
        <v>1.8070999999999999</v>
      </c>
      <c r="AH34" s="15">
        <v>1.821027</v>
      </c>
      <c r="AI34" s="15">
        <v>1.8213839999999999</v>
      </c>
      <c r="AJ34" s="15">
        <v>1.8125119999999999</v>
      </c>
    </row>
    <row r="35" spans="1:36" s="10" customFormat="1" ht="15" customHeight="1" x14ac:dyDescent="0.25">
      <c r="A35" s="14" t="s">
        <v>105</v>
      </c>
      <c r="B35" s="15">
        <v>0.30879400000000001</v>
      </c>
      <c r="C35" s="15">
        <v>0.29994300000000002</v>
      </c>
      <c r="D35" s="15">
        <v>0.34840300000000002</v>
      </c>
      <c r="E35" s="15">
        <v>0.15596299999999999</v>
      </c>
      <c r="F35" s="15">
        <v>0.15412400000000001</v>
      </c>
      <c r="G35" s="15">
        <v>0.15300800000000001</v>
      </c>
      <c r="H35" s="15">
        <v>0.152586</v>
      </c>
      <c r="I35" s="15">
        <v>0.15245600000000001</v>
      </c>
      <c r="J35" s="15">
        <v>0.15232499999999999</v>
      </c>
      <c r="K35" s="15">
        <v>0.15221100000000001</v>
      </c>
      <c r="L35" s="15">
        <v>0.15202099999999999</v>
      </c>
      <c r="M35" s="15">
        <v>0.15132999999999999</v>
      </c>
      <c r="N35" s="15">
        <v>0.149558</v>
      </c>
      <c r="O35" s="15">
        <v>0.14688999999999999</v>
      </c>
      <c r="P35" s="15">
        <v>0.14521899999999999</v>
      </c>
      <c r="Q35" s="15">
        <v>0.143289</v>
      </c>
      <c r="R35" s="15">
        <v>0.14136399999999999</v>
      </c>
      <c r="S35" s="15">
        <v>0.13944999999999999</v>
      </c>
      <c r="T35" s="15">
        <v>0.13730500000000001</v>
      </c>
      <c r="U35" s="15">
        <v>0.13492100000000001</v>
      </c>
      <c r="V35" s="15">
        <v>0.13251399999999999</v>
      </c>
      <c r="W35" s="15">
        <v>0.13081799999999999</v>
      </c>
      <c r="X35" s="15">
        <v>0.12786400000000001</v>
      </c>
      <c r="Y35" s="15">
        <v>0.124977</v>
      </c>
      <c r="Z35" s="15">
        <v>0.12220399999999999</v>
      </c>
      <c r="AA35" s="15">
        <v>0.11942999999999999</v>
      </c>
      <c r="AB35" s="15">
        <v>0.116867</v>
      </c>
      <c r="AC35" s="15">
        <v>0.113416</v>
      </c>
      <c r="AD35" s="15">
        <v>0.10967300000000001</v>
      </c>
      <c r="AE35" s="15">
        <v>0.105596</v>
      </c>
      <c r="AF35" s="15">
        <v>0.101892</v>
      </c>
      <c r="AG35" s="15">
        <v>9.8367999999999997E-2</v>
      </c>
      <c r="AH35" s="15">
        <v>9.5263E-2</v>
      </c>
      <c r="AI35" s="15">
        <v>9.2163999999999996E-2</v>
      </c>
      <c r="AJ35" s="15">
        <v>8.8998999999999995E-2</v>
      </c>
    </row>
    <row r="36" spans="1:36" s="10" customFormat="1" ht="15" customHeight="1" x14ac:dyDescent="0.25">
      <c r="A36" s="14" t="s">
        <v>18</v>
      </c>
      <c r="B36" s="15">
        <v>15.920756000000001</v>
      </c>
      <c r="C36" s="15">
        <v>18.421413000000001</v>
      </c>
      <c r="D36" s="15">
        <v>16.408546000000001</v>
      </c>
      <c r="E36" s="15">
        <v>17.709613999999998</v>
      </c>
      <c r="F36" s="15">
        <v>18.729278999999998</v>
      </c>
      <c r="G36" s="15">
        <v>18.793118</v>
      </c>
      <c r="H36" s="15">
        <v>19.099841999999999</v>
      </c>
      <c r="I36" s="15">
        <v>19.543693999999999</v>
      </c>
      <c r="J36" s="15">
        <v>19.928429000000001</v>
      </c>
      <c r="K36" s="15">
        <v>20.181341</v>
      </c>
      <c r="L36" s="15">
        <v>20.466211000000001</v>
      </c>
      <c r="M36" s="15">
        <v>20.857209999999998</v>
      </c>
      <c r="N36" s="15">
        <v>21.160826</v>
      </c>
      <c r="O36" s="15">
        <v>21.297867</v>
      </c>
      <c r="P36" s="15">
        <v>21.498757999999999</v>
      </c>
      <c r="Q36" s="15">
        <v>21.883821000000001</v>
      </c>
      <c r="R36" s="15">
        <v>22.349769999999999</v>
      </c>
      <c r="S36" s="15">
        <v>22.788145</v>
      </c>
      <c r="T36" s="15">
        <v>23.122055</v>
      </c>
      <c r="U36" s="15">
        <v>23.488973999999999</v>
      </c>
      <c r="V36" s="15">
        <v>23.838486</v>
      </c>
      <c r="W36" s="15">
        <v>24.180809</v>
      </c>
      <c r="X36" s="15">
        <v>24.302752999999999</v>
      </c>
      <c r="Y36" s="15">
        <v>24.262433999999999</v>
      </c>
      <c r="Z36" s="15">
        <v>24.442665000000002</v>
      </c>
      <c r="AA36" s="15">
        <v>24.747969000000001</v>
      </c>
      <c r="AB36" s="15">
        <v>24.993324000000001</v>
      </c>
      <c r="AC36" s="15">
        <v>24.952832999999998</v>
      </c>
      <c r="AD36" s="15">
        <v>24.864574000000001</v>
      </c>
      <c r="AE36" s="15">
        <v>24.813842999999999</v>
      </c>
      <c r="AF36" s="15">
        <v>24.806159999999998</v>
      </c>
      <c r="AG36" s="15">
        <v>24.909115</v>
      </c>
      <c r="AH36" s="15">
        <v>25.122146999999998</v>
      </c>
      <c r="AI36" s="15">
        <v>25.148817000000001</v>
      </c>
      <c r="AJ36" s="15">
        <v>25.049288000000001</v>
      </c>
    </row>
    <row r="37" spans="1:36" s="10" customFormat="1" ht="15" customHeight="1" x14ac:dyDescent="0.25">
      <c r="A37" s="14" t="s">
        <v>106</v>
      </c>
      <c r="B37" s="15">
        <v>21.466892000000001</v>
      </c>
      <c r="C37" s="15">
        <v>24.192657000000001</v>
      </c>
      <c r="D37" s="15">
        <v>21.802005999999999</v>
      </c>
      <c r="E37" s="15">
        <v>22.917826000000002</v>
      </c>
      <c r="F37" s="15">
        <v>23.697849000000001</v>
      </c>
      <c r="G37" s="15">
        <v>23.620750000000001</v>
      </c>
      <c r="H37" s="15">
        <v>23.875097</v>
      </c>
      <c r="I37" s="15">
        <v>24.288634999999999</v>
      </c>
      <c r="J37" s="15">
        <v>24.598793000000001</v>
      </c>
      <c r="K37" s="15">
        <v>24.812798999999998</v>
      </c>
      <c r="L37" s="15">
        <v>25.070808</v>
      </c>
      <c r="M37" s="15">
        <v>25.414300999999998</v>
      </c>
      <c r="N37" s="15">
        <v>25.642132</v>
      </c>
      <c r="O37" s="15">
        <v>25.731379</v>
      </c>
      <c r="P37" s="15">
        <v>25.905076999999999</v>
      </c>
      <c r="Q37" s="15">
        <v>26.275746999999999</v>
      </c>
      <c r="R37" s="15">
        <v>26.745712000000001</v>
      </c>
      <c r="S37" s="15">
        <v>27.178089</v>
      </c>
      <c r="T37" s="15">
        <v>27.486822</v>
      </c>
      <c r="U37" s="15">
        <v>27.835144</v>
      </c>
      <c r="V37" s="15">
        <v>28.167051000000001</v>
      </c>
      <c r="W37" s="15">
        <v>28.477170999999998</v>
      </c>
      <c r="X37" s="15">
        <v>28.563438000000001</v>
      </c>
      <c r="Y37" s="15">
        <v>28.457521</v>
      </c>
      <c r="Z37" s="15">
        <v>28.590530000000001</v>
      </c>
      <c r="AA37" s="15">
        <v>28.860804000000002</v>
      </c>
      <c r="AB37" s="15">
        <v>29.076291999999999</v>
      </c>
      <c r="AC37" s="15">
        <v>28.970203000000001</v>
      </c>
      <c r="AD37" s="15">
        <v>28.806065</v>
      </c>
      <c r="AE37" s="15">
        <v>28.674880999999999</v>
      </c>
      <c r="AF37" s="15">
        <v>28.598196000000002</v>
      </c>
      <c r="AG37" s="15">
        <v>28.637781</v>
      </c>
      <c r="AH37" s="15">
        <v>28.806546999999998</v>
      </c>
      <c r="AI37" s="15">
        <v>28.781828000000001</v>
      </c>
      <c r="AJ37" s="15">
        <v>28.610727000000001</v>
      </c>
    </row>
    <row r="38" spans="1:36" s="10" customFormat="1" ht="15" customHeight="1" x14ac:dyDescent="0.25">
      <c r="A38" s="14" t="s">
        <v>19</v>
      </c>
      <c r="B38" s="15">
        <v>386.756348</v>
      </c>
      <c r="C38" s="15">
        <v>385.97512799999998</v>
      </c>
      <c r="D38" s="15">
        <v>385.51367199999999</v>
      </c>
      <c r="E38" s="15">
        <v>399.27862499999998</v>
      </c>
      <c r="F38" s="15">
        <v>398.479919</v>
      </c>
      <c r="G38" s="15">
        <v>395.57843000000003</v>
      </c>
      <c r="H38" s="15">
        <v>404.59552000000002</v>
      </c>
      <c r="I38" s="15">
        <v>409.38488799999999</v>
      </c>
      <c r="J38" s="15">
        <v>411.209656</v>
      </c>
      <c r="K38" s="15">
        <v>415.61908</v>
      </c>
      <c r="L38" s="15">
        <v>420.082581</v>
      </c>
      <c r="M38" s="15">
        <v>425.974152</v>
      </c>
      <c r="N38" s="15">
        <v>430.62579299999999</v>
      </c>
      <c r="O38" s="15">
        <v>436.79129</v>
      </c>
      <c r="P38" s="15">
        <v>428.58386200000001</v>
      </c>
      <c r="Q38" s="15">
        <v>417.14288299999998</v>
      </c>
      <c r="R38" s="15">
        <v>409.90954599999998</v>
      </c>
      <c r="S38" s="15">
        <v>405.779968</v>
      </c>
      <c r="T38" s="15">
        <v>405.09234600000002</v>
      </c>
      <c r="U38" s="15">
        <v>406.97403000000003</v>
      </c>
      <c r="V38" s="15">
        <v>410.94457999999997</v>
      </c>
      <c r="W38" s="15">
        <v>415.33993500000003</v>
      </c>
      <c r="X38" s="15">
        <v>418.30093399999998</v>
      </c>
      <c r="Y38" s="15">
        <v>417.46853599999997</v>
      </c>
      <c r="Z38" s="15">
        <v>420.95126299999998</v>
      </c>
      <c r="AA38" s="15">
        <v>426.794983</v>
      </c>
      <c r="AB38" s="15">
        <v>431.541473</v>
      </c>
      <c r="AC38" s="15">
        <v>429.98297100000002</v>
      </c>
      <c r="AD38" s="15">
        <v>427.63497899999999</v>
      </c>
      <c r="AE38" s="15">
        <v>424.86352499999998</v>
      </c>
      <c r="AF38" s="15">
        <v>422.17657500000001</v>
      </c>
      <c r="AG38" s="15">
        <v>419.94680799999998</v>
      </c>
      <c r="AH38" s="15">
        <v>419.55358899999999</v>
      </c>
      <c r="AI38" s="15">
        <v>416.77777099999997</v>
      </c>
      <c r="AJ38" s="15">
        <v>413.19628899999998</v>
      </c>
    </row>
    <row r="39" spans="1:36" s="10" customFormat="1" ht="15" customHeight="1" x14ac:dyDescent="0.25">
      <c r="A39" s="14" t="s">
        <v>21</v>
      </c>
      <c r="B39" s="15">
        <v>466.11654700000003</v>
      </c>
      <c r="C39" s="15">
        <v>519.80450399999995</v>
      </c>
      <c r="D39" s="15">
        <v>453.55248999999998</v>
      </c>
      <c r="E39" s="15">
        <v>446.47573899999998</v>
      </c>
      <c r="F39" s="15">
        <v>485.58914199999998</v>
      </c>
      <c r="G39" s="15">
        <v>467.69964599999997</v>
      </c>
      <c r="H39" s="15">
        <v>432.34594700000002</v>
      </c>
      <c r="I39" s="15">
        <v>422.479401</v>
      </c>
      <c r="J39" s="15">
        <v>432.85543799999999</v>
      </c>
      <c r="K39" s="15">
        <v>439.27185100000003</v>
      </c>
      <c r="L39" s="15">
        <v>441.67468300000002</v>
      </c>
      <c r="M39" s="15">
        <v>447.48144500000001</v>
      </c>
      <c r="N39" s="15">
        <v>452.69311499999998</v>
      </c>
      <c r="O39" s="15">
        <v>447.81189000000001</v>
      </c>
      <c r="P39" s="15">
        <v>462.30566399999998</v>
      </c>
      <c r="Q39" s="15">
        <v>472.740723</v>
      </c>
      <c r="R39" s="15">
        <v>477.44052099999999</v>
      </c>
      <c r="S39" s="15">
        <v>488.13913000000002</v>
      </c>
      <c r="T39" s="15">
        <v>495.44424400000003</v>
      </c>
      <c r="U39" s="15">
        <v>504.42962599999998</v>
      </c>
      <c r="V39" s="15">
        <v>505.49429300000003</v>
      </c>
      <c r="W39" s="15">
        <v>515.35870399999999</v>
      </c>
      <c r="X39" s="15">
        <v>512.94171100000005</v>
      </c>
      <c r="Y39" s="15">
        <v>513.32128899999998</v>
      </c>
      <c r="Z39" s="15">
        <v>514.05499299999997</v>
      </c>
      <c r="AA39" s="15">
        <v>516.91888400000005</v>
      </c>
      <c r="AB39" s="15">
        <v>516.36010699999997</v>
      </c>
      <c r="AC39" s="15">
        <v>518.35900900000001</v>
      </c>
      <c r="AD39" s="15">
        <v>513.69500700000003</v>
      </c>
      <c r="AE39" s="15">
        <v>510.66748000000001</v>
      </c>
      <c r="AF39" s="15">
        <v>507.86035199999998</v>
      </c>
      <c r="AG39" s="15">
        <v>509.47436499999998</v>
      </c>
      <c r="AH39" s="15">
        <v>514.53887899999995</v>
      </c>
      <c r="AI39" s="15">
        <v>513.38885500000004</v>
      </c>
      <c r="AJ39" s="15">
        <v>507.33892800000001</v>
      </c>
    </row>
    <row r="40" spans="1:36" s="10" customFormat="1" ht="15" customHeight="1" x14ac:dyDescent="0.25">
      <c r="A40" s="14" t="s">
        <v>31</v>
      </c>
      <c r="B40" s="15">
        <v>-19.099964</v>
      </c>
      <c r="C40" s="15">
        <v>-15.899967999999999</v>
      </c>
      <c r="D40" s="15">
        <v>-28.976036000000001</v>
      </c>
      <c r="E40" s="15">
        <v>-23.348419</v>
      </c>
      <c r="F40" s="15">
        <v>-25.260688999999999</v>
      </c>
      <c r="G40" s="15">
        <v>-24.343786000000001</v>
      </c>
      <c r="H40" s="15">
        <v>-28.720988999999999</v>
      </c>
      <c r="I40" s="15">
        <v>-25.565829999999998</v>
      </c>
      <c r="J40" s="15">
        <v>-25.275635000000001</v>
      </c>
      <c r="K40" s="15">
        <v>-23.808609000000001</v>
      </c>
      <c r="L40" s="15">
        <v>-22.797564999999999</v>
      </c>
      <c r="M40" s="15">
        <v>-21.703499000000001</v>
      </c>
      <c r="N40" s="15">
        <v>-20.740299</v>
      </c>
      <c r="O40" s="15">
        <v>-19.913929</v>
      </c>
      <c r="P40" s="15">
        <v>-19.144998999999999</v>
      </c>
      <c r="Q40" s="15">
        <v>-18.366797999999999</v>
      </c>
      <c r="R40" s="15">
        <v>-17.714293999999999</v>
      </c>
      <c r="S40" s="15">
        <v>-17.110271000000001</v>
      </c>
      <c r="T40" s="15">
        <v>-16.565048000000001</v>
      </c>
      <c r="U40" s="15">
        <v>-16.166896999999999</v>
      </c>
      <c r="V40" s="15">
        <v>-15.824382999999999</v>
      </c>
      <c r="W40" s="15">
        <v>-15.571402000000001</v>
      </c>
      <c r="X40" s="15">
        <v>-15.40991</v>
      </c>
      <c r="Y40" s="15">
        <v>-15.386039999999999</v>
      </c>
      <c r="Z40" s="15">
        <v>-15.123747</v>
      </c>
      <c r="AA40" s="15">
        <v>-14.812730999999999</v>
      </c>
      <c r="AB40" s="15">
        <v>-14.612154</v>
      </c>
      <c r="AC40" s="15">
        <v>-14.659856</v>
      </c>
      <c r="AD40" s="15">
        <v>-14.630765999999999</v>
      </c>
      <c r="AE40" s="15">
        <v>-14.599588000000001</v>
      </c>
      <c r="AF40" s="15">
        <v>-14.499694999999999</v>
      </c>
      <c r="AG40" s="15">
        <v>-14.352644</v>
      </c>
      <c r="AH40" s="15">
        <v>-14.127447</v>
      </c>
      <c r="AI40" s="15">
        <v>-14.135344999999999</v>
      </c>
      <c r="AJ40" s="15">
        <v>-14.162017000000001</v>
      </c>
    </row>
    <row r="41" spans="1:36" s="10" customFormat="1" ht="15" customHeight="1" x14ac:dyDescent="0.25">
      <c r="A41" s="14" t="s">
        <v>20</v>
      </c>
      <c r="B41" s="15">
        <v>101.95045500000001</v>
      </c>
      <c r="C41" s="15">
        <v>100.572777</v>
      </c>
      <c r="D41" s="15">
        <v>96.293921999999995</v>
      </c>
      <c r="E41" s="15">
        <v>98.619408000000007</v>
      </c>
      <c r="F41" s="15">
        <v>104.350632</v>
      </c>
      <c r="G41" s="15">
        <v>103.828796</v>
      </c>
      <c r="H41" s="15">
        <v>103.231163</v>
      </c>
      <c r="I41" s="15">
        <v>102.605042</v>
      </c>
      <c r="J41" s="15">
        <v>104.158203</v>
      </c>
      <c r="K41" s="15">
        <v>104.224754</v>
      </c>
      <c r="L41" s="15">
        <v>104.193054</v>
      </c>
      <c r="M41" s="15">
        <v>104.044479</v>
      </c>
      <c r="N41" s="15">
        <v>104.200226</v>
      </c>
      <c r="O41" s="15">
        <v>102.235321</v>
      </c>
      <c r="P41" s="15">
        <v>102.776825</v>
      </c>
      <c r="Q41" s="15">
        <v>103.61985799999999</v>
      </c>
      <c r="R41" s="15">
        <v>103.55862399999999</v>
      </c>
      <c r="S41" s="15">
        <v>103.748772</v>
      </c>
      <c r="T41" s="15">
        <v>103.535805</v>
      </c>
      <c r="U41" s="15">
        <v>103.486946</v>
      </c>
      <c r="V41" s="15">
        <v>102.426529</v>
      </c>
      <c r="W41" s="15">
        <v>102.130539</v>
      </c>
      <c r="X41" s="15">
        <v>99.922791000000004</v>
      </c>
      <c r="Y41" s="15">
        <v>97.646407999999994</v>
      </c>
      <c r="Z41" s="15">
        <v>95.977356</v>
      </c>
      <c r="AA41" s="15">
        <v>94.680649000000003</v>
      </c>
      <c r="AB41" s="15">
        <v>93.013863000000001</v>
      </c>
      <c r="AC41" s="15">
        <v>90.787032999999994</v>
      </c>
      <c r="AD41" s="15">
        <v>88.283646000000005</v>
      </c>
      <c r="AE41" s="15">
        <v>86.077538000000004</v>
      </c>
      <c r="AF41" s="15">
        <v>83.978866999999994</v>
      </c>
      <c r="AG41" s="15">
        <v>82.401259999999994</v>
      </c>
      <c r="AH41" s="15">
        <v>81.254013</v>
      </c>
      <c r="AI41" s="15">
        <v>79.255341000000001</v>
      </c>
      <c r="AJ41" s="15">
        <v>76.528769999999994</v>
      </c>
    </row>
    <row r="42" spans="1:36" s="10" customFormat="1" ht="15" customHeight="1" x14ac:dyDescent="0.25">
      <c r="A42" s="14" t="s">
        <v>22</v>
      </c>
      <c r="B42" s="15">
        <v>548.96704099999999</v>
      </c>
      <c r="C42" s="15">
        <v>604.47729500000003</v>
      </c>
      <c r="D42" s="15">
        <v>520.870361</v>
      </c>
      <c r="E42" s="15">
        <v>521.74670400000002</v>
      </c>
      <c r="F42" s="15">
        <v>564.67907700000001</v>
      </c>
      <c r="G42" s="15">
        <v>547.18469200000004</v>
      </c>
      <c r="H42" s="15">
        <v>506.85613999999998</v>
      </c>
      <c r="I42" s="15">
        <v>499.51861600000001</v>
      </c>
      <c r="J42" s="15">
        <v>511.73800699999998</v>
      </c>
      <c r="K42" s="15">
        <v>519.68798800000002</v>
      </c>
      <c r="L42" s="15">
        <v>523.07019000000003</v>
      </c>
      <c r="M42" s="15">
        <v>529.82244900000001</v>
      </c>
      <c r="N42" s="15">
        <v>536.15307600000006</v>
      </c>
      <c r="O42" s="15">
        <v>530.13330099999996</v>
      </c>
      <c r="P42" s="15">
        <v>545.9375</v>
      </c>
      <c r="Q42" s="15">
        <v>557.99377400000003</v>
      </c>
      <c r="R42" s="15">
        <v>563.284851</v>
      </c>
      <c r="S42" s="15">
        <v>574.777649</v>
      </c>
      <c r="T42" s="15">
        <v>582.41503899999998</v>
      </c>
      <c r="U42" s="15">
        <v>591.74969499999997</v>
      </c>
      <c r="V42" s="15">
        <v>592.09643600000004</v>
      </c>
      <c r="W42" s="15">
        <v>601.91784700000005</v>
      </c>
      <c r="X42" s="15">
        <v>597.45459000000005</v>
      </c>
      <c r="Y42" s="15">
        <v>595.58166500000004</v>
      </c>
      <c r="Z42" s="15">
        <v>594.90856900000006</v>
      </c>
      <c r="AA42" s="15">
        <v>596.78680399999996</v>
      </c>
      <c r="AB42" s="15">
        <v>594.761841</v>
      </c>
      <c r="AC42" s="15">
        <v>594.48620600000004</v>
      </c>
      <c r="AD42" s="15">
        <v>587.34789999999998</v>
      </c>
      <c r="AE42" s="15">
        <v>582.14544699999999</v>
      </c>
      <c r="AF42" s="15">
        <v>577.33953899999995</v>
      </c>
      <c r="AG42" s="15">
        <v>577.52301</v>
      </c>
      <c r="AH42" s="15">
        <v>581.66546600000004</v>
      </c>
      <c r="AI42" s="15">
        <v>578.50885000000005</v>
      </c>
      <c r="AJ42" s="15">
        <v>569.70568800000001</v>
      </c>
    </row>
    <row r="43" spans="1:36" s="10" customFormat="1" ht="15" customHeight="1" x14ac:dyDescent="0.25">
      <c r="A43" s="14" t="s">
        <v>23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</row>
    <row r="44" spans="1:36" s="10" customFormat="1" ht="15" customHeight="1" x14ac:dyDescent="0.25">
      <c r="A44" s="14" t="s">
        <v>24</v>
      </c>
      <c r="B44" s="15">
        <v>192.264633</v>
      </c>
      <c r="C44" s="15">
        <v>201.41859400000001</v>
      </c>
      <c r="D44" s="15">
        <v>191.81037900000001</v>
      </c>
      <c r="E44" s="15">
        <v>199.484329</v>
      </c>
      <c r="F44" s="15">
        <v>202.660248</v>
      </c>
      <c r="G44" s="15">
        <v>201.741882</v>
      </c>
      <c r="H44" s="15">
        <v>205.85249300000001</v>
      </c>
      <c r="I44" s="15">
        <v>208.90016199999999</v>
      </c>
      <c r="J44" s="15">
        <v>211.259018</v>
      </c>
      <c r="K44" s="15">
        <v>213.64129600000001</v>
      </c>
      <c r="L44" s="15">
        <v>216.06506300000001</v>
      </c>
      <c r="M44" s="15">
        <v>219.276794</v>
      </c>
      <c r="N44" s="15">
        <v>221.57260099999999</v>
      </c>
      <c r="O44" s="15">
        <v>223.62785299999999</v>
      </c>
      <c r="P44" s="15">
        <v>226.505112</v>
      </c>
      <c r="Q44" s="15">
        <v>230.42025799999999</v>
      </c>
      <c r="R44" s="15">
        <v>234.907715</v>
      </c>
      <c r="S44" s="15">
        <v>238.75367700000001</v>
      </c>
      <c r="T44" s="15">
        <v>242.110229</v>
      </c>
      <c r="U44" s="15">
        <v>245.56964099999999</v>
      </c>
      <c r="V44" s="15">
        <v>248.97073399999999</v>
      </c>
      <c r="W44" s="15">
        <v>251.20980800000001</v>
      </c>
      <c r="X44" s="15">
        <v>251.64550800000001</v>
      </c>
      <c r="Y44" s="15">
        <v>250.087616</v>
      </c>
      <c r="Z44" s="15">
        <v>250.849548</v>
      </c>
      <c r="AA44" s="15">
        <v>252.98500100000001</v>
      </c>
      <c r="AB44" s="15">
        <v>254.41270399999999</v>
      </c>
      <c r="AC44" s="15">
        <v>252.94348099999999</v>
      </c>
      <c r="AD44" s="15">
        <v>251.129715</v>
      </c>
      <c r="AE44" s="15">
        <v>249.48850999999999</v>
      </c>
      <c r="AF44" s="15">
        <v>248.49993900000001</v>
      </c>
      <c r="AG44" s="15">
        <v>248.314255</v>
      </c>
      <c r="AH44" s="15">
        <v>249.07260099999999</v>
      </c>
      <c r="AI44" s="15">
        <v>248.15834000000001</v>
      </c>
      <c r="AJ44" s="15">
        <v>246.33429000000001</v>
      </c>
    </row>
    <row r="45" spans="1:36" s="10" customFormat="1" ht="15" customHeight="1" x14ac:dyDescent="0.2">
      <c r="A45" s="16" t="s">
        <v>1</v>
      </c>
      <c r="B45" s="17">
        <v>1149.454956</v>
      </c>
      <c r="C45" s="17">
        <v>1216.063721</v>
      </c>
      <c r="D45" s="17">
        <v>1119.9963379999999</v>
      </c>
      <c r="E45" s="17">
        <v>1143.42749</v>
      </c>
      <c r="F45" s="17">
        <v>1189.5170900000001</v>
      </c>
      <c r="G45" s="17">
        <v>1168.125732</v>
      </c>
      <c r="H45" s="17">
        <v>1141.1791989999999</v>
      </c>
      <c r="I45" s="17">
        <v>1142.0922849999999</v>
      </c>
      <c r="J45" s="17">
        <v>1158.8054199999999</v>
      </c>
      <c r="K45" s="17">
        <v>1173.7612300000001</v>
      </c>
      <c r="L45" s="17">
        <v>1184.2885739999999</v>
      </c>
      <c r="M45" s="17">
        <v>1200.4876710000001</v>
      </c>
      <c r="N45" s="17">
        <v>1213.9936520000001</v>
      </c>
      <c r="O45" s="17">
        <v>1216.283813</v>
      </c>
      <c r="P45" s="17">
        <v>1226.9316409999999</v>
      </c>
      <c r="Q45" s="17">
        <v>1231.832764</v>
      </c>
      <c r="R45" s="17">
        <v>1234.8479</v>
      </c>
      <c r="S45" s="17">
        <v>1246.48938</v>
      </c>
      <c r="T45" s="17">
        <v>1257.1044919999999</v>
      </c>
      <c r="U45" s="17">
        <v>1272.1285399999999</v>
      </c>
      <c r="V45" s="17">
        <v>1280.178711</v>
      </c>
      <c r="W45" s="17">
        <v>1296.9448239999999</v>
      </c>
      <c r="X45" s="17">
        <v>1295.9644780000001</v>
      </c>
      <c r="Y45" s="17">
        <v>1291.595337</v>
      </c>
      <c r="Z45" s="17">
        <v>1295.299927</v>
      </c>
      <c r="AA45" s="17">
        <v>1305.427612</v>
      </c>
      <c r="AB45" s="17">
        <v>1309.7923579999999</v>
      </c>
      <c r="AC45" s="17">
        <v>1306.3828120000001</v>
      </c>
      <c r="AD45" s="17">
        <v>1294.9187010000001</v>
      </c>
      <c r="AE45" s="17">
        <v>1285.1723629999999</v>
      </c>
      <c r="AF45" s="17">
        <v>1276.6142580000001</v>
      </c>
      <c r="AG45" s="17">
        <v>1274.421875</v>
      </c>
      <c r="AH45" s="17">
        <v>1279.0981449999999</v>
      </c>
      <c r="AI45" s="17">
        <v>1272.226807</v>
      </c>
      <c r="AJ45" s="17">
        <v>1257.8469239999999</v>
      </c>
    </row>
    <row r="46" spans="1:36" s="9" customFormat="1" x14ac:dyDescent="0.25">
      <c r="A46" s="5" t="s">
        <v>110</v>
      </c>
    </row>
    <row r="47" spans="1:36" s="10" customFormat="1" ht="15" customHeight="1" x14ac:dyDescent="0.25">
      <c r="A47" s="14" t="s">
        <v>32</v>
      </c>
      <c r="B47" s="15">
        <v>2.9822229999999998</v>
      </c>
      <c r="C47" s="15">
        <v>2.931473</v>
      </c>
      <c r="D47" s="15">
        <v>2.9256319999999998</v>
      </c>
      <c r="E47" s="15">
        <v>2.7800910000000001</v>
      </c>
      <c r="F47" s="15">
        <v>2.203014</v>
      </c>
      <c r="G47" s="15">
        <v>1.943689</v>
      </c>
      <c r="H47" s="15">
        <v>1.822336</v>
      </c>
      <c r="I47" s="15">
        <v>1.7665249999999999</v>
      </c>
      <c r="J47" s="15">
        <v>1.755309</v>
      </c>
      <c r="K47" s="15">
        <v>1.7617879999999999</v>
      </c>
      <c r="L47" s="15">
        <v>1.7099040000000001</v>
      </c>
      <c r="M47" s="15">
        <v>1.678701</v>
      </c>
      <c r="N47" s="15">
        <v>1.6370039999999999</v>
      </c>
      <c r="O47" s="15">
        <v>1.634935</v>
      </c>
      <c r="P47" s="15">
        <v>1.621013</v>
      </c>
      <c r="Q47" s="15">
        <v>1.5974600000000001</v>
      </c>
      <c r="R47" s="15">
        <v>1.582441</v>
      </c>
      <c r="S47" s="15">
        <v>1.5594490000000001</v>
      </c>
      <c r="T47" s="15">
        <v>1.531398</v>
      </c>
      <c r="U47" s="15">
        <v>1.5009980000000001</v>
      </c>
      <c r="V47" s="15">
        <v>1.510753</v>
      </c>
      <c r="W47" s="15">
        <v>1.47777</v>
      </c>
      <c r="X47" s="15">
        <v>1.485188</v>
      </c>
      <c r="Y47" s="15">
        <v>1.467117</v>
      </c>
      <c r="Z47" s="15">
        <v>1.442331</v>
      </c>
      <c r="AA47" s="15">
        <v>1.4221379999999999</v>
      </c>
      <c r="AB47" s="15">
        <v>1.4078740000000001</v>
      </c>
      <c r="AC47" s="15">
        <v>1.3925149999999999</v>
      </c>
      <c r="AD47" s="15">
        <v>1.3839109999999999</v>
      </c>
      <c r="AE47" s="15">
        <v>1.3748640000000001</v>
      </c>
      <c r="AF47" s="15">
        <v>1.3701950000000001</v>
      </c>
      <c r="AG47" s="15">
        <v>1.360833</v>
      </c>
      <c r="AH47" s="15">
        <v>1.3510690000000001</v>
      </c>
      <c r="AI47" s="15">
        <v>1.344247</v>
      </c>
      <c r="AJ47" s="15">
        <v>1.335432</v>
      </c>
    </row>
    <row r="48" spans="1:36" s="10" customFormat="1" ht="15" customHeight="1" x14ac:dyDescent="0.25">
      <c r="A48" s="14" t="s">
        <v>33</v>
      </c>
      <c r="B48" s="15">
        <v>44.493805000000002</v>
      </c>
      <c r="C48" s="15">
        <v>49.360401000000003</v>
      </c>
      <c r="D48" s="15">
        <v>53.118201999999997</v>
      </c>
      <c r="E48" s="15">
        <v>57.470238000000002</v>
      </c>
      <c r="F48" s="15">
        <v>58.903892999999997</v>
      </c>
      <c r="G48" s="15">
        <v>60.283112000000003</v>
      </c>
      <c r="H48" s="15">
        <v>62.670707999999998</v>
      </c>
      <c r="I48" s="15">
        <v>65.764870000000002</v>
      </c>
      <c r="J48" s="15">
        <v>69.657760999999994</v>
      </c>
      <c r="K48" s="15">
        <v>71.759429999999995</v>
      </c>
      <c r="L48" s="15">
        <v>73.355400000000003</v>
      </c>
      <c r="M48" s="15">
        <v>75.164458999999994</v>
      </c>
      <c r="N48" s="15">
        <v>77.932738999999998</v>
      </c>
      <c r="O48" s="15">
        <v>80.195144999999997</v>
      </c>
      <c r="P48" s="15">
        <v>82.260086000000001</v>
      </c>
      <c r="Q48" s="15">
        <v>84.053466999999998</v>
      </c>
      <c r="R48" s="15">
        <v>85.587463</v>
      </c>
      <c r="S48" s="15">
        <v>88.070723999999998</v>
      </c>
      <c r="T48" s="15">
        <v>89.892623999999998</v>
      </c>
      <c r="U48" s="15">
        <v>91.695992000000004</v>
      </c>
      <c r="V48" s="15">
        <v>94.176567000000006</v>
      </c>
      <c r="W48" s="15">
        <v>96.638840000000002</v>
      </c>
      <c r="X48" s="15">
        <v>100.39593499999999</v>
      </c>
      <c r="Y48" s="15">
        <v>102.895996</v>
      </c>
      <c r="Z48" s="15">
        <v>105.324783</v>
      </c>
      <c r="AA48" s="15">
        <v>108.269279</v>
      </c>
      <c r="AB48" s="15">
        <v>110.73522199999999</v>
      </c>
      <c r="AC48" s="15">
        <v>113.29747</v>
      </c>
      <c r="AD48" s="15">
        <v>115.928391</v>
      </c>
      <c r="AE48" s="15">
        <v>118.707718</v>
      </c>
      <c r="AF48" s="15">
        <v>121.232185</v>
      </c>
      <c r="AG48" s="15">
        <v>124.156952</v>
      </c>
      <c r="AH48" s="15">
        <v>127.099388</v>
      </c>
      <c r="AI48" s="15">
        <v>129.99212600000001</v>
      </c>
      <c r="AJ48" s="15">
        <v>133.13035600000001</v>
      </c>
    </row>
    <row r="49" spans="1:37" s="10" customFormat="1" ht="15" customHeight="1" x14ac:dyDescent="0.25">
      <c r="A49" s="14" t="s">
        <v>111</v>
      </c>
      <c r="B49" s="15">
        <v>20.427132</v>
      </c>
      <c r="C49" s="15">
        <v>19.978788000000002</v>
      </c>
      <c r="D49" s="15">
        <v>23.409804999999999</v>
      </c>
      <c r="E49" s="15">
        <v>9.9366269999999997</v>
      </c>
      <c r="F49" s="15">
        <v>9.1748580000000004</v>
      </c>
      <c r="G49" s="15">
        <v>8.9235290000000003</v>
      </c>
      <c r="H49" s="15">
        <v>8.9283330000000003</v>
      </c>
      <c r="I49" s="15">
        <v>9.0880200000000002</v>
      </c>
      <c r="J49" s="15">
        <v>9.3440600000000007</v>
      </c>
      <c r="K49" s="15">
        <v>9.4666689999999996</v>
      </c>
      <c r="L49" s="15">
        <v>9.4565319999999993</v>
      </c>
      <c r="M49" s="15">
        <v>9.5155740000000009</v>
      </c>
      <c r="N49" s="15">
        <v>9.5673670000000008</v>
      </c>
      <c r="O49" s="15">
        <v>9.5945400000000003</v>
      </c>
      <c r="P49" s="15">
        <v>9.5855619999999995</v>
      </c>
      <c r="Q49" s="15">
        <v>9.5435850000000002</v>
      </c>
      <c r="R49" s="15">
        <v>9.5051839999999999</v>
      </c>
      <c r="S49" s="15">
        <v>9.4806679999999997</v>
      </c>
      <c r="T49" s="15">
        <v>9.4232800000000001</v>
      </c>
      <c r="U49" s="15">
        <v>9.3595330000000008</v>
      </c>
      <c r="V49" s="15">
        <v>9.3823969999999992</v>
      </c>
      <c r="W49" s="15">
        <v>9.3455999999999992</v>
      </c>
      <c r="X49" s="15">
        <v>9.392792</v>
      </c>
      <c r="Y49" s="15">
        <v>9.3608829999999994</v>
      </c>
      <c r="Z49" s="15">
        <v>9.3165379999999995</v>
      </c>
      <c r="AA49" s="15">
        <v>9.2936119999999995</v>
      </c>
      <c r="AB49" s="15">
        <v>9.2642340000000001</v>
      </c>
      <c r="AC49" s="15">
        <v>9.2349969999999999</v>
      </c>
      <c r="AD49" s="15">
        <v>9.2293409999999998</v>
      </c>
      <c r="AE49" s="15">
        <v>9.2189239999999995</v>
      </c>
      <c r="AF49" s="15">
        <v>9.2218579999999992</v>
      </c>
      <c r="AG49" s="15">
        <v>9.2229489999999998</v>
      </c>
      <c r="AH49" s="15">
        <v>9.2094649999999998</v>
      </c>
      <c r="AI49" s="15">
        <v>9.1996710000000004</v>
      </c>
      <c r="AJ49" s="15">
        <v>9.1881330000000005</v>
      </c>
    </row>
    <row r="50" spans="1:37" s="10" customFormat="1" ht="15" customHeight="1" x14ac:dyDescent="0.25">
      <c r="A50" s="14" t="s">
        <v>34</v>
      </c>
      <c r="B50" s="15">
        <v>39.174132999999998</v>
      </c>
      <c r="C50" s="15">
        <v>62.532417000000002</v>
      </c>
      <c r="D50" s="15">
        <v>83.960136000000006</v>
      </c>
      <c r="E50" s="15">
        <v>77.466071999999997</v>
      </c>
      <c r="F50" s="15">
        <v>55.724429999999998</v>
      </c>
      <c r="G50" s="15">
        <v>47.119399999999999</v>
      </c>
      <c r="H50" s="15">
        <v>43.787514000000002</v>
      </c>
      <c r="I50" s="15">
        <v>42.764834999999998</v>
      </c>
      <c r="J50" s="15">
        <v>43.548186999999999</v>
      </c>
      <c r="K50" s="15">
        <v>44.221378000000001</v>
      </c>
      <c r="L50" s="15">
        <v>42.956989</v>
      </c>
      <c r="M50" s="15">
        <v>42.316799000000003</v>
      </c>
      <c r="N50" s="15">
        <v>41.312911999999997</v>
      </c>
      <c r="O50" s="15">
        <v>41.045200000000001</v>
      </c>
      <c r="P50" s="15">
        <v>40.365020999999999</v>
      </c>
      <c r="Q50" s="15">
        <v>39.366714000000002</v>
      </c>
      <c r="R50" s="15">
        <v>38.808292000000002</v>
      </c>
      <c r="S50" s="15">
        <v>38.036273999999999</v>
      </c>
      <c r="T50" s="15">
        <v>37.161583</v>
      </c>
      <c r="U50" s="15">
        <v>36.256461999999999</v>
      </c>
      <c r="V50" s="15">
        <v>36.701053999999999</v>
      </c>
      <c r="W50" s="15">
        <v>35.584831000000001</v>
      </c>
      <c r="X50" s="15">
        <v>35.821872999999997</v>
      </c>
      <c r="Y50" s="15">
        <v>35.358597000000003</v>
      </c>
      <c r="Z50" s="15">
        <v>34.764938000000001</v>
      </c>
      <c r="AA50" s="15">
        <v>34.381003999999997</v>
      </c>
      <c r="AB50" s="15">
        <v>34.235999999999997</v>
      </c>
      <c r="AC50" s="15">
        <v>33.999392999999998</v>
      </c>
      <c r="AD50" s="15">
        <v>34.010100999999999</v>
      </c>
      <c r="AE50" s="15">
        <v>33.984336999999996</v>
      </c>
      <c r="AF50" s="15">
        <v>34.195647999999998</v>
      </c>
      <c r="AG50" s="15">
        <v>34.163848999999999</v>
      </c>
      <c r="AH50" s="15">
        <v>34.061065999999997</v>
      </c>
      <c r="AI50" s="15">
        <v>34.185882999999997</v>
      </c>
      <c r="AJ50" s="15">
        <v>34.106288999999997</v>
      </c>
    </row>
    <row r="51" spans="1:37" s="10" customFormat="1" ht="15" customHeight="1" x14ac:dyDescent="0.25">
      <c r="A51" s="14" t="s">
        <v>35</v>
      </c>
      <c r="B51" s="15">
        <v>172.521286</v>
      </c>
      <c r="C51" s="15">
        <v>173.38485700000001</v>
      </c>
      <c r="D51" s="15">
        <v>179.65104700000001</v>
      </c>
      <c r="E51" s="15">
        <v>186.34406999999999</v>
      </c>
      <c r="F51" s="15">
        <v>157.29310599999999</v>
      </c>
      <c r="G51" s="15">
        <v>142.000427</v>
      </c>
      <c r="H51" s="15">
        <v>138.57260099999999</v>
      </c>
      <c r="I51" s="15">
        <v>141.37481700000001</v>
      </c>
      <c r="J51" s="15">
        <v>150.09617600000001</v>
      </c>
      <c r="K51" s="15">
        <v>155.876892</v>
      </c>
      <c r="L51" s="15">
        <v>155.401489</v>
      </c>
      <c r="M51" s="15">
        <v>157.039185</v>
      </c>
      <c r="N51" s="15">
        <v>157.483688</v>
      </c>
      <c r="O51" s="15">
        <v>156.76997399999999</v>
      </c>
      <c r="P51" s="15">
        <v>154.63262900000001</v>
      </c>
      <c r="Q51" s="15">
        <v>151.30737300000001</v>
      </c>
      <c r="R51" s="15">
        <v>149.21778900000001</v>
      </c>
      <c r="S51" s="15">
        <v>146.37698399999999</v>
      </c>
      <c r="T51" s="15">
        <v>142.996567</v>
      </c>
      <c r="U51" s="15">
        <v>139.503174</v>
      </c>
      <c r="V51" s="15">
        <v>140.94426000000001</v>
      </c>
      <c r="W51" s="15">
        <v>136.93193099999999</v>
      </c>
      <c r="X51" s="15">
        <v>137.78537</v>
      </c>
      <c r="Y51" s="15">
        <v>136.009872</v>
      </c>
      <c r="Z51" s="15">
        <v>133.58163500000001</v>
      </c>
      <c r="AA51" s="15">
        <v>131.787781</v>
      </c>
      <c r="AB51" s="15">
        <v>130.833786</v>
      </c>
      <c r="AC51" s="15">
        <v>129.58078</v>
      </c>
      <c r="AD51" s="15">
        <v>129.12531999999999</v>
      </c>
      <c r="AE51" s="15">
        <v>128.574127</v>
      </c>
      <c r="AF51" s="15">
        <v>128.721664</v>
      </c>
      <c r="AG51" s="15">
        <v>128.14851400000001</v>
      </c>
      <c r="AH51" s="15">
        <v>127.474388</v>
      </c>
      <c r="AI51" s="15">
        <v>127.419151</v>
      </c>
      <c r="AJ51" s="15">
        <v>126.90553300000001</v>
      </c>
    </row>
    <row r="52" spans="1:37" s="10" customFormat="1" ht="15" customHeight="1" x14ac:dyDescent="0.25">
      <c r="A52" s="14" t="s">
        <v>112</v>
      </c>
      <c r="B52" s="15">
        <v>279.59857199999999</v>
      </c>
      <c r="C52" s="15">
        <v>308.187927</v>
      </c>
      <c r="D52" s="15">
        <v>343.064819</v>
      </c>
      <c r="E52" s="15">
        <v>333.99710099999999</v>
      </c>
      <c r="F52" s="15">
        <v>283.29931599999998</v>
      </c>
      <c r="G52" s="15">
        <v>260.27014200000002</v>
      </c>
      <c r="H52" s="15">
        <v>255.78149400000001</v>
      </c>
      <c r="I52" s="15">
        <v>260.75906400000002</v>
      </c>
      <c r="J52" s="15">
        <v>274.40148900000003</v>
      </c>
      <c r="K52" s="15">
        <v>283.08615099999997</v>
      </c>
      <c r="L52" s="15">
        <v>282.88031000000001</v>
      </c>
      <c r="M52" s="15">
        <v>285.71472199999999</v>
      </c>
      <c r="N52" s="15">
        <v>287.933716</v>
      </c>
      <c r="O52" s="15">
        <v>289.23980699999998</v>
      </c>
      <c r="P52" s="15">
        <v>288.464294</v>
      </c>
      <c r="Q52" s="15">
        <v>285.86859099999998</v>
      </c>
      <c r="R52" s="15">
        <v>284.70117199999999</v>
      </c>
      <c r="S52" s="15">
        <v>283.52410900000001</v>
      </c>
      <c r="T52" s="15">
        <v>281.00543199999998</v>
      </c>
      <c r="U52" s="15">
        <v>278.31616200000002</v>
      </c>
      <c r="V52" s="15">
        <v>282.71502700000002</v>
      </c>
      <c r="W52" s="15">
        <v>279.97894300000002</v>
      </c>
      <c r="X52" s="15">
        <v>284.88116500000001</v>
      </c>
      <c r="Y52" s="15">
        <v>285.092468</v>
      </c>
      <c r="Z52" s="15">
        <v>284.43023699999998</v>
      </c>
      <c r="AA52" s="15">
        <v>285.15380900000002</v>
      </c>
      <c r="AB52" s="15">
        <v>286.47711199999998</v>
      </c>
      <c r="AC52" s="15">
        <v>287.505157</v>
      </c>
      <c r="AD52" s="15">
        <v>289.67706299999998</v>
      </c>
      <c r="AE52" s="15">
        <v>291.85995500000001</v>
      </c>
      <c r="AF52" s="15">
        <v>294.74154700000003</v>
      </c>
      <c r="AG52" s="15">
        <v>297.05310100000003</v>
      </c>
      <c r="AH52" s="15">
        <v>299.19537400000002</v>
      </c>
      <c r="AI52" s="15">
        <v>302.14108299999998</v>
      </c>
      <c r="AJ52" s="15">
        <v>304.66577100000001</v>
      </c>
    </row>
    <row r="53" spans="1:37" s="10" customFormat="1" ht="15" customHeight="1" x14ac:dyDescent="0.25">
      <c r="A53" s="14" t="s">
        <v>36</v>
      </c>
      <c r="B53" s="15">
        <v>2246.71875</v>
      </c>
      <c r="C53" s="15">
        <v>2295.7739259999998</v>
      </c>
      <c r="D53" s="15">
        <v>2427.1577149999998</v>
      </c>
      <c r="E53" s="15">
        <v>2557.3159179999998</v>
      </c>
      <c r="F53" s="15">
        <v>2755.2094729999999</v>
      </c>
      <c r="G53" s="15">
        <v>2863.1728520000001</v>
      </c>
      <c r="H53" s="15">
        <v>2928.955078</v>
      </c>
      <c r="I53" s="15">
        <v>2989.7495119999999</v>
      </c>
      <c r="J53" s="15">
        <v>3038.9548340000001</v>
      </c>
      <c r="K53" s="15">
        <v>3049.0974120000001</v>
      </c>
      <c r="L53" s="15">
        <v>3069.2778320000002</v>
      </c>
      <c r="M53" s="15">
        <v>3096.5493160000001</v>
      </c>
      <c r="N53" s="15">
        <v>3138.9365229999999</v>
      </c>
      <c r="O53" s="15">
        <v>3174.2646479999999</v>
      </c>
      <c r="P53" s="15">
        <v>3206.5009770000001</v>
      </c>
      <c r="Q53" s="15">
        <v>3239.0776369999999</v>
      </c>
      <c r="R53" s="15">
        <v>3254.3347170000002</v>
      </c>
      <c r="S53" s="15">
        <v>3288.294922</v>
      </c>
      <c r="T53" s="15">
        <v>3303.4428710000002</v>
      </c>
      <c r="U53" s="15">
        <v>3319.6362300000001</v>
      </c>
      <c r="V53" s="15">
        <v>3326.4389649999998</v>
      </c>
      <c r="W53" s="15">
        <v>3360.6452640000002</v>
      </c>
      <c r="X53" s="15">
        <v>3392.6967770000001</v>
      </c>
      <c r="Y53" s="15">
        <v>3408.3220209999999</v>
      </c>
      <c r="Z53" s="15">
        <v>3421.8034670000002</v>
      </c>
      <c r="AA53" s="15">
        <v>3441.1103520000001</v>
      </c>
      <c r="AB53" s="15">
        <v>3446.459961</v>
      </c>
      <c r="AC53" s="15">
        <v>3457.1689449999999</v>
      </c>
      <c r="AD53" s="15">
        <v>3466.8354490000002</v>
      </c>
      <c r="AE53" s="15">
        <v>3478.9426269999999</v>
      </c>
      <c r="AF53" s="15">
        <v>3484.7416990000002</v>
      </c>
      <c r="AG53" s="15">
        <v>3499.6906739999999</v>
      </c>
      <c r="AH53" s="15">
        <v>3515.5620119999999</v>
      </c>
      <c r="AI53" s="15">
        <v>3531.8054200000001</v>
      </c>
      <c r="AJ53" s="15">
        <v>3558.0998540000001</v>
      </c>
    </row>
    <row r="54" spans="1:37" s="10" customFormat="1" ht="15" customHeight="1" x14ac:dyDescent="0.25">
      <c r="A54" s="14" t="s">
        <v>37</v>
      </c>
      <c r="B54" s="15">
        <v>74.255302</v>
      </c>
      <c r="C54" s="15">
        <v>69.086806999999993</v>
      </c>
      <c r="D54" s="15">
        <v>72.933136000000005</v>
      </c>
      <c r="E54" s="15">
        <v>75.924576000000002</v>
      </c>
      <c r="F54" s="15">
        <v>78.795188999999993</v>
      </c>
      <c r="G54" s="15">
        <v>80.328232</v>
      </c>
      <c r="H54" s="15">
        <v>81.901520000000005</v>
      </c>
      <c r="I54" s="15">
        <v>83.584579000000005</v>
      </c>
      <c r="J54" s="15">
        <v>85.365996999999993</v>
      </c>
      <c r="K54" s="15">
        <v>86.234459000000001</v>
      </c>
      <c r="L54" s="15">
        <v>87.007980000000003</v>
      </c>
      <c r="M54" s="15">
        <v>87.863395999999995</v>
      </c>
      <c r="N54" s="15">
        <v>88.787719999999993</v>
      </c>
      <c r="O54" s="15">
        <v>88.997085999999996</v>
      </c>
      <c r="P54" s="15">
        <v>89.136711000000005</v>
      </c>
      <c r="Q54" s="15">
        <v>89.233810000000005</v>
      </c>
      <c r="R54" s="15">
        <v>89.278899999999993</v>
      </c>
      <c r="S54" s="15">
        <v>89.432404000000005</v>
      </c>
      <c r="T54" s="15">
        <v>89.446747000000002</v>
      </c>
      <c r="U54" s="15">
        <v>89.472198000000006</v>
      </c>
      <c r="V54" s="15">
        <v>89.548339999999996</v>
      </c>
      <c r="W54" s="15">
        <v>89.654381000000001</v>
      </c>
      <c r="X54" s="15">
        <v>89.865807000000004</v>
      </c>
      <c r="Y54" s="15">
        <v>89.895934999999994</v>
      </c>
      <c r="Z54" s="15">
        <v>89.930747999999994</v>
      </c>
      <c r="AA54" s="15">
        <v>90.025802999999996</v>
      </c>
      <c r="AB54" s="15">
        <v>90.023712000000003</v>
      </c>
      <c r="AC54" s="15">
        <v>90.036147999999997</v>
      </c>
      <c r="AD54" s="15">
        <v>90.047943000000004</v>
      </c>
      <c r="AE54" s="15">
        <v>90.068175999999994</v>
      </c>
      <c r="AF54" s="15">
        <v>90.048950000000005</v>
      </c>
      <c r="AG54" s="15">
        <v>90.068886000000006</v>
      </c>
      <c r="AH54" s="15">
        <v>90.075676000000001</v>
      </c>
      <c r="AI54" s="15">
        <v>90.071770000000001</v>
      </c>
      <c r="AJ54" s="15">
        <v>90.096137999999996</v>
      </c>
    </row>
    <row r="55" spans="1:37" s="10" customFormat="1" ht="15" customHeight="1" x14ac:dyDescent="0.25">
      <c r="A55" s="14" t="s">
        <v>38</v>
      </c>
      <c r="B55" s="15">
        <v>2.2741000000000001E-2</v>
      </c>
      <c r="C55" s="15">
        <v>2.3137999999999999E-2</v>
      </c>
      <c r="D55" s="15">
        <v>2.2667E-2</v>
      </c>
      <c r="E55" s="15">
        <v>2.5932E-2</v>
      </c>
      <c r="F55" s="15">
        <v>2.9197000000000001E-2</v>
      </c>
      <c r="G55" s="15">
        <v>3.083E-2</v>
      </c>
      <c r="H55" s="15">
        <v>3.2461999999999998E-2</v>
      </c>
      <c r="I55" s="15">
        <v>3.4095E-2</v>
      </c>
      <c r="J55" s="15">
        <v>3.5727000000000002E-2</v>
      </c>
      <c r="K55" s="15">
        <v>3.6542999999999999E-2</v>
      </c>
      <c r="L55" s="15">
        <v>3.7359999999999997E-2</v>
      </c>
      <c r="M55" s="15">
        <v>3.8176000000000002E-2</v>
      </c>
      <c r="N55" s="15">
        <v>3.8991999999999999E-2</v>
      </c>
      <c r="O55" s="15">
        <v>3.8991999999999999E-2</v>
      </c>
      <c r="P55" s="15">
        <v>3.8991999999999999E-2</v>
      </c>
      <c r="Q55" s="15">
        <v>3.8991999999999999E-2</v>
      </c>
      <c r="R55" s="15">
        <v>3.8991999999999999E-2</v>
      </c>
      <c r="S55" s="15">
        <v>3.8991999999999999E-2</v>
      </c>
      <c r="T55" s="15">
        <v>3.8991999999999999E-2</v>
      </c>
      <c r="U55" s="15">
        <v>3.8991999999999999E-2</v>
      </c>
      <c r="V55" s="15">
        <v>3.8991999999999999E-2</v>
      </c>
      <c r="W55" s="15">
        <v>3.8991999999999999E-2</v>
      </c>
      <c r="X55" s="15">
        <v>3.8991999999999999E-2</v>
      </c>
      <c r="Y55" s="15">
        <v>3.8991999999999999E-2</v>
      </c>
      <c r="Z55" s="15">
        <v>3.8991999999999999E-2</v>
      </c>
      <c r="AA55" s="15">
        <v>3.8991999999999999E-2</v>
      </c>
      <c r="AB55" s="15">
        <v>3.8991999999999999E-2</v>
      </c>
      <c r="AC55" s="15">
        <v>3.8991999999999999E-2</v>
      </c>
      <c r="AD55" s="15">
        <v>3.8991999999999999E-2</v>
      </c>
      <c r="AE55" s="15">
        <v>3.8991999999999999E-2</v>
      </c>
      <c r="AF55" s="15">
        <v>3.8991999999999999E-2</v>
      </c>
      <c r="AG55" s="15">
        <v>3.8991999999999999E-2</v>
      </c>
      <c r="AH55" s="15">
        <v>3.8991999999999999E-2</v>
      </c>
      <c r="AI55" s="15">
        <v>3.8991999999999999E-2</v>
      </c>
      <c r="AJ55" s="15">
        <v>3.8991999999999999E-2</v>
      </c>
    </row>
    <row r="56" spans="1:37" s="10" customFormat="1" ht="15" customHeight="1" x14ac:dyDescent="0.25">
      <c r="A56" s="14" t="s">
        <v>39</v>
      </c>
      <c r="B56" s="15">
        <v>465.07678199999998</v>
      </c>
      <c r="C56" s="15">
        <v>494.52331500000003</v>
      </c>
      <c r="D56" s="15">
        <v>517.98370399999999</v>
      </c>
      <c r="E56" s="15">
        <v>555.89154099999996</v>
      </c>
      <c r="F56" s="15">
        <v>582.64294400000006</v>
      </c>
      <c r="G56" s="15">
        <v>601.39129600000001</v>
      </c>
      <c r="H56" s="15">
        <v>618.84271200000001</v>
      </c>
      <c r="I56" s="15">
        <v>639.64361599999995</v>
      </c>
      <c r="J56" s="15">
        <v>662.26263400000005</v>
      </c>
      <c r="K56" s="15">
        <v>670.64502000000005</v>
      </c>
      <c r="L56" s="15">
        <v>675.83569299999999</v>
      </c>
      <c r="M56" s="15">
        <v>684.34765600000003</v>
      </c>
      <c r="N56" s="15">
        <v>695.11389199999996</v>
      </c>
      <c r="O56" s="15">
        <v>701.28167699999995</v>
      </c>
      <c r="P56" s="15">
        <v>704.99163799999997</v>
      </c>
      <c r="Q56" s="15">
        <v>707.13037099999997</v>
      </c>
      <c r="R56" s="15">
        <v>705.35479699999996</v>
      </c>
      <c r="S56" s="15">
        <v>706.762878</v>
      </c>
      <c r="T56" s="15">
        <v>702.74627699999996</v>
      </c>
      <c r="U56" s="15">
        <v>698.03924600000005</v>
      </c>
      <c r="V56" s="15">
        <v>694.63781700000004</v>
      </c>
      <c r="W56" s="15">
        <v>694.00585899999999</v>
      </c>
      <c r="X56" s="15">
        <v>697.22692900000004</v>
      </c>
      <c r="Y56" s="15">
        <v>692.27563499999997</v>
      </c>
      <c r="Z56" s="15">
        <v>685.54107699999997</v>
      </c>
      <c r="AA56" s="15">
        <v>680.11279300000001</v>
      </c>
      <c r="AB56" s="15">
        <v>670.95080600000006</v>
      </c>
      <c r="AC56" s="15">
        <v>662.96264599999995</v>
      </c>
      <c r="AD56" s="15">
        <v>655.00201400000003</v>
      </c>
      <c r="AE56" s="15">
        <v>647.19323699999995</v>
      </c>
      <c r="AF56" s="15">
        <v>637.852844</v>
      </c>
      <c r="AG56" s="15">
        <v>629.76501499999995</v>
      </c>
      <c r="AH56" s="15">
        <v>620.46783400000004</v>
      </c>
      <c r="AI56" s="15">
        <v>610.35400400000003</v>
      </c>
      <c r="AJ56" s="15">
        <v>600.64965800000004</v>
      </c>
    </row>
    <row r="57" spans="1:37" s="10" customFormat="1" ht="15" customHeight="1" x14ac:dyDescent="0.25">
      <c r="A57" s="14" t="s">
        <v>40</v>
      </c>
      <c r="B57" s="15">
        <v>3065.6721189999998</v>
      </c>
      <c r="C57" s="15">
        <v>3167.5954590000001</v>
      </c>
      <c r="D57" s="15">
        <v>3361.1621089999999</v>
      </c>
      <c r="E57" s="15">
        <v>3523.155029</v>
      </c>
      <c r="F57" s="15">
        <v>3699.9760740000002</v>
      </c>
      <c r="G57" s="15">
        <v>3805.193115</v>
      </c>
      <c r="H57" s="15">
        <v>3885.5134280000002</v>
      </c>
      <c r="I57" s="15">
        <v>3973.7707519999999</v>
      </c>
      <c r="J57" s="15">
        <v>4061.0207519999999</v>
      </c>
      <c r="K57" s="15">
        <v>4089.0996089999999</v>
      </c>
      <c r="L57" s="15">
        <v>4115.0395509999998</v>
      </c>
      <c r="M57" s="15">
        <v>4154.5131840000004</v>
      </c>
      <c r="N57" s="15">
        <v>4210.810547</v>
      </c>
      <c r="O57" s="15">
        <v>4253.8222660000001</v>
      </c>
      <c r="P57" s="15">
        <v>4289.1328119999998</v>
      </c>
      <c r="Q57" s="15">
        <v>4321.3496089999999</v>
      </c>
      <c r="R57" s="15">
        <v>4333.7084960000002</v>
      </c>
      <c r="S57" s="15">
        <v>4368.0532229999999</v>
      </c>
      <c r="T57" s="15">
        <v>4376.6801759999998</v>
      </c>
      <c r="U57" s="15">
        <v>4385.5029299999997</v>
      </c>
      <c r="V57" s="15">
        <v>4393.3793949999999</v>
      </c>
      <c r="W57" s="15">
        <v>4424.3232420000004</v>
      </c>
      <c r="X57" s="15">
        <v>4464.7094729999999</v>
      </c>
      <c r="Y57" s="15">
        <v>4475.625</v>
      </c>
      <c r="Z57" s="15">
        <v>4481.7446289999998</v>
      </c>
      <c r="AA57" s="15">
        <v>4496.4418949999999</v>
      </c>
      <c r="AB57" s="15">
        <v>4493.9506840000004</v>
      </c>
      <c r="AC57" s="15">
        <v>4497.7119140000004</v>
      </c>
      <c r="AD57" s="15">
        <v>4501.6015619999998</v>
      </c>
      <c r="AE57" s="15">
        <v>4508.1030270000001</v>
      </c>
      <c r="AF57" s="15">
        <v>4507.4243159999996</v>
      </c>
      <c r="AG57" s="15">
        <v>4516.6166990000002</v>
      </c>
      <c r="AH57" s="15">
        <v>4525.3398440000001</v>
      </c>
      <c r="AI57" s="15">
        <v>4534.4111329999996</v>
      </c>
      <c r="AJ57" s="15">
        <v>4553.5507809999999</v>
      </c>
    </row>
    <row r="58" spans="1:37" s="9" customFormat="1" x14ac:dyDescent="0.25">
      <c r="A58" s="5" t="s">
        <v>114</v>
      </c>
    </row>
    <row r="59" spans="1:37" s="10" customFormat="1" ht="15" customHeight="1" x14ac:dyDescent="0.25">
      <c r="A59" s="14" t="s">
        <v>41</v>
      </c>
      <c r="B59" s="15">
        <v>29.294156999999998</v>
      </c>
      <c r="C59" s="15">
        <v>30.219307000000001</v>
      </c>
      <c r="D59" s="15">
        <v>30.534859000000001</v>
      </c>
      <c r="E59" s="15">
        <v>30.033901</v>
      </c>
      <c r="F59" s="15">
        <v>28.766252999999999</v>
      </c>
      <c r="G59" s="15">
        <v>28.009695000000001</v>
      </c>
      <c r="H59" s="15">
        <v>27.298645</v>
      </c>
      <c r="I59" s="15">
        <v>26.599723999999998</v>
      </c>
      <c r="J59" s="15">
        <v>26.003814999999999</v>
      </c>
      <c r="K59" s="15">
        <v>25.685535000000002</v>
      </c>
      <c r="L59" s="15">
        <v>25.386247999999998</v>
      </c>
      <c r="M59" s="15">
        <v>25.138760000000001</v>
      </c>
      <c r="N59" s="15">
        <v>24.860439</v>
      </c>
      <c r="O59" s="15">
        <v>25.085840000000001</v>
      </c>
      <c r="P59" s="15">
        <v>25.282598</v>
      </c>
      <c r="Q59" s="15">
        <v>25.488012000000001</v>
      </c>
      <c r="R59" s="15">
        <v>25.594673</v>
      </c>
      <c r="S59" s="15">
        <v>25.718178000000002</v>
      </c>
      <c r="T59" s="15">
        <v>25.913934999999999</v>
      </c>
      <c r="U59" s="15">
        <v>26.102906999999998</v>
      </c>
      <c r="V59" s="15">
        <v>26.297854999999998</v>
      </c>
      <c r="W59" s="15">
        <v>26.541188999999999</v>
      </c>
      <c r="X59" s="15">
        <v>26.663239000000001</v>
      </c>
      <c r="Y59" s="15">
        <v>26.902509999999999</v>
      </c>
      <c r="Z59" s="15">
        <v>27.188465000000001</v>
      </c>
      <c r="AA59" s="15">
        <v>27.439007</v>
      </c>
      <c r="AB59" s="15">
        <v>27.651268000000002</v>
      </c>
      <c r="AC59" s="15">
        <v>27.849394</v>
      </c>
      <c r="AD59" s="15">
        <v>28.032233999999999</v>
      </c>
      <c r="AE59" s="15">
        <v>28.104095000000001</v>
      </c>
      <c r="AF59" s="15">
        <v>28.251118000000002</v>
      </c>
      <c r="AG59" s="15">
        <v>28.457263999999999</v>
      </c>
      <c r="AH59" s="15">
        <v>28.598296999999999</v>
      </c>
      <c r="AI59" s="15">
        <v>28.781956000000001</v>
      </c>
      <c r="AJ59" s="15">
        <v>29.009385999999999</v>
      </c>
      <c r="AK59" s="22"/>
    </row>
    <row r="60" spans="1:37" s="10" customFormat="1" ht="15" customHeight="1" x14ac:dyDescent="0.25">
      <c r="A60" s="14" t="s">
        <v>42</v>
      </c>
      <c r="B60" s="15">
        <v>201.95211800000001</v>
      </c>
      <c r="C60" s="15">
        <v>207.05050700000001</v>
      </c>
      <c r="D60" s="15">
        <v>215.78482099999999</v>
      </c>
      <c r="E60" s="15">
        <v>223.44534300000001</v>
      </c>
      <c r="F60" s="15">
        <v>227.180511</v>
      </c>
      <c r="G60" s="15">
        <v>227.39239499999999</v>
      </c>
      <c r="H60" s="15">
        <v>227.90370200000001</v>
      </c>
      <c r="I60" s="15">
        <v>228.87496899999999</v>
      </c>
      <c r="J60" s="15">
        <v>231.08419799999999</v>
      </c>
      <c r="K60" s="15">
        <v>231.04553200000001</v>
      </c>
      <c r="L60" s="15">
        <v>231.156769</v>
      </c>
      <c r="M60" s="15">
        <v>231.39497399999999</v>
      </c>
      <c r="N60" s="15">
        <v>231.35266100000001</v>
      </c>
      <c r="O60" s="15">
        <v>230.85884100000001</v>
      </c>
      <c r="P60" s="15">
        <v>230.35185200000001</v>
      </c>
      <c r="Q60" s="15">
        <v>229.68490600000001</v>
      </c>
      <c r="R60" s="15">
        <v>228.81556699999999</v>
      </c>
      <c r="S60" s="15">
        <v>228.10760500000001</v>
      </c>
      <c r="T60" s="15">
        <v>227.903885</v>
      </c>
      <c r="U60" s="15">
        <v>228.05886799999999</v>
      </c>
      <c r="V60" s="15">
        <v>228.477081</v>
      </c>
      <c r="W60" s="15">
        <v>229.31977800000001</v>
      </c>
      <c r="X60" s="15">
        <v>229.44631999999999</v>
      </c>
      <c r="Y60" s="15">
        <v>230.475067</v>
      </c>
      <c r="Z60" s="15">
        <v>231.60742200000001</v>
      </c>
      <c r="AA60" s="15">
        <v>232.74395799999999</v>
      </c>
      <c r="AB60" s="15">
        <v>233.49284399999999</v>
      </c>
      <c r="AC60" s="15">
        <v>234.243011</v>
      </c>
      <c r="AD60" s="15">
        <v>234.942429</v>
      </c>
      <c r="AE60" s="15">
        <v>235.00161700000001</v>
      </c>
      <c r="AF60" s="15">
        <v>235.48419200000001</v>
      </c>
      <c r="AG60" s="15">
        <v>236.445099</v>
      </c>
      <c r="AH60" s="15">
        <v>236.93298300000001</v>
      </c>
      <c r="AI60" s="15">
        <v>237.75116</v>
      </c>
      <c r="AJ60" s="15">
        <v>238.72796600000001</v>
      </c>
      <c r="AK60" s="22"/>
    </row>
    <row r="61" spans="1:37" s="10" customFormat="1" ht="15" customHeight="1" x14ac:dyDescent="0.25">
      <c r="A61" s="14" t="s">
        <v>43</v>
      </c>
      <c r="B61" s="15">
        <v>61.204315000000001</v>
      </c>
      <c r="C61" s="15">
        <v>60.299332</v>
      </c>
      <c r="D61" s="15">
        <v>64.625129999999999</v>
      </c>
      <c r="E61" s="15">
        <v>66.754219000000006</v>
      </c>
      <c r="F61" s="15">
        <v>67.380095999999995</v>
      </c>
      <c r="G61" s="15">
        <v>67.172646</v>
      </c>
      <c r="H61" s="15">
        <v>67.019729999999996</v>
      </c>
      <c r="I61" s="15">
        <v>66.842415000000003</v>
      </c>
      <c r="J61" s="15">
        <v>66.947936999999996</v>
      </c>
      <c r="K61" s="15">
        <v>66.671829000000002</v>
      </c>
      <c r="L61" s="15">
        <v>66.427398999999994</v>
      </c>
      <c r="M61" s="15">
        <v>66.331764000000007</v>
      </c>
      <c r="N61" s="15">
        <v>66.165306000000001</v>
      </c>
      <c r="O61" s="15">
        <v>66.001732000000004</v>
      </c>
      <c r="P61" s="15">
        <v>65.724181999999999</v>
      </c>
      <c r="Q61" s="15">
        <v>65.560355999999999</v>
      </c>
      <c r="R61" s="15">
        <v>65.148628000000002</v>
      </c>
      <c r="S61" s="15">
        <v>64.775681000000006</v>
      </c>
      <c r="T61" s="15">
        <v>64.702393000000001</v>
      </c>
      <c r="U61" s="15">
        <v>64.571106</v>
      </c>
      <c r="V61" s="15">
        <v>64.473015000000004</v>
      </c>
      <c r="W61" s="15">
        <v>64.547348</v>
      </c>
      <c r="X61" s="15">
        <v>64.331740999999994</v>
      </c>
      <c r="Y61" s="15">
        <v>64.370734999999996</v>
      </c>
      <c r="Z61" s="15">
        <v>64.539116000000007</v>
      </c>
      <c r="AA61" s="15">
        <v>64.617194999999995</v>
      </c>
      <c r="AB61" s="15">
        <v>64.671340999999998</v>
      </c>
      <c r="AC61" s="15">
        <v>64.717842000000005</v>
      </c>
      <c r="AD61" s="15">
        <v>64.741866999999999</v>
      </c>
      <c r="AE61" s="15">
        <v>64.506584000000004</v>
      </c>
      <c r="AF61" s="15">
        <v>64.475623999999996</v>
      </c>
      <c r="AG61" s="15">
        <v>64.603408999999999</v>
      </c>
      <c r="AH61" s="15">
        <v>64.548812999999996</v>
      </c>
      <c r="AI61" s="15">
        <v>64.598358000000005</v>
      </c>
      <c r="AJ61" s="15">
        <v>64.773537000000005</v>
      </c>
      <c r="AK61" s="22"/>
    </row>
    <row r="62" spans="1:37" s="10" customFormat="1" ht="15" customHeight="1" x14ac:dyDescent="0.25">
      <c r="A62" s="14" t="s">
        <v>44</v>
      </c>
      <c r="B62" s="15">
        <v>21.256633999999998</v>
      </c>
      <c r="C62" s="15">
        <v>22.530842</v>
      </c>
      <c r="D62" s="15">
        <v>23.485493000000002</v>
      </c>
      <c r="E62" s="15">
        <v>25.499925999999999</v>
      </c>
      <c r="F62" s="15">
        <v>27.133414999999999</v>
      </c>
      <c r="G62" s="15">
        <v>27.840976999999999</v>
      </c>
      <c r="H62" s="15">
        <v>28.557853999999999</v>
      </c>
      <c r="I62" s="15">
        <v>29.355374999999999</v>
      </c>
      <c r="J62" s="15">
        <v>30.32057</v>
      </c>
      <c r="K62" s="15">
        <v>30.733038000000001</v>
      </c>
      <c r="L62" s="15">
        <v>31.198917000000002</v>
      </c>
      <c r="M62" s="15">
        <v>31.722542000000001</v>
      </c>
      <c r="N62" s="15">
        <v>32.219802999999999</v>
      </c>
      <c r="O62" s="15">
        <v>32.357230999999999</v>
      </c>
      <c r="P62" s="15">
        <v>32.490551000000004</v>
      </c>
      <c r="Q62" s="15">
        <v>32.610244999999999</v>
      </c>
      <c r="R62" s="15">
        <v>32.631073000000001</v>
      </c>
      <c r="S62" s="15">
        <v>32.670673000000001</v>
      </c>
      <c r="T62" s="15">
        <v>32.770888999999997</v>
      </c>
      <c r="U62" s="15">
        <v>32.880195999999998</v>
      </c>
      <c r="V62" s="15">
        <v>33.004677000000001</v>
      </c>
      <c r="W62" s="15">
        <v>33.193030999999998</v>
      </c>
      <c r="X62" s="15">
        <v>33.229866000000001</v>
      </c>
      <c r="Y62" s="15">
        <v>33.386139</v>
      </c>
      <c r="Z62" s="15">
        <v>33.587569999999999</v>
      </c>
      <c r="AA62" s="15">
        <v>33.736462000000003</v>
      </c>
      <c r="AB62" s="15">
        <v>33.842911000000001</v>
      </c>
      <c r="AC62" s="15">
        <v>33.942604000000003</v>
      </c>
      <c r="AD62" s="15">
        <v>34.026969999999999</v>
      </c>
      <c r="AE62" s="15">
        <v>33.989928999999997</v>
      </c>
      <c r="AF62" s="15">
        <v>34.029010999999997</v>
      </c>
      <c r="AG62" s="15">
        <v>34.139449999999997</v>
      </c>
      <c r="AH62" s="15">
        <v>34.175727999999999</v>
      </c>
      <c r="AI62" s="15">
        <v>34.258873000000001</v>
      </c>
      <c r="AJ62" s="15">
        <v>34.372687999999997</v>
      </c>
      <c r="AK62" s="22"/>
    </row>
    <row r="63" spans="1:37" s="10" customFormat="1" ht="15" customHeight="1" x14ac:dyDescent="0.25">
      <c r="A63" s="14" t="s">
        <v>113</v>
      </c>
      <c r="B63" s="15">
        <v>313.70721400000002</v>
      </c>
      <c r="C63" s="15">
        <v>320.10000600000001</v>
      </c>
      <c r="D63" s="15">
        <v>334.43029799999999</v>
      </c>
      <c r="E63" s="15">
        <v>345.73339800000002</v>
      </c>
      <c r="F63" s="15">
        <v>350.46026599999999</v>
      </c>
      <c r="G63" s="15">
        <v>350.41570999999999</v>
      </c>
      <c r="H63" s="15">
        <v>350.77993800000002</v>
      </c>
      <c r="I63" s="15">
        <v>351.67248499999999</v>
      </c>
      <c r="J63" s="15">
        <v>354.35650600000002</v>
      </c>
      <c r="K63" s="15">
        <v>354.13592499999999</v>
      </c>
      <c r="L63" s="15">
        <v>354.16934199999997</v>
      </c>
      <c r="M63" s="15">
        <v>354.58801299999999</v>
      </c>
      <c r="N63" s="15">
        <v>354.598206</v>
      </c>
      <c r="O63" s="15">
        <v>354.30365</v>
      </c>
      <c r="P63" s="15">
        <v>353.84918199999998</v>
      </c>
      <c r="Q63" s="15">
        <v>353.34350599999999</v>
      </c>
      <c r="R63" s="15">
        <v>352.18994099999998</v>
      </c>
      <c r="S63" s="15">
        <v>351.27212500000002</v>
      </c>
      <c r="T63" s="15">
        <v>351.29107699999997</v>
      </c>
      <c r="U63" s="15">
        <v>351.613068</v>
      </c>
      <c r="V63" s="15">
        <v>352.25262500000002</v>
      </c>
      <c r="W63" s="15">
        <v>353.60134900000003</v>
      </c>
      <c r="X63" s="15">
        <v>353.67114299999997</v>
      </c>
      <c r="Y63" s="15">
        <v>355.13443000000001</v>
      </c>
      <c r="Z63" s="15">
        <v>356.92260700000003</v>
      </c>
      <c r="AA63" s="15">
        <v>358.53659099999999</v>
      </c>
      <c r="AB63" s="15">
        <v>359.65832499999999</v>
      </c>
      <c r="AC63" s="15">
        <v>360.752838</v>
      </c>
      <c r="AD63" s="15">
        <v>361.74353000000002</v>
      </c>
      <c r="AE63" s="15">
        <v>361.60223400000001</v>
      </c>
      <c r="AF63" s="15">
        <v>362.23996</v>
      </c>
      <c r="AG63" s="15">
        <v>363.645264</v>
      </c>
      <c r="AH63" s="15">
        <v>364.25579800000003</v>
      </c>
      <c r="AI63" s="15">
        <v>365.39035000000001</v>
      </c>
      <c r="AJ63" s="15">
        <v>366.88357500000001</v>
      </c>
      <c r="AK63" s="22"/>
    </row>
    <row r="64" spans="1:37" s="10" customFormat="1" ht="15" customHeight="1" x14ac:dyDescent="0.25">
      <c r="A64" s="14" t="s">
        <v>45</v>
      </c>
      <c r="B64" s="15">
        <v>352.11602800000003</v>
      </c>
      <c r="C64" s="15">
        <v>340.941284</v>
      </c>
      <c r="D64" s="15">
        <v>371.46121199999999</v>
      </c>
      <c r="E64" s="15">
        <v>381.07955900000002</v>
      </c>
      <c r="F64" s="15">
        <v>383.43212899999997</v>
      </c>
      <c r="G64" s="15">
        <v>383.43640099999999</v>
      </c>
      <c r="H64" s="15">
        <v>383.80038500000001</v>
      </c>
      <c r="I64" s="15">
        <v>383.81085200000001</v>
      </c>
      <c r="J64" s="15">
        <v>384.20788599999997</v>
      </c>
      <c r="K64" s="15">
        <v>383.68685900000003</v>
      </c>
      <c r="L64" s="15">
        <v>383.091431</v>
      </c>
      <c r="M64" s="15">
        <v>382.96398900000003</v>
      </c>
      <c r="N64" s="15">
        <v>382.58334400000001</v>
      </c>
      <c r="O64" s="15">
        <v>382.10089099999999</v>
      </c>
      <c r="P64" s="15">
        <v>381.47705100000002</v>
      </c>
      <c r="Q64" s="15">
        <v>381.09307899999999</v>
      </c>
      <c r="R64" s="15">
        <v>380.05267300000003</v>
      </c>
      <c r="S64" s="15">
        <v>379.35595699999999</v>
      </c>
      <c r="T64" s="15">
        <v>379.52465799999999</v>
      </c>
      <c r="U64" s="15">
        <v>379.70971700000001</v>
      </c>
      <c r="V64" s="15">
        <v>380.05960099999999</v>
      </c>
      <c r="W64" s="15">
        <v>380.98800699999998</v>
      </c>
      <c r="X64" s="15">
        <v>381.07879600000001</v>
      </c>
      <c r="Y64" s="15">
        <v>382.24212599999998</v>
      </c>
      <c r="Z64" s="15">
        <v>383.83853099999999</v>
      </c>
      <c r="AA64" s="15">
        <v>385.254456</v>
      </c>
      <c r="AB64" s="15">
        <v>386.52072099999998</v>
      </c>
      <c r="AC64" s="15">
        <v>387.73297100000002</v>
      </c>
      <c r="AD64" s="15">
        <v>388.88885499999998</v>
      </c>
      <c r="AE64" s="15">
        <v>389.28131100000002</v>
      </c>
      <c r="AF64" s="15">
        <v>390.27819799999997</v>
      </c>
      <c r="AG64" s="15">
        <v>391.66418499999997</v>
      </c>
      <c r="AH64" s="15">
        <v>392.55017099999998</v>
      </c>
      <c r="AI64" s="15">
        <v>393.69635</v>
      </c>
      <c r="AJ64" s="15">
        <v>395.30334499999998</v>
      </c>
      <c r="AK64" s="22"/>
    </row>
    <row r="65" spans="1:37" s="10" customFormat="1" ht="15" customHeight="1" x14ac:dyDescent="0.25">
      <c r="A65" s="14" t="s">
        <v>144</v>
      </c>
      <c r="B65" s="15">
        <v>1648.689331</v>
      </c>
      <c r="C65" s="15">
        <v>1670.2957759999999</v>
      </c>
      <c r="D65" s="15">
        <v>1786.714966</v>
      </c>
      <c r="E65" s="15">
        <v>1882.4670410000001</v>
      </c>
      <c r="F65" s="15">
        <v>1937.797241</v>
      </c>
      <c r="G65" s="15">
        <v>1973.0958250000001</v>
      </c>
      <c r="H65" s="15">
        <v>1998.4195560000001</v>
      </c>
      <c r="I65" s="15">
        <v>2018.892578</v>
      </c>
      <c r="J65" s="15">
        <v>2038.713501</v>
      </c>
      <c r="K65" s="15">
        <v>2056.5964359999998</v>
      </c>
      <c r="L65" s="15">
        <v>2084.7145999999998</v>
      </c>
      <c r="M65" s="15">
        <v>2100.2619629999999</v>
      </c>
      <c r="N65" s="15">
        <v>2122.3247070000002</v>
      </c>
      <c r="O65" s="15">
        <v>2130.2460940000001</v>
      </c>
      <c r="P65" s="15">
        <v>2138.3791500000002</v>
      </c>
      <c r="Q65" s="15">
        <v>2145.3933109999998</v>
      </c>
      <c r="R65" s="15">
        <v>2149.5710450000001</v>
      </c>
      <c r="S65" s="15">
        <v>2150.3803710000002</v>
      </c>
      <c r="T65" s="15">
        <v>2162.0952149999998</v>
      </c>
      <c r="U65" s="15">
        <v>2167.1430660000001</v>
      </c>
      <c r="V65" s="15">
        <v>2178.218018</v>
      </c>
      <c r="W65" s="15">
        <v>2199.7373050000001</v>
      </c>
      <c r="X65" s="15">
        <v>2203.330078</v>
      </c>
      <c r="Y65" s="15">
        <v>2213.3259280000002</v>
      </c>
      <c r="Z65" s="15">
        <v>2236.4938959999999</v>
      </c>
      <c r="AA65" s="15">
        <v>2244.8828119999998</v>
      </c>
      <c r="AB65" s="15">
        <v>2253.5717770000001</v>
      </c>
      <c r="AC65" s="15">
        <v>2262.454346</v>
      </c>
      <c r="AD65" s="15">
        <v>2267.7387699999999</v>
      </c>
      <c r="AE65" s="15">
        <v>2267.3408199999999</v>
      </c>
      <c r="AF65" s="15">
        <v>2274.0119629999999</v>
      </c>
      <c r="AG65" s="15">
        <v>2286.2055660000001</v>
      </c>
      <c r="AH65" s="15">
        <v>2296.7529300000001</v>
      </c>
      <c r="AI65" s="15">
        <v>2302.4709469999998</v>
      </c>
      <c r="AJ65" s="15">
        <v>2311.8461910000001</v>
      </c>
      <c r="AK65" s="22"/>
    </row>
    <row r="66" spans="1:37" s="10" customFormat="1" ht="15" customHeight="1" x14ac:dyDescent="0.25">
      <c r="A66" s="14" t="s">
        <v>46</v>
      </c>
      <c r="B66" s="15">
        <v>90.542586999999997</v>
      </c>
      <c r="C66" s="15">
        <v>86.334236000000004</v>
      </c>
      <c r="D66" s="15">
        <v>94.848747000000003</v>
      </c>
      <c r="E66" s="15">
        <v>100.618607</v>
      </c>
      <c r="F66" s="15">
        <v>104.103188</v>
      </c>
      <c r="G66" s="15">
        <v>105.456551</v>
      </c>
      <c r="H66" s="15">
        <v>107.485497</v>
      </c>
      <c r="I66" s="15">
        <v>110.282402</v>
      </c>
      <c r="J66" s="15">
        <v>113.234528</v>
      </c>
      <c r="K66" s="15">
        <v>114.441795</v>
      </c>
      <c r="L66" s="15">
        <v>116.033356</v>
      </c>
      <c r="M66" s="15">
        <v>117.920151</v>
      </c>
      <c r="N66" s="15">
        <v>119.871078</v>
      </c>
      <c r="O66" s="15">
        <v>121.126831</v>
      </c>
      <c r="P66" s="15">
        <v>122.726646</v>
      </c>
      <c r="Q66" s="15">
        <v>124.139267</v>
      </c>
      <c r="R66" s="15">
        <v>125.07624800000001</v>
      </c>
      <c r="S66" s="15">
        <v>126.220642</v>
      </c>
      <c r="T66" s="15">
        <v>127.551239</v>
      </c>
      <c r="U66" s="15">
        <v>129.23654199999999</v>
      </c>
      <c r="V66" s="15">
        <v>131.053909</v>
      </c>
      <c r="W66" s="15">
        <v>132.56573499999999</v>
      </c>
      <c r="X66" s="15">
        <v>134.285461</v>
      </c>
      <c r="Y66" s="15">
        <v>136.12751800000001</v>
      </c>
      <c r="Z66" s="15">
        <v>138.10067699999999</v>
      </c>
      <c r="AA66" s="15">
        <v>140.16506999999999</v>
      </c>
      <c r="AB66" s="15">
        <v>142.04826399999999</v>
      </c>
      <c r="AC66" s="15">
        <v>144.003052</v>
      </c>
      <c r="AD66" s="15">
        <v>145.67887899999999</v>
      </c>
      <c r="AE66" s="15">
        <v>147.284256</v>
      </c>
      <c r="AF66" s="15">
        <v>148.738617</v>
      </c>
      <c r="AG66" s="15">
        <v>150.43652299999999</v>
      </c>
      <c r="AH66" s="15">
        <v>152.117569</v>
      </c>
      <c r="AI66" s="15">
        <v>153.82983400000001</v>
      </c>
      <c r="AJ66" s="15">
        <v>155.629288</v>
      </c>
      <c r="AK66" s="22"/>
    </row>
    <row r="67" spans="1:37" s="10" customFormat="1" ht="15" customHeight="1" x14ac:dyDescent="0.25">
      <c r="A67" s="14" t="s">
        <v>47</v>
      </c>
      <c r="B67" s="15">
        <v>5.3467739999999999</v>
      </c>
      <c r="C67" s="15">
        <v>4.9857969999999998</v>
      </c>
      <c r="D67" s="15">
        <v>5.4254110000000004</v>
      </c>
      <c r="E67" s="15">
        <v>5.8870839999999998</v>
      </c>
      <c r="F67" s="15">
        <v>6.2221609999999998</v>
      </c>
      <c r="G67" s="15">
        <v>6.3787430000000001</v>
      </c>
      <c r="H67" s="15">
        <v>6.5374109999999996</v>
      </c>
      <c r="I67" s="15">
        <v>6.6678269999999999</v>
      </c>
      <c r="J67" s="15">
        <v>6.8351680000000004</v>
      </c>
      <c r="K67" s="15">
        <v>6.9268390000000002</v>
      </c>
      <c r="L67" s="15">
        <v>7.0132050000000001</v>
      </c>
      <c r="M67" s="15">
        <v>7.1207690000000001</v>
      </c>
      <c r="N67" s="15">
        <v>7.2155909999999999</v>
      </c>
      <c r="O67" s="15">
        <v>7.2515919999999996</v>
      </c>
      <c r="P67" s="15">
        <v>7.2642329999999999</v>
      </c>
      <c r="Q67" s="15">
        <v>7.2924689999999996</v>
      </c>
      <c r="R67" s="15">
        <v>7.2928160000000002</v>
      </c>
      <c r="S67" s="15">
        <v>7.2946749999999998</v>
      </c>
      <c r="T67" s="15">
        <v>7.3291120000000003</v>
      </c>
      <c r="U67" s="15">
        <v>7.3444640000000003</v>
      </c>
      <c r="V67" s="15">
        <v>7.3566919999999998</v>
      </c>
      <c r="W67" s="15">
        <v>7.4011149999999999</v>
      </c>
      <c r="X67" s="15">
        <v>7.3834249999999999</v>
      </c>
      <c r="Y67" s="15">
        <v>7.4168339999999997</v>
      </c>
      <c r="Z67" s="15">
        <v>7.4668729999999996</v>
      </c>
      <c r="AA67" s="15">
        <v>7.4973150000000004</v>
      </c>
      <c r="AB67" s="15">
        <v>7.5176610000000004</v>
      </c>
      <c r="AC67" s="15">
        <v>7.5284500000000003</v>
      </c>
      <c r="AD67" s="15">
        <v>7.5394920000000001</v>
      </c>
      <c r="AE67" s="15">
        <v>7.5061840000000002</v>
      </c>
      <c r="AF67" s="15">
        <v>7.5112569999999996</v>
      </c>
      <c r="AG67" s="15">
        <v>7.5314690000000004</v>
      </c>
      <c r="AH67" s="15">
        <v>7.5231510000000004</v>
      </c>
      <c r="AI67" s="15">
        <v>7.5286540000000004</v>
      </c>
      <c r="AJ67" s="15">
        <v>7.5539969999999999</v>
      </c>
      <c r="AK67" s="22"/>
    </row>
    <row r="68" spans="1:37" s="10" customFormat="1" ht="15" customHeight="1" x14ac:dyDescent="0.25">
      <c r="A68" s="14" t="s">
        <v>48</v>
      </c>
      <c r="B68" s="15">
        <v>355.326843</v>
      </c>
      <c r="C68" s="15">
        <v>349.02514600000001</v>
      </c>
      <c r="D68" s="15">
        <v>368.125336</v>
      </c>
      <c r="E68" s="15">
        <v>385.73840300000001</v>
      </c>
      <c r="F68" s="15">
        <v>395.49026500000002</v>
      </c>
      <c r="G68" s="15">
        <v>398.180115</v>
      </c>
      <c r="H68" s="15">
        <v>402.22637900000001</v>
      </c>
      <c r="I68" s="15">
        <v>406.90744000000001</v>
      </c>
      <c r="J68" s="15">
        <v>413.30609099999998</v>
      </c>
      <c r="K68" s="15">
        <v>415.348206</v>
      </c>
      <c r="L68" s="15">
        <v>416.95181300000002</v>
      </c>
      <c r="M68" s="15">
        <v>419.50164799999999</v>
      </c>
      <c r="N68" s="15">
        <v>421.33862299999998</v>
      </c>
      <c r="O68" s="15">
        <v>421.69793700000002</v>
      </c>
      <c r="P68" s="15">
        <v>420.74676499999998</v>
      </c>
      <c r="Q68" s="15">
        <v>419.51165800000001</v>
      </c>
      <c r="R68" s="15">
        <v>416.74505599999998</v>
      </c>
      <c r="S68" s="15">
        <v>414.297729</v>
      </c>
      <c r="T68" s="15">
        <v>413.13519300000002</v>
      </c>
      <c r="U68" s="15">
        <v>412.66931199999999</v>
      </c>
      <c r="V68" s="15">
        <v>412.85311899999999</v>
      </c>
      <c r="W68" s="15">
        <v>414.07055700000001</v>
      </c>
      <c r="X68" s="15">
        <v>413.955872</v>
      </c>
      <c r="Y68" s="15">
        <v>415.62255900000002</v>
      </c>
      <c r="Z68" s="15">
        <v>417.59399400000001</v>
      </c>
      <c r="AA68" s="15">
        <v>419.05792200000002</v>
      </c>
      <c r="AB68" s="15">
        <v>420.12518299999999</v>
      </c>
      <c r="AC68" s="15">
        <v>421.126465</v>
      </c>
      <c r="AD68" s="15">
        <v>421.75488300000001</v>
      </c>
      <c r="AE68" s="15">
        <v>421.19168100000002</v>
      </c>
      <c r="AF68" s="15">
        <v>421.67742900000002</v>
      </c>
      <c r="AG68" s="15">
        <v>422.90594499999997</v>
      </c>
      <c r="AH68" s="15">
        <v>423.26297</v>
      </c>
      <c r="AI68" s="15">
        <v>424.11166400000002</v>
      </c>
      <c r="AJ68" s="15">
        <v>425.60784899999999</v>
      </c>
      <c r="AK68" s="22"/>
    </row>
    <row r="69" spans="1:37" s="10" customFormat="1" ht="15" customHeight="1" x14ac:dyDescent="0.25">
      <c r="A69" s="14" t="s">
        <v>49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22"/>
    </row>
    <row r="70" spans="1:37" s="10" customFormat="1" ht="15" customHeight="1" x14ac:dyDescent="0.2">
      <c r="A70" s="16" t="s">
        <v>50</v>
      </c>
      <c r="B70" s="17">
        <v>2765.72876</v>
      </c>
      <c r="C70" s="17">
        <v>2771.6821289999998</v>
      </c>
      <c r="D70" s="17">
        <v>2961.005615</v>
      </c>
      <c r="E70" s="17">
        <v>3101.5239259999998</v>
      </c>
      <c r="F70" s="17">
        <v>3177.5053710000002</v>
      </c>
      <c r="G70" s="17">
        <v>3216.9633789999998</v>
      </c>
      <c r="H70" s="17">
        <v>3249.249268</v>
      </c>
      <c r="I70" s="17">
        <v>3278.233643</v>
      </c>
      <c r="J70" s="17">
        <v>3310.6538089999999</v>
      </c>
      <c r="K70" s="17">
        <v>3331.1359859999998</v>
      </c>
      <c r="L70" s="17">
        <v>3361.9738769999999</v>
      </c>
      <c r="M70" s="17">
        <v>3382.3566890000002</v>
      </c>
      <c r="N70" s="17">
        <v>3407.9316410000001</v>
      </c>
      <c r="O70" s="17">
        <v>3416.7270509999998</v>
      </c>
      <c r="P70" s="17">
        <v>3424.4428710000002</v>
      </c>
      <c r="Q70" s="17">
        <v>3430.773193</v>
      </c>
      <c r="R70" s="17">
        <v>3430.9277339999999</v>
      </c>
      <c r="S70" s="17">
        <v>3428.821289</v>
      </c>
      <c r="T70" s="17">
        <v>3440.9265140000002</v>
      </c>
      <c r="U70" s="17">
        <v>3447.7163089999999</v>
      </c>
      <c r="V70" s="17">
        <v>3461.7939449999999</v>
      </c>
      <c r="W70" s="17">
        <v>3488.3640140000002</v>
      </c>
      <c r="X70" s="17">
        <v>3493.7048340000001</v>
      </c>
      <c r="Y70" s="17">
        <v>3509.869385</v>
      </c>
      <c r="Z70" s="17">
        <v>3540.41626</v>
      </c>
      <c r="AA70" s="17">
        <v>3555.3940429999998</v>
      </c>
      <c r="AB70" s="17">
        <v>3569.4421390000002</v>
      </c>
      <c r="AC70" s="17">
        <v>3583.5983890000002</v>
      </c>
      <c r="AD70" s="17">
        <v>3593.344482</v>
      </c>
      <c r="AE70" s="17">
        <v>3594.2062989999999</v>
      </c>
      <c r="AF70" s="17">
        <v>3604.4575199999999</v>
      </c>
      <c r="AG70" s="17">
        <v>3622.3891600000002</v>
      </c>
      <c r="AH70" s="17">
        <v>3636.4626459999999</v>
      </c>
      <c r="AI70" s="17">
        <v>3647.0275879999999</v>
      </c>
      <c r="AJ70" s="17">
        <v>3662.8244629999999</v>
      </c>
      <c r="AK70" s="23"/>
    </row>
    <row r="71" spans="1:37" s="9" customFormat="1" x14ac:dyDescent="0.25">
      <c r="A71" s="3" t="s">
        <v>119</v>
      </c>
    </row>
    <row r="72" spans="1:37" x14ac:dyDescent="0.25">
      <c r="A72" s="11" t="s">
        <v>115</v>
      </c>
      <c r="B72" s="8">
        <v>323128000</v>
      </c>
      <c r="C72" s="8">
        <v>325511000</v>
      </c>
      <c r="D72" s="8">
        <v>327892000</v>
      </c>
      <c r="E72" s="8">
        <v>330269000</v>
      </c>
      <c r="F72" s="8">
        <v>332639000</v>
      </c>
      <c r="G72" s="8">
        <v>334998000</v>
      </c>
      <c r="H72" s="8">
        <v>337342000</v>
      </c>
      <c r="I72" s="8">
        <v>339665000</v>
      </c>
      <c r="J72" s="8">
        <v>341963000</v>
      </c>
      <c r="K72" s="8">
        <v>344234000</v>
      </c>
      <c r="L72" s="8">
        <v>346481000</v>
      </c>
      <c r="M72" s="8">
        <v>348695000</v>
      </c>
      <c r="N72" s="8">
        <v>350872000</v>
      </c>
      <c r="O72" s="8">
        <v>353008000</v>
      </c>
      <c r="P72" s="8">
        <v>355101000</v>
      </c>
      <c r="Q72" s="8">
        <v>357147000</v>
      </c>
      <c r="R72" s="8">
        <v>359147000</v>
      </c>
      <c r="S72" s="8">
        <v>361099000</v>
      </c>
      <c r="T72" s="8">
        <v>363003000</v>
      </c>
      <c r="U72" s="8">
        <v>364862000</v>
      </c>
      <c r="V72" s="8">
        <v>366676000</v>
      </c>
      <c r="W72" s="8">
        <v>368448000</v>
      </c>
      <c r="X72" s="8">
        <v>370179000</v>
      </c>
      <c r="Y72" s="8">
        <v>371871000</v>
      </c>
      <c r="Z72" s="8">
        <v>373528000</v>
      </c>
      <c r="AA72" s="8">
        <v>375152000</v>
      </c>
      <c r="AB72" s="8">
        <v>376746000</v>
      </c>
      <c r="AC72" s="8">
        <v>378314000</v>
      </c>
      <c r="AD72" s="8">
        <v>379861000</v>
      </c>
      <c r="AE72" s="8">
        <v>381390000</v>
      </c>
      <c r="AF72" s="8">
        <v>382907000</v>
      </c>
      <c r="AG72" s="8">
        <v>384415000</v>
      </c>
      <c r="AH72" s="8">
        <v>385918000</v>
      </c>
      <c r="AI72" s="8">
        <v>387419000</v>
      </c>
      <c r="AJ72" s="8">
        <v>388922000</v>
      </c>
    </row>
    <row r="73" spans="1:37" s="6" customFormat="1" x14ac:dyDescent="0.25">
      <c r="A73" s="11" t="s">
        <v>117</v>
      </c>
      <c r="B73" s="8">
        <v>309326295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37" x14ac:dyDescent="0.25">
      <c r="A74" s="11" t="s">
        <v>116</v>
      </c>
      <c r="B74" s="7">
        <v>210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37" x14ac:dyDescent="0.25">
      <c r="A75" s="11" t="s">
        <v>118</v>
      </c>
      <c r="B75" s="13">
        <f t="shared" ref="B75:AJ75" si="0">$B74*(B72/$B73)</f>
        <v>219.36990516761594</v>
      </c>
      <c r="C75" s="13">
        <f t="shared" si="0"/>
        <v>220.98771137448887</v>
      </c>
      <c r="D75" s="13">
        <f t="shared" si="0"/>
        <v>222.604159791847</v>
      </c>
      <c r="E75" s="13">
        <f t="shared" si="0"/>
        <v>224.21789263017553</v>
      </c>
      <c r="F75" s="13">
        <f t="shared" si="0"/>
        <v>225.8268732052023</v>
      </c>
      <c r="G75" s="13">
        <f t="shared" si="0"/>
        <v>227.4283859378977</v>
      </c>
      <c r="H75" s="13">
        <f t="shared" si="0"/>
        <v>229.01971524923221</v>
      </c>
      <c r="I75" s="13">
        <f t="shared" si="0"/>
        <v>230.59678777066139</v>
      </c>
      <c r="J75" s="13">
        <f t="shared" si="0"/>
        <v>232.15688792315569</v>
      </c>
      <c r="K75" s="13">
        <f t="shared" si="0"/>
        <v>233.69865791720036</v>
      </c>
      <c r="L75" s="13">
        <f t="shared" si="0"/>
        <v>235.22413443706751</v>
      </c>
      <c r="M75" s="13">
        <f t="shared" si="0"/>
        <v>236.72720742994062</v>
      </c>
      <c r="N75" s="13">
        <f t="shared" si="0"/>
        <v>238.20516131679011</v>
      </c>
      <c r="O75" s="13">
        <f t="shared" si="0"/>
        <v>239.65528051858635</v>
      </c>
      <c r="P75" s="13">
        <f t="shared" si="0"/>
        <v>241.07620724581463</v>
      </c>
      <c r="Q75" s="13">
        <f t="shared" si="0"/>
        <v>242.46522591944534</v>
      </c>
      <c r="R75" s="13">
        <f t="shared" si="0"/>
        <v>243.82301543423588</v>
      </c>
      <c r="S75" s="13">
        <f t="shared" si="0"/>
        <v>245.14821800067142</v>
      </c>
      <c r="T75" s="13">
        <f t="shared" si="0"/>
        <v>246.44083361875201</v>
      </c>
      <c r="U75" s="13">
        <f t="shared" si="0"/>
        <v>247.70289897274981</v>
      </c>
      <c r="V75" s="13">
        <f t="shared" si="0"/>
        <v>248.93441406266481</v>
      </c>
      <c r="W75" s="13">
        <f t="shared" si="0"/>
        <v>250.13741557276919</v>
      </c>
      <c r="X75" s="13">
        <f t="shared" si="0"/>
        <v>251.31258239782036</v>
      </c>
      <c r="Y75" s="13">
        <f t="shared" si="0"/>
        <v>252.46127232733318</v>
      </c>
      <c r="Z75" s="13">
        <f t="shared" si="0"/>
        <v>253.58620094033714</v>
      </c>
      <c r="AA75" s="13">
        <f t="shared" si="0"/>
        <v>254.68872602634704</v>
      </c>
      <c r="AB75" s="13">
        <f t="shared" si="0"/>
        <v>255.7708842696351</v>
      </c>
      <c r="AC75" s="13">
        <f t="shared" si="0"/>
        <v>256.83539124923084</v>
      </c>
      <c r="AD75" s="13">
        <f t="shared" si="0"/>
        <v>257.88564143892131</v>
      </c>
      <c r="AE75" s="13">
        <f t="shared" si="0"/>
        <v>258.92367152297868</v>
      </c>
      <c r="AF75" s="13">
        <f t="shared" si="0"/>
        <v>259.95355486994731</v>
      </c>
      <c r="AG75" s="13">
        <f t="shared" si="0"/>
        <v>260.97732816409933</v>
      </c>
      <c r="AH75" s="13">
        <f t="shared" si="0"/>
        <v>261.9977069844644</v>
      </c>
      <c r="AI75" s="13">
        <f t="shared" si="0"/>
        <v>263.0167280153147</v>
      </c>
      <c r="AJ75" s="13">
        <f t="shared" si="0"/>
        <v>264.03710683567977</v>
      </c>
    </row>
    <row r="76" spans="1:37" s="9" customFormat="1" x14ac:dyDescent="0.25">
      <c r="A76" s="3" t="s">
        <v>120</v>
      </c>
    </row>
    <row r="77" spans="1:37" s="10" customFormat="1" ht="15" customHeight="1" x14ac:dyDescent="0.25">
      <c r="A77" s="14" t="s">
        <v>41</v>
      </c>
      <c r="B77" s="15">
        <v>6.8226999999999996E-2</v>
      </c>
      <c r="C77" s="15">
        <v>6.8944000000000005E-2</v>
      </c>
      <c r="D77" s="15">
        <v>6.3417000000000001E-2</v>
      </c>
      <c r="E77" s="15">
        <v>5.7731999999999999E-2</v>
      </c>
      <c r="F77" s="15">
        <v>5.2278999999999999E-2</v>
      </c>
      <c r="G77" s="15">
        <v>4.8800999999999997E-2</v>
      </c>
      <c r="H77" s="15">
        <v>4.5436999999999998E-2</v>
      </c>
      <c r="I77" s="15">
        <v>4.2194000000000002E-2</v>
      </c>
      <c r="J77" s="15">
        <v>3.9070000000000001E-2</v>
      </c>
      <c r="K77" s="15">
        <v>3.6831999999999997E-2</v>
      </c>
      <c r="L77" s="15">
        <v>3.4000000000000002E-2</v>
      </c>
      <c r="M77" s="15">
        <v>3.1241000000000001E-2</v>
      </c>
      <c r="N77" s="15">
        <v>2.8628000000000001E-2</v>
      </c>
      <c r="O77" s="15">
        <v>2.6658999999999999E-2</v>
      </c>
      <c r="P77" s="15">
        <v>2.4694000000000001E-2</v>
      </c>
      <c r="Q77" s="15">
        <v>2.2745999999999999E-2</v>
      </c>
      <c r="R77" s="15">
        <v>2.0809999999999999E-2</v>
      </c>
      <c r="S77" s="15">
        <v>1.8894000000000001E-2</v>
      </c>
      <c r="T77" s="15">
        <v>1.7048000000000001E-2</v>
      </c>
      <c r="U77" s="15">
        <v>1.5216E-2</v>
      </c>
      <c r="V77" s="15">
        <v>1.3353E-2</v>
      </c>
      <c r="W77" s="15">
        <v>1.3171E-2</v>
      </c>
      <c r="X77" s="15">
        <v>1.3171E-2</v>
      </c>
      <c r="Y77" s="15">
        <v>1.3171E-2</v>
      </c>
      <c r="Z77" s="15">
        <v>1.3171E-2</v>
      </c>
      <c r="AA77" s="15">
        <v>1.3171E-2</v>
      </c>
      <c r="AB77" s="15">
        <v>1.3171E-2</v>
      </c>
      <c r="AC77" s="15">
        <v>1.3171E-2</v>
      </c>
      <c r="AD77" s="15">
        <v>1.3171E-2</v>
      </c>
      <c r="AE77" s="15">
        <v>1.3171E-2</v>
      </c>
      <c r="AF77" s="15">
        <v>1.3171E-2</v>
      </c>
      <c r="AG77" s="15">
        <v>1.3171E-2</v>
      </c>
      <c r="AH77" s="15">
        <v>1.3171E-2</v>
      </c>
      <c r="AI77" s="15">
        <v>1.3171E-2</v>
      </c>
      <c r="AJ77" s="15">
        <v>1.3171E-2</v>
      </c>
    </row>
    <row r="78" spans="1:37" s="10" customFormat="1" ht="15" customHeight="1" x14ac:dyDescent="0.25">
      <c r="A78" s="14" t="s">
        <v>42</v>
      </c>
      <c r="B78" s="15">
        <v>371.52557400000001</v>
      </c>
      <c r="C78" s="15">
        <v>383.90014600000001</v>
      </c>
      <c r="D78" s="15">
        <v>369.57592799999998</v>
      </c>
      <c r="E78" s="15">
        <v>377.62292500000001</v>
      </c>
      <c r="F78" s="15">
        <v>384.128601</v>
      </c>
      <c r="G78" s="15">
        <v>389.380493</v>
      </c>
      <c r="H78" s="15">
        <v>394.645599</v>
      </c>
      <c r="I78" s="15">
        <v>399.02087399999999</v>
      </c>
      <c r="J78" s="15">
        <v>402.948151</v>
      </c>
      <c r="K78" s="15">
        <v>405.45654300000001</v>
      </c>
      <c r="L78" s="15">
        <v>408.93090799999999</v>
      </c>
      <c r="M78" s="15">
        <v>412.90258799999998</v>
      </c>
      <c r="N78" s="15">
        <v>414.47653200000002</v>
      </c>
      <c r="O78" s="15">
        <v>415.63940400000001</v>
      </c>
      <c r="P78" s="15">
        <v>416.76284800000002</v>
      </c>
      <c r="Q78" s="15">
        <v>418.689819</v>
      </c>
      <c r="R78" s="15">
        <v>421.31329299999999</v>
      </c>
      <c r="S78" s="15">
        <v>422.649384</v>
      </c>
      <c r="T78" s="15">
        <v>424.11309799999998</v>
      </c>
      <c r="U78" s="15">
        <v>425.61730999999997</v>
      </c>
      <c r="V78" s="15">
        <v>427.35376000000002</v>
      </c>
      <c r="W78" s="15">
        <v>429.31603999999999</v>
      </c>
      <c r="X78" s="15">
        <v>431.47885100000002</v>
      </c>
      <c r="Y78" s="15">
        <v>434.04528800000003</v>
      </c>
      <c r="Z78" s="15">
        <v>436.57153299999999</v>
      </c>
      <c r="AA78" s="15">
        <v>438.956818</v>
      </c>
      <c r="AB78" s="15">
        <v>441.67559799999998</v>
      </c>
      <c r="AC78" s="15">
        <v>444.16461199999998</v>
      </c>
      <c r="AD78" s="15">
        <v>446.39035000000001</v>
      </c>
      <c r="AE78" s="15">
        <v>448.31723</v>
      </c>
      <c r="AF78" s="15">
        <v>450.15832499999999</v>
      </c>
      <c r="AG78" s="15">
        <v>452.478027</v>
      </c>
      <c r="AH78" s="15">
        <v>454.79757699999999</v>
      </c>
      <c r="AI78" s="15">
        <v>457.04858400000001</v>
      </c>
      <c r="AJ78" s="15">
        <v>459.491333</v>
      </c>
    </row>
    <row r="79" spans="1:37" s="10" customFormat="1" ht="15" customHeight="1" x14ac:dyDescent="0.25">
      <c r="A79" s="14" t="s">
        <v>121</v>
      </c>
      <c r="B79" s="15">
        <v>150.530609</v>
      </c>
      <c r="C79" s="15">
        <v>145.578552</v>
      </c>
      <c r="D79" s="15">
        <v>158.845169</v>
      </c>
      <c r="E79" s="15">
        <v>95.963470000000001</v>
      </c>
      <c r="F79" s="15">
        <v>97.180938999999995</v>
      </c>
      <c r="G79" s="15">
        <v>98.216965000000002</v>
      </c>
      <c r="H79" s="15">
        <v>99.062888999999998</v>
      </c>
      <c r="I79" s="15">
        <v>99.602737000000005</v>
      </c>
      <c r="J79" s="15">
        <v>100.03836099999999</v>
      </c>
      <c r="K79" s="15">
        <v>100.31223300000001</v>
      </c>
      <c r="L79" s="15">
        <v>100.814926</v>
      </c>
      <c r="M79" s="15">
        <v>101.443039</v>
      </c>
      <c r="N79" s="15">
        <v>101.558426</v>
      </c>
      <c r="O79" s="15">
        <v>101.710083</v>
      </c>
      <c r="P79" s="15">
        <v>101.841324</v>
      </c>
      <c r="Q79" s="15">
        <v>102.198883</v>
      </c>
      <c r="R79" s="15">
        <v>103.05188</v>
      </c>
      <c r="S79" s="15">
        <v>103.130028</v>
      </c>
      <c r="T79" s="15">
        <v>103.310715</v>
      </c>
      <c r="U79" s="15">
        <v>103.519409</v>
      </c>
      <c r="V79" s="15">
        <v>103.765137</v>
      </c>
      <c r="W79" s="15">
        <v>104.23541299999999</v>
      </c>
      <c r="X79" s="15">
        <v>104.741913</v>
      </c>
      <c r="Y79" s="15">
        <v>105.300293</v>
      </c>
      <c r="Z79" s="15">
        <v>105.82630899999999</v>
      </c>
      <c r="AA79" s="15">
        <v>106.243561</v>
      </c>
      <c r="AB79" s="15">
        <v>106.73479500000001</v>
      </c>
      <c r="AC79" s="15">
        <v>107.194565</v>
      </c>
      <c r="AD79" s="15">
        <v>107.611435</v>
      </c>
      <c r="AE79" s="15">
        <v>107.961975</v>
      </c>
      <c r="AF79" s="15">
        <v>108.30542</v>
      </c>
      <c r="AG79" s="15">
        <v>108.743561</v>
      </c>
      <c r="AH79" s="15">
        <v>109.20114100000001</v>
      </c>
      <c r="AI79" s="15">
        <v>109.643219</v>
      </c>
      <c r="AJ79" s="15">
        <v>110.124443</v>
      </c>
    </row>
    <row r="80" spans="1:37" s="10" customFormat="1" ht="15" customHeight="1" x14ac:dyDescent="0.25">
      <c r="A80" s="14" t="s">
        <v>43</v>
      </c>
      <c r="B80" s="15">
        <v>201.69567900000001</v>
      </c>
      <c r="C80" s="15">
        <v>201.80069</v>
      </c>
      <c r="D80" s="15">
        <v>198.774857</v>
      </c>
      <c r="E80" s="15">
        <v>201.043396</v>
      </c>
      <c r="F80" s="15">
        <v>202.66572600000001</v>
      </c>
      <c r="G80" s="15">
        <v>204.68661499999999</v>
      </c>
      <c r="H80" s="15">
        <v>206.63552899999999</v>
      </c>
      <c r="I80" s="15">
        <v>208.06838999999999</v>
      </c>
      <c r="J80" s="15">
        <v>209.25289900000001</v>
      </c>
      <c r="K80" s="15">
        <v>210.29603599999999</v>
      </c>
      <c r="L80" s="15">
        <v>211.859543</v>
      </c>
      <c r="M80" s="15">
        <v>213.67160000000001</v>
      </c>
      <c r="N80" s="15">
        <v>214.171783</v>
      </c>
      <c r="O80" s="15">
        <v>215.225281</v>
      </c>
      <c r="P80" s="15">
        <v>216.12432899999999</v>
      </c>
      <c r="Q80" s="15">
        <v>217.442474</v>
      </c>
      <c r="R80" s="15">
        <v>219.066925</v>
      </c>
      <c r="S80" s="15">
        <v>220.037735</v>
      </c>
      <c r="T80" s="15">
        <v>221.060181</v>
      </c>
      <c r="U80" s="15">
        <v>222.02796900000001</v>
      </c>
      <c r="V80" s="15">
        <v>223.12011699999999</v>
      </c>
      <c r="W80" s="15">
        <v>224.31179800000001</v>
      </c>
      <c r="X80" s="15">
        <v>225.616547</v>
      </c>
      <c r="Y80" s="15">
        <v>227.071686</v>
      </c>
      <c r="Z80" s="15">
        <v>228.52853400000001</v>
      </c>
      <c r="AA80" s="15">
        <v>229.922653</v>
      </c>
      <c r="AB80" s="15">
        <v>231.492661</v>
      </c>
      <c r="AC80" s="15">
        <v>232.93107599999999</v>
      </c>
      <c r="AD80" s="15">
        <v>234.21092200000001</v>
      </c>
      <c r="AE80" s="15">
        <v>235.31561300000001</v>
      </c>
      <c r="AF80" s="15">
        <v>236.36085499999999</v>
      </c>
      <c r="AG80" s="15">
        <v>237.65097</v>
      </c>
      <c r="AH80" s="15">
        <v>238.943634</v>
      </c>
      <c r="AI80" s="15">
        <v>240.181061</v>
      </c>
      <c r="AJ80" s="15">
        <v>241.50538599999999</v>
      </c>
    </row>
    <row r="81" spans="1:37" s="10" customFormat="1" ht="15" customHeight="1" x14ac:dyDescent="0.25">
      <c r="A81" s="14" t="s">
        <v>44</v>
      </c>
      <c r="B81" s="15">
        <v>41.677520999999999</v>
      </c>
      <c r="C81" s="15">
        <v>44.496571000000003</v>
      </c>
      <c r="D81" s="15">
        <v>42.593223999999999</v>
      </c>
      <c r="E81" s="15">
        <v>45.568260000000002</v>
      </c>
      <c r="F81" s="15">
        <v>48.395415999999997</v>
      </c>
      <c r="G81" s="15">
        <v>50.107826000000003</v>
      </c>
      <c r="H81" s="15">
        <v>51.898299999999999</v>
      </c>
      <c r="I81" s="15">
        <v>53.636177000000004</v>
      </c>
      <c r="J81" s="15">
        <v>55.337333999999998</v>
      </c>
      <c r="K81" s="15">
        <v>56.332996000000001</v>
      </c>
      <c r="L81" s="15">
        <v>57.500560999999998</v>
      </c>
      <c r="M81" s="15">
        <v>58.754787</v>
      </c>
      <c r="N81" s="15">
        <v>59.636676999999999</v>
      </c>
      <c r="O81" s="15">
        <v>59.946967999999998</v>
      </c>
      <c r="P81" s="15">
        <v>60.246924999999997</v>
      </c>
      <c r="Q81" s="15">
        <v>60.663451999999999</v>
      </c>
      <c r="R81" s="15">
        <v>61.024506000000002</v>
      </c>
      <c r="S81" s="15">
        <v>61.369225</v>
      </c>
      <c r="T81" s="15">
        <v>61.691840999999997</v>
      </c>
      <c r="U81" s="15">
        <v>62.007103000000001</v>
      </c>
      <c r="V81" s="15">
        <v>62.350239000000002</v>
      </c>
      <c r="W81" s="15">
        <v>62.667735999999998</v>
      </c>
      <c r="X81" s="15">
        <v>63.014668</v>
      </c>
      <c r="Y81" s="15">
        <v>63.436340000000001</v>
      </c>
      <c r="Z81" s="15">
        <v>63.858730000000001</v>
      </c>
      <c r="AA81" s="15">
        <v>64.292686000000003</v>
      </c>
      <c r="AB81" s="15">
        <v>64.783691000000005</v>
      </c>
      <c r="AC81" s="15">
        <v>65.236618000000007</v>
      </c>
      <c r="AD81" s="15">
        <v>65.646743999999998</v>
      </c>
      <c r="AE81" s="15">
        <v>66.006080999999995</v>
      </c>
      <c r="AF81" s="15">
        <v>66.350448999999998</v>
      </c>
      <c r="AG81" s="15">
        <v>66.770438999999996</v>
      </c>
      <c r="AH81" s="15">
        <v>67.192031999999998</v>
      </c>
      <c r="AI81" s="15">
        <v>67.601425000000006</v>
      </c>
      <c r="AJ81" s="15">
        <v>68.040329</v>
      </c>
    </row>
    <row r="82" spans="1:37" s="10" customFormat="1" ht="15" customHeight="1" x14ac:dyDescent="0.25">
      <c r="A82" s="14" t="s">
        <v>113</v>
      </c>
      <c r="B82" s="15">
        <v>765.49755900000002</v>
      </c>
      <c r="C82" s="15">
        <v>775.84497099999999</v>
      </c>
      <c r="D82" s="15">
        <v>769.85253899999998</v>
      </c>
      <c r="E82" s="15">
        <v>720.25573699999995</v>
      </c>
      <c r="F82" s="15">
        <v>732.42303500000003</v>
      </c>
      <c r="G82" s="15">
        <v>742.44073500000002</v>
      </c>
      <c r="H82" s="15">
        <v>752.28772000000004</v>
      </c>
      <c r="I82" s="15">
        <v>760.370361</v>
      </c>
      <c r="J82" s="15">
        <v>767.61578399999996</v>
      </c>
      <c r="K82" s="15">
        <v>772.43463099999997</v>
      </c>
      <c r="L82" s="15">
        <v>779.13995399999999</v>
      </c>
      <c r="M82" s="15">
        <v>786.803223</v>
      </c>
      <c r="N82" s="15">
        <v>789.87207000000001</v>
      </c>
      <c r="O82" s="15">
        <v>792.54840100000001</v>
      </c>
      <c r="P82" s="15">
        <v>795.00018299999999</v>
      </c>
      <c r="Q82" s="15">
        <v>799.01739499999996</v>
      </c>
      <c r="R82" s="15">
        <v>804.47747800000002</v>
      </c>
      <c r="S82" s="15">
        <v>807.20526099999995</v>
      </c>
      <c r="T82" s="15">
        <v>810.19287099999997</v>
      </c>
      <c r="U82" s="15">
        <v>813.18695100000002</v>
      </c>
      <c r="V82" s="15">
        <v>816.60260000000005</v>
      </c>
      <c r="W82" s="15">
        <v>820.54418899999996</v>
      </c>
      <c r="X82" s="15">
        <v>824.86511199999995</v>
      </c>
      <c r="Y82" s="15">
        <v>829.86676</v>
      </c>
      <c r="Z82" s="15">
        <v>834.79827899999998</v>
      </c>
      <c r="AA82" s="15">
        <v>839.42889400000001</v>
      </c>
      <c r="AB82" s="15">
        <v>844.69995100000006</v>
      </c>
      <c r="AC82" s="15">
        <v>849.54010000000005</v>
      </c>
      <c r="AD82" s="15">
        <v>853.87261999999998</v>
      </c>
      <c r="AE82" s="15">
        <v>857.61407499999996</v>
      </c>
      <c r="AF82" s="15">
        <v>861.18823199999997</v>
      </c>
      <c r="AG82" s="15">
        <v>865.65618900000004</v>
      </c>
      <c r="AH82" s="15">
        <v>870.14758300000005</v>
      </c>
      <c r="AI82" s="15">
        <v>874.48742700000003</v>
      </c>
      <c r="AJ82" s="15">
        <v>879.17468299999996</v>
      </c>
    </row>
    <row r="83" spans="1:37" s="10" customFormat="1" ht="15" customHeight="1" x14ac:dyDescent="0.25">
      <c r="A83" s="14" t="s">
        <v>45</v>
      </c>
      <c r="B83" s="15">
        <v>71.045913999999996</v>
      </c>
      <c r="C83" s="15">
        <v>67.833206000000004</v>
      </c>
      <c r="D83" s="15">
        <v>68.312545999999998</v>
      </c>
      <c r="E83" s="15">
        <v>68.806160000000006</v>
      </c>
      <c r="F83" s="15">
        <v>69.250031000000007</v>
      </c>
      <c r="G83" s="15">
        <v>69.839920000000006</v>
      </c>
      <c r="H83" s="15">
        <v>70.321838</v>
      </c>
      <c r="I83" s="15">
        <v>70.583800999999994</v>
      </c>
      <c r="J83" s="15">
        <v>70.697517000000005</v>
      </c>
      <c r="K83" s="15">
        <v>70.794860999999997</v>
      </c>
      <c r="L83" s="15">
        <v>70.999511999999996</v>
      </c>
      <c r="M83" s="15">
        <v>71.299408</v>
      </c>
      <c r="N83" s="15">
        <v>71.232688999999993</v>
      </c>
      <c r="O83" s="15">
        <v>71.350761000000006</v>
      </c>
      <c r="P83" s="15">
        <v>71.422980999999993</v>
      </c>
      <c r="Q83" s="15">
        <v>71.641754000000006</v>
      </c>
      <c r="R83" s="15">
        <v>72.174446000000003</v>
      </c>
      <c r="S83" s="15">
        <v>72.249213999999995</v>
      </c>
      <c r="T83" s="15">
        <v>72.379272</v>
      </c>
      <c r="U83" s="15">
        <v>72.507744000000002</v>
      </c>
      <c r="V83" s="15">
        <v>72.675826999999998</v>
      </c>
      <c r="W83" s="15">
        <v>72.976287999999997</v>
      </c>
      <c r="X83" s="15">
        <v>73.300819000000004</v>
      </c>
      <c r="Y83" s="15">
        <v>73.657027999999997</v>
      </c>
      <c r="Z83" s="15">
        <v>74.000183000000007</v>
      </c>
      <c r="AA83" s="15">
        <v>74.284576000000001</v>
      </c>
      <c r="AB83" s="15">
        <v>74.627044999999995</v>
      </c>
      <c r="AC83" s="15">
        <v>74.945656</v>
      </c>
      <c r="AD83" s="15">
        <v>75.232765000000001</v>
      </c>
      <c r="AE83" s="15">
        <v>75.481048999999999</v>
      </c>
      <c r="AF83" s="15">
        <v>75.723456999999996</v>
      </c>
      <c r="AG83" s="15">
        <v>76.040030999999999</v>
      </c>
      <c r="AH83" s="15">
        <v>76.373458999999997</v>
      </c>
      <c r="AI83" s="15">
        <v>76.703689999999995</v>
      </c>
      <c r="AJ83" s="15">
        <v>77.072333999999998</v>
      </c>
    </row>
    <row r="84" spans="1:37" s="10" customFormat="1" ht="15" customHeight="1" x14ac:dyDescent="0.25">
      <c r="A84" s="14" t="s">
        <v>46</v>
      </c>
      <c r="B84" s="15">
        <v>0</v>
      </c>
      <c r="C84" s="15">
        <v>0</v>
      </c>
      <c r="D84" s="15">
        <v>0</v>
      </c>
      <c r="E84" s="15">
        <v>0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</row>
    <row r="85" spans="1:37" s="10" customFormat="1" ht="15" customHeight="1" x14ac:dyDescent="0.25">
      <c r="A85" s="14" t="s">
        <v>47</v>
      </c>
      <c r="B85" s="15">
        <v>134.03241</v>
      </c>
      <c r="C85" s="15">
        <v>136.89065600000001</v>
      </c>
      <c r="D85" s="15">
        <v>131.17868000000001</v>
      </c>
      <c r="E85" s="15">
        <v>149.93426500000001</v>
      </c>
      <c r="F85" s="15">
        <v>168.82075499999999</v>
      </c>
      <c r="G85" s="15">
        <v>179.254242</v>
      </c>
      <c r="H85" s="15">
        <v>189.82446300000001</v>
      </c>
      <c r="I85" s="15">
        <v>200.30960099999999</v>
      </c>
      <c r="J85" s="15">
        <v>210.77446</v>
      </c>
      <c r="K85" s="15">
        <v>216.527039</v>
      </c>
      <c r="L85" s="15">
        <v>222.95352199999999</v>
      </c>
      <c r="M85" s="15">
        <v>229.73696899999999</v>
      </c>
      <c r="N85" s="15">
        <v>235.08197000000001</v>
      </c>
      <c r="O85" s="15">
        <v>236.25176999999999</v>
      </c>
      <c r="P85" s="15">
        <v>237.31646699999999</v>
      </c>
      <c r="Q85" s="15">
        <v>238.55755600000001</v>
      </c>
      <c r="R85" s="15">
        <v>239.66670199999999</v>
      </c>
      <c r="S85" s="15">
        <v>240.719131</v>
      </c>
      <c r="T85" s="15">
        <v>241.557953</v>
      </c>
      <c r="U85" s="15">
        <v>242.35876500000001</v>
      </c>
      <c r="V85" s="15">
        <v>243.33313000000001</v>
      </c>
      <c r="W85" s="15">
        <v>244.14892599999999</v>
      </c>
      <c r="X85" s="15">
        <v>245.07607999999999</v>
      </c>
      <c r="Y85" s="15">
        <v>246.20349100000001</v>
      </c>
      <c r="Z85" s="15">
        <v>247.27307099999999</v>
      </c>
      <c r="AA85" s="15">
        <v>248.405518</v>
      </c>
      <c r="AB85" s="15">
        <v>249.79863</v>
      </c>
      <c r="AC85" s="15">
        <v>251.068085</v>
      </c>
      <c r="AD85" s="15">
        <v>252.14700300000001</v>
      </c>
      <c r="AE85" s="15">
        <v>253.03659099999999</v>
      </c>
      <c r="AF85" s="15">
        <v>253.85772700000001</v>
      </c>
      <c r="AG85" s="15">
        <v>254.92849699999999</v>
      </c>
      <c r="AH85" s="15">
        <v>256.02316300000001</v>
      </c>
      <c r="AI85" s="15">
        <v>257.06115699999998</v>
      </c>
      <c r="AJ85" s="15">
        <v>258.17407200000002</v>
      </c>
    </row>
    <row r="86" spans="1:37" s="10" customFormat="1" ht="15" customHeight="1" x14ac:dyDescent="0.25">
      <c r="A86" s="14" t="s">
        <v>52</v>
      </c>
      <c r="B86" s="15">
        <v>162.10993999999999</v>
      </c>
      <c r="C86" s="15">
        <v>160.82217399999999</v>
      </c>
      <c r="D86" s="15">
        <v>157.26496900000001</v>
      </c>
      <c r="E86" s="15">
        <v>161.49389600000001</v>
      </c>
      <c r="F86" s="15">
        <v>165.108643</v>
      </c>
      <c r="G86" s="15">
        <v>167.65448000000001</v>
      </c>
      <c r="H86" s="15">
        <v>170.23310900000001</v>
      </c>
      <c r="I86" s="15">
        <v>172.56126399999999</v>
      </c>
      <c r="J86" s="15">
        <v>174.71700999999999</v>
      </c>
      <c r="K86" s="15">
        <v>175.991364</v>
      </c>
      <c r="L86" s="15">
        <v>177.55403100000001</v>
      </c>
      <c r="M86" s="15">
        <v>179.378387</v>
      </c>
      <c r="N86" s="15">
        <v>180.25720200000001</v>
      </c>
      <c r="O86" s="15">
        <v>180.68866</v>
      </c>
      <c r="P86" s="15">
        <v>181.05285599999999</v>
      </c>
      <c r="Q86" s="15">
        <v>181.77267499999999</v>
      </c>
      <c r="R86" s="15">
        <v>182.50706500000001</v>
      </c>
      <c r="S86" s="15">
        <v>183.025116</v>
      </c>
      <c r="T86" s="15">
        <v>183.48407</v>
      </c>
      <c r="U86" s="15">
        <v>183.934799</v>
      </c>
      <c r="V86" s="15">
        <v>184.49328600000001</v>
      </c>
      <c r="W86" s="15">
        <v>185.069366</v>
      </c>
      <c r="X86" s="15">
        <v>185.71820099999999</v>
      </c>
      <c r="Y86" s="15">
        <v>186.553055</v>
      </c>
      <c r="Z86" s="15">
        <v>187.387405</v>
      </c>
      <c r="AA86" s="15">
        <v>188.23786899999999</v>
      </c>
      <c r="AB86" s="15">
        <v>189.223511</v>
      </c>
      <c r="AC86" s="15">
        <v>190.125992</v>
      </c>
      <c r="AD86" s="15">
        <v>190.924744</v>
      </c>
      <c r="AE86" s="15">
        <v>191.60256999999999</v>
      </c>
      <c r="AF86" s="15">
        <v>192.25181599999999</v>
      </c>
      <c r="AG86" s="15">
        <v>193.10806299999999</v>
      </c>
      <c r="AH86" s="15">
        <v>193.978973</v>
      </c>
      <c r="AI86" s="15">
        <v>194.81419399999999</v>
      </c>
      <c r="AJ86" s="15">
        <v>195.729874</v>
      </c>
    </row>
    <row r="87" spans="1:37" s="10" customFormat="1" ht="15" customHeight="1" x14ac:dyDescent="0.2">
      <c r="A87" s="16" t="s">
        <v>50</v>
      </c>
      <c r="B87" s="17">
        <v>1132.6857910000001</v>
      </c>
      <c r="C87" s="17">
        <v>1141.390991</v>
      </c>
      <c r="D87" s="17">
        <v>1126.6087649999999</v>
      </c>
      <c r="E87" s="17">
        <v>1100.48999</v>
      </c>
      <c r="F87" s="17">
        <v>1135.602539</v>
      </c>
      <c r="G87" s="17">
        <v>1159.189453</v>
      </c>
      <c r="H87" s="17">
        <v>1182.6671140000001</v>
      </c>
      <c r="I87" s="17">
        <v>1203.825073</v>
      </c>
      <c r="J87" s="17">
        <v>1223.8048100000001</v>
      </c>
      <c r="K87" s="17">
        <v>1235.7479249999999</v>
      </c>
      <c r="L87" s="17">
        <v>1250.647095</v>
      </c>
      <c r="M87" s="17">
        <v>1267.218018</v>
      </c>
      <c r="N87" s="17">
        <v>1276.44397</v>
      </c>
      <c r="O87" s="17">
        <v>1280.8396</v>
      </c>
      <c r="P87" s="17">
        <v>1284.7924800000001</v>
      </c>
      <c r="Q87" s="17">
        <v>1290.9895019999999</v>
      </c>
      <c r="R87" s="17">
        <v>1298.8256839999999</v>
      </c>
      <c r="S87" s="17">
        <v>1303.1987300000001</v>
      </c>
      <c r="T87" s="17">
        <v>1307.6142580000001</v>
      </c>
      <c r="U87" s="17">
        <v>1311.9882809999999</v>
      </c>
      <c r="V87" s="17">
        <v>1317.1048579999999</v>
      </c>
      <c r="W87" s="17">
        <v>1322.7387699999999</v>
      </c>
      <c r="X87" s="17">
        <v>1328.9602050000001</v>
      </c>
      <c r="Y87" s="17">
        <v>1336.2803960000001</v>
      </c>
      <c r="Z87" s="17">
        <v>1343.4589840000001</v>
      </c>
      <c r="AA87" s="17">
        <v>1350.3569339999999</v>
      </c>
      <c r="AB87" s="17">
        <v>1358.349121</v>
      </c>
      <c r="AC87" s="17">
        <v>1365.6798100000001</v>
      </c>
      <c r="AD87" s="17">
        <v>1372.177246</v>
      </c>
      <c r="AE87" s="17">
        <v>1377.7342530000001</v>
      </c>
      <c r="AF87" s="17">
        <v>1383.02124</v>
      </c>
      <c r="AG87" s="17">
        <v>1389.732788</v>
      </c>
      <c r="AH87" s="17">
        <v>1396.523193</v>
      </c>
      <c r="AI87" s="17">
        <v>1403.0664059999999</v>
      </c>
      <c r="AJ87" s="17">
        <v>1410.151001</v>
      </c>
    </row>
    <row r="88" spans="1:37" s="9" customFormat="1" x14ac:dyDescent="0.25">
      <c r="A88" s="3" t="s">
        <v>122</v>
      </c>
    </row>
    <row r="89" spans="1:37" s="10" customFormat="1" ht="15" customHeight="1" x14ac:dyDescent="0.25">
      <c r="A89" s="14" t="s">
        <v>54</v>
      </c>
      <c r="B89" s="18">
        <v>2.6852</v>
      </c>
      <c r="C89" s="18">
        <v>2.743201</v>
      </c>
      <c r="D89" s="18">
        <v>3.0245000000000002</v>
      </c>
      <c r="E89" s="18">
        <v>2.9849890000000001</v>
      </c>
      <c r="F89" s="18">
        <v>3.1369370000000001</v>
      </c>
      <c r="G89" s="18">
        <v>3.2311480000000001</v>
      </c>
      <c r="H89" s="18">
        <v>3.318022</v>
      </c>
      <c r="I89" s="18">
        <v>3.4203429999999999</v>
      </c>
      <c r="J89" s="18">
        <v>3.5340880000000001</v>
      </c>
      <c r="K89" s="18">
        <v>3.5842809999999998</v>
      </c>
      <c r="L89" s="18">
        <v>3.6201099999999999</v>
      </c>
      <c r="M89" s="18">
        <v>3.6741389999999998</v>
      </c>
      <c r="N89" s="18">
        <v>3.7454489999999998</v>
      </c>
      <c r="O89" s="18">
        <v>3.80457</v>
      </c>
      <c r="P89" s="18">
        <v>3.856074</v>
      </c>
      <c r="Q89" s="18">
        <v>3.9011070000000001</v>
      </c>
      <c r="R89" s="18">
        <v>3.9261029999999999</v>
      </c>
      <c r="S89" s="18">
        <v>3.9677769999999999</v>
      </c>
      <c r="T89" s="18">
        <v>3.9801289999999998</v>
      </c>
      <c r="U89" s="18">
        <v>3.989719</v>
      </c>
      <c r="V89" s="18">
        <v>4.0070860000000001</v>
      </c>
      <c r="W89" s="18">
        <v>4.0425279999999999</v>
      </c>
      <c r="X89" s="18">
        <v>4.0996129999999997</v>
      </c>
      <c r="Y89" s="18">
        <v>4.1140790000000003</v>
      </c>
      <c r="Z89" s="18">
        <v>4.1190519999999999</v>
      </c>
      <c r="AA89" s="18">
        <v>4.1326580000000002</v>
      </c>
      <c r="AB89" s="18">
        <v>4.1265309999999999</v>
      </c>
      <c r="AC89" s="18">
        <v>4.1282439999999996</v>
      </c>
      <c r="AD89" s="18">
        <v>4.1315710000000001</v>
      </c>
      <c r="AE89" s="18">
        <v>4.1372439999999999</v>
      </c>
      <c r="AF89" s="18">
        <v>4.1356120000000001</v>
      </c>
      <c r="AG89" s="18">
        <v>4.1420079999999997</v>
      </c>
      <c r="AH89" s="18">
        <v>4.1461030000000001</v>
      </c>
      <c r="AI89" s="18">
        <v>4.1475109999999997</v>
      </c>
      <c r="AJ89" s="18">
        <v>4.1550459999999996</v>
      </c>
      <c r="AK89" s="22"/>
    </row>
    <row r="90" spans="1:37" s="10" customFormat="1" ht="15" customHeight="1" x14ac:dyDescent="0.25">
      <c r="A90" s="14" t="s">
        <v>55</v>
      </c>
      <c r="B90" s="18">
        <v>0.26290000000000002</v>
      </c>
      <c r="C90" s="18">
        <v>0.2621</v>
      </c>
      <c r="D90" s="18">
        <v>0.26340000000000002</v>
      </c>
      <c r="E90" s="18">
        <v>0.26779799999999998</v>
      </c>
      <c r="F90" s="18">
        <v>0.27004600000000001</v>
      </c>
      <c r="G90" s="18">
        <v>0.27185900000000002</v>
      </c>
      <c r="H90" s="18">
        <v>0.27365499999999998</v>
      </c>
      <c r="I90" s="18">
        <v>0.27491100000000002</v>
      </c>
      <c r="J90" s="18">
        <v>0.27620099999999997</v>
      </c>
      <c r="K90" s="18">
        <v>0.27696799999999999</v>
      </c>
      <c r="L90" s="18">
        <v>0.27828700000000001</v>
      </c>
      <c r="M90" s="18">
        <v>0.280003</v>
      </c>
      <c r="N90" s="18">
        <v>0.280337</v>
      </c>
      <c r="O90" s="18">
        <v>0.281227</v>
      </c>
      <c r="P90" s="18">
        <v>0.28184900000000002</v>
      </c>
      <c r="Q90" s="18">
        <v>0.283003</v>
      </c>
      <c r="R90" s="18">
        <v>0.28421600000000002</v>
      </c>
      <c r="S90" s="18">
        <v>0.28481299999999998</v>
      </c>
      <c r="T90" s="18">
        <v>0.28576299999999999</v>
      </c>
      <c r="U90" s="18">
        <v>0.28659899999999999</v>
      </c>
      <c r="V90" s="18">
        <v>0.28759299999999999</v>
      </c>
      <c r="W90" s="18">
        <v>0.28885899999999998</v>
      </c>
      <c r="X90" s="18">
        <v>0.28994799999999998</v>
      </c>
      <c r="Y90" s="18">
        <v>0.29144199999999998</v>
      </c>
      <c r="Z90" s="18">
        <v>0.293068</v>
      </c>
      <c r="AA90" s="18">
        <v>0.29454000000000002</v>
      </c>
      <c r="AB90" s="18">
        <v>0.29616399999999998</v>
      </c>
      <c r="AC90" s="18">
        <v>0.297649</v>
      </c>
      <c r="AD90" s="18">
        <v>0.29895300000000002</v>
      </c>
      <c r="AE90" s="18">
        <v>0.29982199999999998</v>
      </c>
      <c r="AF90" s="18">
        <v>0.30083700000000002</v>
      </c>
      <c r="AG90" s="18">
        <v>0.30225400000000002</v>
      </c>
      <c r="AH90" s="18">
        <v>0.30349199999999998</v>
      </c>
      <c r="AI90" s="18">
        <v>0.30477900000000002</v>
      </c>
      <c r="AJ90" s="18">
        <v>0.30627900000000002</v>
      </c>
      <c r="AK90" s="22"/>
    </row>
    <row r="91" spans="1:37" s="10" customFormat="1" ht="15" customHeight="1" x14ac:dyDescent="0.25">
      <c r="A91" s="14" t="s">
        <v>56</v>
      </c>
      <c r="B91" s="18">
        <v>1.1414709999999999</v>
      </c>
      <c r="C91" s="18">
        <v>1.1597710000000001</v>
      </c>
      <c r="D91" s="18">
        <v>1.1860710000000001</v>
      </c>
      <c r="E91" s="18">
        <v>1.2166790000000001</v>
      </c>
      <c r="F91" s="18">
        <v>1.2319560000000001</v>
      </c>
      <c r="G91" s="18">
        <v>1.2459560000000001</v>
      </c>
      <c r="H91" s="18">
        <v>1.259668</v>
      </c>
      <c r="I91" s="18">
        <v>1.27223</v>
      </c>
      <c r="J91" s="18">
        <v>1.2886869999999999</v>
      </c>
      <c r="K91" s="18">
        <v>1.298942</v>
      </c>
      <c r="L91" s="18">
        <v>1.309115</v>
      </c>
      <c r="M91" s="18">
        <v>1.318492</v>
      </c>
      <c r="N91" s="18">
        <v>1.3297319999999999</v>
      </c>
      <c r="O91" s="18">
        <v>1.33718</v>
      </c>
      <c r="P91" s="18">
        <v>1.345424</v>
      </c>
      <c r="Q91" s="18">
        <v>1.354465</v>
      </c>
      <c r="R91" s="18">
        <v>1.3606720000000001</v>
      </c>
      <c r="S91" s="18">
        <v>1.3658459999999999</v>
      </c>
      <c r="T91" s="18">
        <v>1.3750359999999999</v>
      </c>
      <c r="U91" s="18">
        <v>1.3849819999999999</v>
      </c>
      <c r="V91" s="18">
        <v>1.3954219999999999</v>
      </c>
      <c r="W91" s="18">
        <v>1.4057379999999999</v>
      </c>
      <c r="X91" s="18">
        <v>1.4185300000000001</v>
      </c>
      <c r="Y91" s="18">
        <v>1.4292039999999999</v>
      </c>
      <c r="Z91" s="18">
        <v>1.4418789999999999</v>
      </c>
      <c r="AA91" s="18">
        <v>1.456143</v>
      </c>
      <c r="AB91" s="18">
        <v>1.467535</v>
      </c>
      <c r="AC91" s="18">
        <v>1.4804010000000001</v>
      </c>
      <c r="AD91" s="18">
        <v>1.494041</v>
      </c>
      <c r="AE91" s="18">
        <v>1.5063439999999999</v>
      </c>
      <c r="AF91" s="18">
        <v>1.520216</v>
      </c>
      <c r="AG91" s="18">
        <v>1.5343720000000001</v>
      </c>
      <c r="AH91" s="18">
        <v>1.546889</v>
      </c>
      <c r="AI91" s="18">
        <v>1.5583579999999999</v>
      </c>
      <c r="AJ91" s="18">
        <v>1.5715520000000001</v>
      </c>
      <c r="AK91" s="22"/>
    </row>
    <row r="92" spans="1:37" s="10" customFormat="1" ht="15" customHeight="1" x14ac:dyDescent="0.25">
      <c r="A92" s="14" t="s">
        <v>57</v>
      </c>
      <c r="B92" s="18">
        <v>4.6399999999999997E-2</v>
      </c>
      <c r="C92" s="18">
        <v>4.6600000000000003E-2</v>
      </c>
      <c r="D92" s="18">
        <v>4.6100000000000002E-2</v>
      </c>
      <c r="E92" s="18">
        <v>4.2909000000000003E-2</v>
      </c>
      <c r="F92" s="18">
        <v>3.9368E-2</v>
      </c>
      <c r="G92" s="18">
        <v>3.7721999999999999E-2</v>
      </c>
      <c r="H92" s="18">
        <v>3.653E-2</v>
      </c>
      <c r="I92" s="18">
        <v>3.5504000000000001E-2</v>
      </c>
      <c r="J92" s="18">
        <v>3.4647999999999998E-2</v>
      </c>
      <c r="K92" s="18">
        <v>3.4250000000000003E-2</v>
      </c>
      <c r="L92" s="18">
        <v>3.3756000000000001E-2</v>
      </c>
      <c r="M92" s="18">
        <v>3.3369000000000003E-2</v>
      </c>
      <c r="N92" s="18">
        <v>3.2920999999999999E-2</v>
      </c>
      <c r="O92" s="18">
        <v>3.3186E-2</v>
      </c>
      <c r="P92" s="18">
        <v>3.3422E-2</v>
      </c>
      <c r="Q92" s="18">
        <v>3.3665E-2</v>
      </c>
      <c r="R92" s="18">
        <v>3.3831E-2</v>
      </c>
      <c r="S92" s="18">
        <v>3.3980999999999997E-2</v>
      </c>
      <c r="T92" s="18">
        <v>3.4202000000000003E-2</v>
      </c>
      <c r="U92" s="18">
        <v>3.4404999999999998E-2</v>
      </c>
      <c r="V92" s="18">
        <v>3.4708999999999997E-2</v>
      </c>
      <c r="W92" s="18">
        <v>3.4942000000000001E-2</v>
      </c>
      <c r="X92" s="18">
        <v>3.5136000000000001E-2</v>
      </c>
      <c r="Y92" s="18">
        <v>3.5395000000000003E-2</v>
      </c>
      <c r="Z92" s="18">
        <v>3.5718E-2</v>
      </c>
      <c r="AA92" s="18">
        <v>3.6034999999999998E-2</v>
      </c>
      <c r="AB92" s="18">
        <v>3.6337000000000001E-2</v>
      </c>
      <c r="AC92" s="18">
        <v>3.6606E-2</v>
      </c>
      <c r="AD92" s="18">
        <v>3.6888999999999998E-2</v>
      </c>
      <c r="AE92" s="18">
        <v>3.7067999999999997E-2</v>
      </c>
      <c r="AF92" s="18">
        <v>3.7344000000000002E-2</v>
      </c>
      <c r="AG92" s="18">
        <v>3.7670000000000002E-2</v>
      </c>
      <c r="AH92" s="18">
        <v>3.7929999999999998E-2</v>
      </c>
      <c r="AI92" s="18">
        <v>3.8206999999999998E-2</v>
      </c>
      <c r="AJ92" s="18">
        <v>3.8505999999999999E-2</v>
      </c>
      <c r="AK92" s="22"/>
    </row>
    <row r="93" spans="1:37" s="10" customFormat="1" ht="15" customHeight="1" x14ac:dyDescent="0.25">
      <c r="A93" s="14" t="s">
        <v>58</v>
      </c>
      <c r="B93" s="18">
        <v>0.64249999999999996</v>
      </c>
      <c r="C93" s="18">
        <v>0.71120000000000005</v>
      </c>
      <c r="D93" s="18">
        <v>0.73360000000000003</v>
      </c>
      <c r="E93" s="18">
        <v>0.80151899999999998</v>
      </c>
      <c r="F93" s="18">
        <v>0.85491399999999995</v>
      </c>
      <c r="G93" s="18">
        <v>0.89084300000000005</v>
      </c>
      <c r="H93" s="18">
        <v>0.92745699999999998</v>
      </c>
      <c r="I93" s="18">
        <v>0.97170900000000004</v>
      </c>
      <c r="J93" s="18">
        <v>1.0215860000000001</v>
      </c>
      <c r="K93" s="18">
        <v>1.0466139999999999</v>
      </c>
      <c r="L93" s="18">
        <v>1.0646679999999999</v>
      </c>
      <c r="M93" s="18">
        <v>1.089299</v>
      </c>
      <c r="N93" s="18">
        <v>1.1212409999999999</v>
      </c>
      <c r="O93" s="18">
        <v>1.1494359999999999</v>
      </c>
      <c r="P93" s="18">
        <v>1.1741250000000001</v>
      </c>
      <c r="Q93" s="18">
        <v>1.1956830000000001</v>
      </c>
      <c r="R93" s="18">
        <v>1.208448</v>
      </c>
      <c r="S93" s="18">
        <v>1.228037</v>
      </c>
      <c r="T93" s="18">
        <v>1.2347790000000001</v>
      </c>
      <c r="U93" s="18">
        <v>1.239385</v>
      </c>
      <c r="V93" s="18">
        <v>1.2473240000000001</v>
      </c>
      <c r="W93" s="18">
        <v>1.2636810000000001</v>
      </c>
      <c r="X93" s="18">
        <v>1.291112</v>
      </c>
      <c r="Y93" s="18">
        <v>1.29959</v>
      </c>
      <c r="Z93" s="18">
        <v>1.3005850000000001</v>
      </c>
      <c r="AA93" s="18">
        <v>1.3077369999999999</v>
      </c>
      <c r="AB93" s="18">
        <v>1.305369</v>
      </c>
      <c r="AC93" s="18">
        <v>1.305688</v>
      </c>
      <c r="AD93" s="18">
        <v>1.3065599999999999</v>
      </c>
      <c r="AE93" s="18">
        <v>1.308335</v>
      </c>
      <c r="AF93" s="18">
        <v>1.307523</v>
      </c>
      <c r="AG93" s="18">
        <v>1.3095950000000001</v>
      </c>
      <c r="AH93" s="18">
        <v>1.31202</v>
      </c>
      <c r="AI93" s="18">
        <v>1.3125739999999999</v>
      </c>
      <c r="AJ93" s="18">
        <v>1.31636</v>
      </c>
      <c r="AK93" s="22"/>
    </row>
    <row r="94" spans="1:37" s="10" customFormat="1" ht="15" customHeight="1" x14ac:dyDescent="0.25">
      <c r="A94" s="14" t="s">
        <v>59</v>
      </c>
      <c r="B94" s="18">
        <v>3.3721269999999999</v>
      </c>
      <c r="C94" s="18">
        <v>3.4092899999999999</v>
      </c>
      <c r="D94" s="18">
        <v>3.5900300000000001</v>
      </c>
      <c r="E94" s="18">
        <v>3.6708530000000001</v>
      </c>
      <c r="F94" s="18">
        <v>3.5881180000000001</v>
      </c>
      <c r="G94" s="18">
        <v>3.5305249999999999</v>
      </c>
      <c r="H94" s="18">
        <v>3.5358299999999998</v>
      </c>
      <c r="I94" s="18">
        <v>3.5469750000000002</v>
      </c>
      <c r="J94" s="18">
        <v>3.561903</v>
      </c>
      <c r="K94" s="18">
        <v>3.5728010000000001</v>
      </c>
      <c r="L94" s="18">
        <v>3.5551780000000002</v>
      </c>
      <c r="M94" s="18">
        <v>3.5842399999999999</v>
      </c>
      <c r="N94" s="18">
        <v>3.6020690000000002</v>
      </c>
      <c r="O94" s="18">
        <v>3.6190820000000001</v>
      </c>
      <c r="P94" s="18">
        <v>3.6320299999999999</v>
      </c>
      <c r="Q94" s="18">
        <v>3.690979</v>
      </c>
      <c r="R94" s="18">
        <v>3.7017709999999999</v>
      </c>
      <c r="S94" s="18">
        <v>3.7232789999999998</v>
      </c>
      <c r="T94" s="18">
        <v>3.752246</v>
      </c>
      <c r="U94" s="18">
        <v>3.7898779999999999</v>
      </c>
      <c r="V94" s="18">
        <v>3.8135289999999999</v>
      </c>
      <c r="W94" s="18">
        <v>3.8350010000000001</v>
      </c>
      <c r="X94" s="18">
        <v>3.866358</v>
      </c>
      <c r="Y94" s="18">
        <v>3.89289</v>
      </c>
      <c r="Z94" s="18">
        <v>3.9269949999999998</v>
      </c>
      <c r="AA94" s="18">
        <v>3.9449010000000002</v>
      </c>
      <c r="AB94" s="18">
        <v>3.9643510000000002</v>
      </c>
      <c r="AC94" s="18">
        <v>3.9897140000000002</v>
      </c>
      <c r="AD94" s="18">
        <v>4.0034179999999999</v>
      </c>
      <c r="AE94" s="18">
        <v>4.02888</v>
      </c>
      <c r="AF94" s="18">
        <v>4.0572350000000004</v>
      </c>
      <c r="AG94" s="18">
        <v>4.0953350000000004</v>
      </c>
      <c r="AH94" s="18">
        <v>4.1356310000000001</v>
      </c>
      <c r="AI94" s="18">
        <v>4.1672079999999996</v>
      </c>
      <c r="AJ94" s="18">
        <v>4.2046469999999996</v>
      </c>
      <c r="AK94" s="22"/>
    </row>
    <row r="95" spans="1:37" s="10" customFormat="1" ht="15" customHeight="1" x14ac:dyDescent="0.25">
      <c r="A95" s="14" t="s">
        <v>123</v>
      </c>
      <c r="B95" s="18">
        <v>8.1505989999999997</v>
      </c>
      <c r="C95" s="18">
        <v>8.3321620000000003</v>
      </c>
      <c r="D95" s="18">
        <v>8.8437009999999994</v>
      </c>
      <c r="E95" s="18">
        <v>8.9847459999999995</v>
      </c>
      <c r="F95" s="18">
        <v>9.1213379999999997</v>
      </c>
      <c r="G95" s="18">
        <v>9.2080529999999996</v>
      </c>
      <c r="H95" s="18">
        <v>9.3511649999999999</v>
      </c>
      <c r="I95" s="18">
        <v>9.5216709999999996</v>
      </c>
      <c r="J95" s="18">
        <v>9.7171129999999994</v>
      </c>
      <c r="K95" s="18">
        <v>9.8138550000000002</v>
      </c>
      <c r="L95" s="18">
        <v>9.8611129999999996</v>
      </c>
      <c r="M95" s="18">
        <v>9.9795420000000004</v>
      </c>
      <c r="N95" s="18">
        <v>10.111749</v>
      </c>
      <c r="O95" s="18">
        <v>10.224681</v>
      </c>
      <c r="P95" s="18">
        <v>10.322925</v>
      </c>
      <c r="Q95" s="18">
        <v>10.458902999999999</v>
      </c>
      <c r="R95" s="18">
        <v>10.515040000000001</v>
      </c>
      <c r="S95" s="18">
        <v>10.603733</v>
      </c>
      <c r="T95" s="18">
        <v>10.662153999999999</v>
      </c>
      <c r="U95" s="18">
        <v>10.724966999999999</v>
      </c>
      <c r="V95" s="18">
        <v>10.785663</v>
      </c>
      <c r="W95" s="18">
        <v>10.870749</v>
      </c>
      <c r="X95" s="18">
        <v>11.000698999999999</v>
      </c>
      <c r="Y95" s="18">
        <v>11.0626</v>
      </c>
      <c r="Z95" s="18">
        <v>11.117298</v>
      </c>
      <c r="AA95" s="18">
        <v>11.172014000000001</v>
      </c>
      <c r="AB95" s="18">
        <v>11.196286000000001</v>
      </c>
      <c r="AC95" s="18">
        <v>11.238303</v>
      </c>
      <c r="AD95" s="18">
        <v>11.271432000000001</v>
      </c>
      <c r="AE95" s="18">
        <v>11.317691999999999</v>
      </c>
      <c r="AF95" s="18">
        <v>11.358767</v>
      </c>
      <c r="AG95" s="18">
        <v>11.421234</v>
      </c>
      <c r="AH95" s="18">
        <v>11.482063999999999</v>
      </c>
      <c r="AI95" s="18">
        <v>11.528637</v>
      </c>
      <c r="AJ95" s="18">
        <v>11.59239</v>
      </c>
      <c r="AK95" s="22"/>
    </row>
    <row r="96" spans="1:37" s="10" customFormat="1" ht="15" customHeight="1" x14ac:dyDescent="0.25">
      <c r="A96" s="14" t="s">
        <v>60</v>
      </c>
      <c r="B96" s="18">
        <v>8.0079999999999991</v>
      </c>
      <c r="C96" s="18">
        <v>8.0554009999999998</v>
      </c>
      <c r="D96" s="18">
        <v>8.2738080000000007</v>
      </c>
      <c r="E96" s="18">
        <v>8.4884170000000001</v>
      </c>
      <c r="F96" s="18">
        <v>8.797784</v>
      </c>
      <c r="G96" s="18">
        <v>8.9610690000000002</v>
      </c>
      <c r="H96" s="18">
        <v>9.0864539999999998</v>
      </c>
      <c r="I96" s="18">
        <v>9.184196</v>
      </c>
      <c r="J96" s="18">
        <v>9.1680410000000006</v>
      </c>
      <c r="K96" s="18">
        <v>9.1705819999999996</v>
      </c>
      <c r="L96" s="18">
        <v>9.1949819999999995</v>
      </c>
      <c r="M96" s="18">
        <v>9.2565550000000005</v>
      </c>
      <c r="N96" s="18">
        <v>9.3341899999999995</v>
      </c>
      <c r="O96" s="18">
        <v>9.3977170000000001</v>
      </c>
      <c r="P96" s="18">
        <v>9.4592220000000005</v>
      </c>
      <c r="Q96" s="18">
        <v>9.5138789999999993</v>
      </c>
      <c r="R96" s="18">
        <v>9.5898509999999995</v>
      </c>
      <c r="S96" s="18">
        <v>9.658436</v>
      </c>
      <c r="T96" s="18">
        <v>9.7307159999999993</v>
      </c>
      <c r="U96" s="18">
        <v>9.8104460000000007</v>
      </c>
      <c r="V96" s="18">
        <v>9.8606219999999993</v>
      </c>
      <c r="W96" s="18">
        <v>9.9613370000000003</v>
      </c>
      <c r="X96" s="18">
        <v>10.068815000000001</v>
      </c>
      <c r="Y96" s="18">
        <v>10.148365</v>
      </c>
      <c r="Z96" s="18">
        <v>10.224360000000001</v>
      </c>
      <c r="AA96" s="18">
        <v>10.299474999999999</v>
      </c>
      <c r="AB96" s="18">
        <v>10.35524</v>
      </c>
      <c r="AC96" s="18">
        <v>10.425053</v>
      </c>
      <c r="AD96" s="18">
        <v>10.481320999999999</v>
      </c>
      <c r="AE96" s="18">
        <v>10.549994</v>
      </c>
      <c r="AF96" s="18">
        <v>10.591953</v>
      </c>
      <c r="AG96" s="18">
        <v>10.633160999999999</v>
      </c>
      <c r="AH96" s="18">
        <v>10.688288</v>
      </c>
      <c r="AI96" s="18">
        <v>10.740316999999999</v>
      </c>
      <c r="AJ96" s="18">
        <v>10.800145000000001</v>
      </c>
      <c r="AK96" s="22"/>
    </row>
    <row r="97" spans="1:37" s="10" customFormat="1" ht="15" customHeight="1" x14ac:dyDescent="0.25">
      <c r="A97" s="14" t="s">
        <v>61</v>
      </c>
      <c r="B97" s="18">
        <v>0</v>
      </c>
      <c r="C97" s="18">
        <v>0</v>
      </c>
      <c r="D97" s="18">
        <v>0</v>
      </c>
      <c r="E97" s="18">
        <v>0</v>
      </c>
      <c r="F97" s="18">
        <v>0</v>
      </c>
      <c r="G97" s="18">
        <v>0</v>
      </c>
      <c r="H97" s="18">
        <v>0</v>
      </c>
      <c r="I97" s="18">
        <v>0</v>
      </c>
      <c r="J97" s="18">
        <v>0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0</v>
      </c>
      <c r="S97" s="18">
        <v>0</v>
      </c>
      <c r="T97" s="18">
        <v>0</v>
      </c>
      <c r="U97" s="18">
        <v>0</v>
      </c>
      <c r="V97" s="18">
        <v>0</v>
      </c>
      <c r="W97" s="18">
        <v>0</v>
      </c>
      <c r="X97" s="18">
        <v>0</v>
      </c>
      <c r="Y97" s="18">
        <v>0</v>
      </c>
      <c r="Z97" s="18">
        <v>0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  <c r="AK97" s="22"/>
    </row>
    <row r="98" spans="1:37" s="10" customFormat="1" ht="15" customHeight="1" x14ac:dyDescent="0.25">
      <c r="A98" s="14" t="s">
        <v>62</v>
      </c>
      <c r="B98" s="18">
        <v>1.6486890000000001</v>
      </c>
      <c r="C98" s="18">
        <v>1.670296</v>
      </c>
      <c r="D98" s="18">
        <v>1.7867150000000001</v>
      </c>
      <c r="E98" s="18">
        <v>1.8824669999999999</v>
      </c>
      <c r="F98" s="18">
        <v>1.937797</v>
      </c>
      <c r="G98" s="18">
        <v>1.973096</v>
      </c>
      <c r="H98" s="18">
        <v>1.9984200000000001</v>
      </c>
      <c r="I98" s="18">
        <v>2.0188929999999998</v>
      </c>
      <c r="J98" s="18">
        <v>2.038713</v>
      </c>
      <c r="K98" s="18">
        <v>2.056597</v>
      </c>
      <c r="L98" s="18">
        <v>2.0847150000000001</v>
      </c>
      <c r="M98" s="18">
        <v>2.1002619999999999</v>
      </c>
      <c r="N98" s="18">
        <v>2.122325</v>
      </c>
      <c r="O98" s="18">
        <v>2.1302460000000001</v>
      </c>
      <c r="P98" s="18">
        <v>2.138379</v>
      </c>
      <c r="Q98" s="18">
        <v>2.1453929999999999</v>
      </c>
      <c r="R98" s="18">
        <v>2.1495709999999999</v>
      </c>
      <c r="S98" s="18">
        <v>2.1503800000000002</v>
      </c>
      <c r="T98" s="18">
        <v>2.1620949999999999</v>
      </c>
      <c r="U98" s="18">
        <v>2.1671429999999998</v>
      </c>
      <c r="V98" s="18">
        <v>2.1782180000000002</v>
      </c>
      <c r="W98" s="18">
        <v>2.1997369999999998</v>
      </c>
      <c r="X98" s="18">
        <v>2.2033299999999998</v>
      </c>
      <c r="Y98" s="18">
        <v>2.2133259999999999</v>
      </c>
      <c r="Z98" s="18">
        <v>2.236494</v>
      </c>
      <c r="AA98" s="18">
        <v>2.2448830000000002</v>
      </c>
      <c r="AB98" s="18">
        <v>2.2535720000000001</v>
      </c>
      <c r="AC98" s="18">
        <v>2.262454</v>
      </c>
      <c r="AD98" s="18">
        <v>2.2677390000000002</v>
      </c>
      <c r="AE98" s="18">
        <v>2.2673410000000001</v>
      </c>
      <c r="AF98" s="18">
        <v>2.2740119999999999</v>
      </c>
      <c r="AG98" s="18">
        <v>2.286206</v>
      </c>
      <c r="AH98" s="18">
        <v>2.2967529999999998</v>
      </c>
      <c r="AI98" s="18">
        <v>2.3024710000000002</v>
      </c>
      <c r="AJ98" s="18">
        <v>2.3118460000000001</v>
      </c>
      <c r="AK98" s="22"/>
    </row>
    <row r="99" spans="1:37" s="10" customFormat="1" ht="15" customHeight="1" x14ac:dyDescent="0.25">
      <c r="A99" s="14" t="s">
        <v>145</v>
      </c>
      <c r="B99" s="18">
        <v>1.9356999999999999E-2</v>
      </c>
      <c r="C99" s="18">
        <v>6.9542000000000007E-2</v>
      </c>
      <c r="D99" s="18">
        <v>0.11519500000000001</v>
      </c>
      <c r="E99" s="18">
        <v>0.20156399999999999</v>
      </c>
      <c r="F99" s="18">
        <v>0.31427100000000002</v>
      </c>
      <c r="G99" s="18">
        <v>0.327013</v>
      </c>
      <c r="H99" s="18">
        <v>0.34773300000000001</v>
      </c>
      <c r="I99" s="18">
        <v>0.38917299999999999</v>
      </c>
      <c r="J99" s="18">
        <v>0.43752000000000002</v>
      </c>
      <c r="K99" s="18">
        <v>0.47896</v>
      </c>
      <c r="L99" s="18">
        <v>0.50658700000000001</v>
      </c>
      <c r="M99" s="18">
        <v>0.53421300000000005</v>
      </c>
      <c r="N99" s="18">
        <v>0.54802700000000004</v>
      </c>
      <c r="O99" s="18">
        <v>0.55493300000000001</v>
      </c>
      <c r="P99" s="18">
        <v>0.55493300000000001</v>
      </c>
      <c r="Q99" s="18">
        <v>0.55493300000000001</v>
      </c>
      <c r="R99" s="18">
        <v>0.55493300000000001</v>
      </c>
      <c r="S99" s="18">
        <v>0.55493300000000001</v>
      </c>
      <c r="T99" s="18">
        <v>0.55493300000000001</v>
      </c>
      <c r="U99" s="18">
        <v>0.55493300000000001</v>
      </c>
      <c r="V99" s="18">
        <v>0.55493300000000001</v>
      </c>
      <c r="W99" s="18">
        <v>0.55493300000000001</v>
      </c>
      <c r="X99" s="18">
        <v>0.55493300000000001</v>
      </c>
      <c r="Y99" s="18">
        <v>0.55493300000000001</v>
      </c>
      <c r="Z99" s="18">
        <v>0.55493300000000001</v>
      </c>
      <c r="AA99" s="18">
        <v>0.55493300000000001</v>
      </c>
      <c r="AB99" s="18">
        <v>0.55493300000000001</v>
      </c>
      <c r="AC99" s="18">
        <v>0.55493300000000001</v>
      </c>
      <c r="AD99" s="18">
        <v>0.55493300000000001</v>
      </c>
      <c r="AE99" s="18">
        <v>0.55493300000000001</v>
      </c>
      <c r="AF99" s="18">
        <v>0.55493300000000001</v>
      </c>
      <c r="AG99" s="18">
        <v>0.55493300000000001</v>
      </c>
      <c r="AH99" s="18">
        <v>0.55493300000000001</v>
      </c>
      <c r="AI99" s="18">
        <v>0.55493300000000001</v>
      </c>
      <c r="AJ99" s="18">
        <v>0.55493300000000001</v>
      </c>
      <c r="AK99" s="22"/>
    </row>
    <row r="100" spans="1:37" s="10" customFormat="1" ht="15" customHeight="1" x14ac:dyDescent="0.25">
      <c r="A100" s="14" t="s">
        <v>63</v>
      </c>
      <c r="B100" s="18">
        <v>9.6760459999999995</v>
      </c>
      <c r="C100" s="18">
        <v>9.7952379999999994</v>
      </c>
      <c r="D100" s="18">
        <v>10.175718</v>
      </c>
      <c r="E100" s="18">
        <v>10.572448</v>
      </c>
      <c r="F100" s="18">
        <v>11.049852</v>
      </c>
      <c r="G100" s="18">
        <v>11.261177999999999</v>
      </c>
      <c r="H100" s="18">
        <v>11.432608</v>
      </c>
      <c r="I100" s="18">
        <v>11.592262</v>
      </c>
      <c r="J100" s="18">
        <v>11.644275</v>
      </c>
      <c r="K100" s="18">
        <v>11.706139</v>
      </c>
      <c r="L100" s="18">
        <v>11.786282999999999</v>
      </c>
      <c r="M100" s="18">
        <v>11.891029</v>
      </c>
      <c r="N100" s="18">
        <v>12.004542000000001</v>
      </c>
      <c r="O100" s="18">
        <v>12.082897000000001</v>
      </c>
      <c r="P100" s="18">
        <v>12.152533999999999</v>
      </c>
      <c r="Q100" s="18">
        <v>12.214206000000001</v>
      </c>
      <c r="R100" s="18">
        <v>12.294354999999999</v>
      </c>
      <c r="S100" s="18">
        <v>12.36375</v>
      </c>
      <c r="T100" s="18">
        <v>12.447744</v>
      </c>
      <c r="U100" s="18">
        <v>12.532522</v>
      </c>
      <c r="V100" s="18">
        <v>12.593774</v>
      </c>
      <c r="W100" s="18">
        <v>12.716008</v>
      </c>
      <c r="X100" s="18">
        <v>12.827078999999999</v>
      </c>
      <c r="Y100" s="18">
        <v>12.916624000000001</v>
      </c>
      <c r="Z100" s="18">
        <v>13.015787</v>
      </c>
      <c r="AA100" s="18">
        <v>13.099290999999999</v>
      </c>
      <c r="AB100" s="18">
        <v>13.163745</v>
      </c>
      <c r="AC100" s="18">
        <v>13.24244</v>
      </c>
      <c r="AD100" s="18">
        <v>13.303993</v>
      </c>
      <c r="AE100" s="18">
        <v>13.372268</v>
      </c>
      <c r="AF100" s="18">
        <v>13.420897999999999</v>
      </c>
      <c r="AG100" s="18">
        <v>13.474299</v>
      </c>
      <c r="AH100" s="18">
        <v>13.539974000000001</v>
      </c>
      <c r="AI100" s="18">
        <v>13.597721999999999</v>
      </c>
      <c r="AJ100" s="18">
        <v>13.666925000000001</v>
      </c>
      <c r="AK100" s="22"/>
    </row>
    <row r="101" spans="1:37" s="10" customFormat="1" ht="15" customHeight="1" x14ac:dyDescent="0.25">
      <c r="A101" s="14" t="s">
        <v>64</v>
      </c>
      <c r="B101" s="18">
        <v>0.47020000000000001</v>
      </c>
      <c r="C101" s="18">
        <v>0.52329999999999999</v>
      </c>
      <c r="D101" s="18">
        <v>0.45750000000000002</v>
      </c>
      <c r="E101" s="18">
        <v>0.45033899999999999</v>
      </c>
      <c r="F101" s="18">
        <v>0.48936600000000002</v>
      </c>
      <c r="G101" s="18">
        <v>0.47142400000000001</v>
      </c>
      <c r="H101" s="18">
        <v>0.43601600000000001</v>
      </c>
      <c r="I101" s="18">
        <v>0.42609599999999997</v>
      </c>
      <c r="J101" s="18">
        <v>0.436419</v>
      </c>
      <c r="K101" s="18">
        <v>0.44279600000000002</v>
      </c>
      <c r="L101" s="18">
        <v>0.44516</v>
      </c>
      <c r="M101" s="18">
        <v>0.45092900000000002</v>
      </c>
      <c r="N101" s="18">
        <v>0.45610299999999998</v>
      </c>
      <c r="O101" s="18">
        <v>0.45119900000000002</v>
      </c>
      <c r="P101" s="18">
        <v>0.46566999999999997</v>
      </c>
      <c r="Q101" s="18">
        <v>0.47608200000000001</v>
      </c>
      <c r="R101" s="18">
        <v>0.48075800000000002</v>
      </c>
      <c r="S101" s="18">
        <v>0.49143199999999998</v>
      </c>
      <c r="T101" s="18">
        <v>0.49871500000000002</v>
      </c>
      <c r="U101" s="18">
        <v>0.50767799999999996</v>
      </c>
      <c r="V101" s="18">
        <v>0.50872099999999998</v>
      </c>
      <c r="W101" s="18">
        <v>0.518563</v>
      </c>
      <c r="X101" s="18">
        <v>0.51612599999999997</v>
      </c>
      <c r="Y101" s="18">
        <v>0.51648400000000005</v>
      </c>
      <c r="Z101" s="18">
        <v>0.51719700000000002</v>
      </c>
      <c r="AA101" s="18">
        <v>0.52004099999999998</v>
      </c>
      <c r="AB101" s="18">
        <v>0.51946199999999998</v>
      </c>
      <c r="AC101" s="18">
        <v>0.52144199999999996</v>
      </c>
      <c r="AD101" s="18">
        <v>0.51675899999999997</v>
      </c>
      <c r="AE101" s="18">
        <v>0.51371199999999995</v>
      </c>
      <c r="AF101" s="18">
        <v>0.51088699999999998</v>
      </c>
      <c r="AG101" s="18">
        <v>0.51248099999999996</v>
      </c>
      <c r="AH101" s="18">
        <v>0.51752699999999996</v>
      </c>
      <c r="AI101" s="18">
        <v>0.51635699999999995</v>
      </c>
      <c r="AJ101" s="18">
        <v>0.51028799999999996</v>
      </c>
      <c r="AK101" s="22"/>
    </row>
    <row r="102" spans="1:37" s="10" customFormat="1" ht="15" customHeight="1" x14ac:dyDescent="0.25">
      <c r="A102" s="14" t="s">
        <v>65</v>
      </c>
      <c r="B102" s="18">
        <v>0.69131799999999999</v>
      </c>
      <c r="C102" s="18">
        <v>0.64764600000000005</v>
      </c>
      <c r="D102" s="18">
        <v>0.66678899999999997</v>
      </c>
      <c r="E102" s="18">
        <v>0.70019399999999998</v>
      </c>
      <c r="F102" s="18">
        <v>0.72556100000000001</v>
      </c>
      <c r="G102" s="18">
        <v>0.73407699999999998</v>
      </c>
      <c r="H102" s="18">
        <v>0.74183200000000005</v>
      </c>
      <c r="I102" s="18">
        <v>0.748359</v>
      </c>
      <c r="J102" s="18">
        <v>0.75666599999999995</v>
      </c>
      <c r="K102" s="18">
        <v>0.75539800000000001</v>
      </c>
      <c r="L102" s="18">
        <v>0.75332399999999999</v>
      </c>
      <c r="M102" s="18">
        <v>0.75022900000000003</v>
      </c>
      <c r="N102" s="18">
        <v>0.74613200000000002</v>
      </c>
      <c r="O102" s="18">
        <v>0.73607599999999995</v>
      </c>
      <c r="P102" s="18">
        <v>0.73008300000000004</v>
      </c>
      <c r="Q102" s="18">
        <v>0.72506999999999999</v>
      </c>
      <c r="R102" s="18">
        <v>0.71720099999999998</v>
      </c>
      <c r="S102" s="18">
        <v>0.71100300000000005</v>
      </c>
      <c r="T102" s="18">
        <v>0.70544300000000004</v>
      </c>
      <c r="U102" s="18">
        <v>0.69867299999999999</v>
      </c>
      <c r="V102" s="18">
        <v>0.69850299999999999</v>
      </c>
      <c r="W102" s="18">
        <v>0.69846600000000003</v>
      </c>
      <c r="X102" s="18">
        <v>0.69763399999999998</v>
      </c>
      <c r="Y102" s="18">
        <v>0.69605700000000004</v>
      </c>
      <c r="Z102" s="18">
        <v>0.69584699999999999</v>
      </c>
      <c r="AA102" s="18">
        <v>0.696573</v>
      </c>
      <c r="AB102" s="18">
        <v>0.69593300000000002</v>
      </c>
      <c r="AC102" s="18">
        <v>0.69562000000000002</v>
      </c>
      <c r="AD102" s="18">
        <v>0.69534200000000002</v>
      </c>
      <c r="AE102" s="18">
        <v>0.69557000000000002</v>
      </c>
      <c r="AF102" s="18">
        <v>0.69604699999999997</v>
      </c>
      <c r="AG102" s="18">
        <v>0.69668799999999997</v>
      </c>
      <c r="AH102" s="18">
        <v>0.69744399999999995</v>
      </c>
      <c r="AI102" s="18">
        <v>0.697052</v>
      </c>
      <c r="AJ102" s="18">
        <v>0.69619799999999998</v>
      </c>
      <c r="AK102" s="22"/>
    </row>
    <row r="103" spans="1:37" s="10" customFormat="1" ht="15" customHeight="1" x14ac:dyDescent="0.25">
      <c r="A103" s="14" t="s">
        <v>66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  <c r="N103" s="18">
        <v>0</v>
      </c>
      <c r="O103" s="18">
        <v>0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</v>
      </c>
      <c r="V103" s="18">
        <v>0</v>
      </c>
      <c r="W103" s="18">
        <v>0</v>
      </c>
      <c r="X103" s="18">
        <v>0</v>
      </c>
      <c r="Y103" s="18">
        <v>0</v>
      </c>
      <c r="Z103" s="18">
        <v>0</v>
      </c>
      <c r="AA103" s="18">
        <v>0</v>
      </c>
      <c r="AB103" s="18">
        <v>0</v>
      </c>
      <c r="AC103" s="18">
        <v>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18">
        <v>0</v>
      </c>
      <c r="AK103" s="22"/>
    </row>
    <row r="104" spans="1:37" s="10" customFormat="1" ht="15" customHeight="1" x14ac:dyDescent="0.25">
      <c r="A104" s="14" t="s">
        <v>67</v>
      </c>
      <c r="B104" s="18">
        <v>-1.9099999999999999E-2</v>
      </c>
      <c r="C104" s="18">
        <v>-1.5900000000000001E-2</v>
      </c>
      <c r="D104" s="18">
        <v>-2.8975999999999998E-2</v>
      </c>
      <c r="E104" s="18">
        <v>-2.3348000000000001E-2</v>
      </c>
      <c r="F104" s="18">
        <v>-2.5260999999999999E-2</v>
      </c>
      <c r="G104" s="18">
        <v>-2.4344000000000001E-2</v>
      </c>
      <c r="H104" s="18">
        <v>-2.8721E-2</v>
      </c>
      <c r="I104" s="18">
        <v>-2.5565999999999998E-2</v>
      </c>
      <c r="J104" s="18">
        <v>-2.5276E-2</v>
      </c>
      <c r="K104" s="18">
        <v>-2.3809E-2</v>
      </c>
      <c r="L104" s="18">
        <v>-2.2797999999999999E-2</v>
      </c>
      <c r="M104" s="18">
        <v>-2.1703E-2</v>
      </c>
      <c r="N104" s="18">
        <v>-2.0740000000000001E-2</v>
      </c>
      <c r="O104" s="18">
        <v>-1.9914000000000001E-2</v>
      </c>
      <c r="P104" s="18">
        <v>-1.9144999999999999E-2</v>
      </c>
      <c r="Q104" s="18">
        <v>-1.8367000000000001E-2</v>
      </c>
      <c r="R104" s="18">
        <v>-1.7714000000000001E-2</v>
      </c>
      <c r="S104" s="18">
        <v>-1.711E-2</v>
      </c>
      <c r="T104" s="18">
        <v>-1.6565E-2</v>
      </c>
      <c r="U104" s="18">
        <v>-1.6167000000000001E-2</v>
      </c>
      <c r="V104" s="18">
        <v>-1.5824000000000001E-2</v>
      </c>
      <c r="W104" s="18">
        <v>-1.5571E-2</v>
      </c>
      <c r="X104" s="18">
        <v>-1.541E-2</v>
      </c>
      <c r="Y104" s="18">
        <v>-1.5386E-2</v>
      </c>
      <c r="Z104" s="18">
        <v>-1.5124E-2</v>
      </c>
      <c r="AA104" s="18">
        <v>-1.4813E-2</v>
      </c>
      <c r="AB104" s="18">
        <v>-1.4612E-2</v>
      </c>
      <c r="AC104" s="18">
        <v>-1.4659999999999999E-2</v>
      </c>
      <c r="AD104" s="18">
        <v>-1.4631E-2</v>
      </c>
      <c r="AE104" s="18">
        <v>-1.46E-2</v>
      </c>
      <c r="AF104" s="18">
        <v>-1.4500000000000001E-2</v>
      </c>
      <c r="AG104" s="18">
        <v>-1.4352999999999999E-2</v>
      </c>
      <c r="AH104" s="18">
        <v>-1.4127000000000001E-2</v>
      </c>
      <c r="AI104" s="18">
        <v>-1.4135E-2</v>
      </c>
      <c r="AJ104" s="18">
        <v>-1.4161999999999999E-2</v>
      </c>
      <c r="AK104" s="22"/>
    </row>
    <row r="105" spans="1:37" s="10" customFormat="1" ht="15" customHeight="1" x14ac:dyDescent="0.25">
      <c r="A105" s="14" t="s">
        <v>68</v>
      </c>
      <c r="B105" s="18">
        <v>1.1424179999999999</v>
      </c>
      <c r="C105" s="18">
        <v>1.155046</v>
      </c>
      <c r="D105" s="18">
        <v>1.095313</v>
      </c>
      <c r="E105" s="18">
        <v>1.1271850000000001</v>
      </c>
      <c r="F105" s="18">
        <v>1.1896659999999999</v>
      </c>
      <c r="G105" s="18">
        <v>1.181157</v>
      </c>
      <c r="H105" s="18">
        <v>1.149127</v>
      </c>
      <c r="I105" s="18">
        <v>1.148889</v>
      </c>
      <c r="J105" s="18">
        <v>1.1678090000000001</v>
      </c>
      <c r="K105" s="18">
        <v>1.174385</v>
      </c>
      <c r="L105" s="18">
        <v>1.1756869999999999</v>
      </c>
      <c r="M105" s="18">
        <v>1.1794549999999999</v>
      </c>
      <c r="N105" s="18">
        <v>1.181495</v>
      </c>
      <c r="O105" s="18">
        <v>1.1673610000000001</v>
      </c>
      <c r="P105" s="18">
        <v>1.176609</v>
      </c>
      <c r="Q105" s="18">
        <v>1.182785</v>
      </c>
      <c r="R105" s="18">
        <v>1.1802440000000001</v>
      </c>
      <c r="S105" s="18">
        <v>1.185325</v>
      </c>
      <c r="T105" s="18">
        <v>1.187592</v>
      </c>
      <c r="U105" s="18">
        <v>1.1901839999999999</v>
      </c>
      <c r="V105" s="18">
        <v>1.1913990000000001</v>
      </c>
      <c r="W105" s="18">
        <v>1.2014579999999999</v>
      </c>
      <c r="X105" s="18">
        <v>1.1983490000000001</v>
      </c>
      <c r="Y105" s="18">
        <v>1.197155</v>
      </c>
      <c r="Z105" s="18">
        <v>1.197921</v>
      </c>
      <c r="AA105" s="18">
        <v>1.201802</v>
      </c>
      <c r="AB105" s="18">
        <v>1.2007829999999999</v>
      </c>
      <c r="AC105" s="18">
        <v>1.202402</v>
      </c>
      <c r="AD105" s="18">
        <v>1.19747</v>
      </c>
      <c r="AE105" s="18">
        <v>1.194682</v>
      </c>
      <c r="AF105" s="18">
        <v>1.192434</v>
      </c>
      <c r="AG105" s="18">
        <v>1.1948160000000001</v>
      </c>
      <c r="AH105" s="18">
        <v>1.2008430000000001</v>
      </c>
      <c r="AI105" s="18">
        <v>1.199273</v>
      </c>
      <c r="AJ105" s="18">
        <v>1.192323</v>
      </c>
      <c r="AK105" s="22"/>
    </row>
    <row r="106" spans="1:37" s="10" customFormat="1" ht="15" customHeight="1" x14ac:dyDescent="0.25">
      <c r="A106" s="14" t="s">
        <v>69</v>
      </c>
      <c r="B106" s="18">
        <v>0.82950999999999997</v>
      </c>
      <c r="C106" s="18">
        <v>0.81685200000000002</v>
      </c>
      <c r="D106" s="18">
        <v>0.81067199999999995</v>
      </c>
      <c r="E106" s="18">
        <v>0.84982599999999997</v>
      </c>
      <c r="F106" s="18">
        <v>0.85084300000000002</v>
      </c>
      <c r="G106" s="18">
        <v>0.85210699999999995</v>
      </c>
      <c r="H106" s="18">
        <v>0.85360999999999998</v>
      </c>
      <c r="I106" s="18">
        <v>0.85492999999999997</v>
      </c>
      <c r="J106" s="18">
        <v>0.84878699999999996</v>
      </c>
      <c r="K106" s="18">
        <v>0.85799099999999995</v>
      </c>
      <c r="L106" s="18">
        <v>0.85236299999999998</v>
      </c>
      <c r="M106" s="18">
        <v>0.853823</v>
      </c>
      <c r="N106" s="18">
        <v>0.86012299999999997</v>
      </c>
      <c r="O106" s="18">
        <v>0.86137300000000006</v>
      </c>
      <c r="P106" s="18">
        <v>0.86322200000000004</v>
      </c>
      <c r="Q106" s="18">
        <v>0.85932799999999998</v>
      </c>
      <c r="R106" s="18">
        <v>0.86175599999999997</v>
      </c>
      <c r="S106" s="18">
        <v>0.85922799999999999</v>
      </c>
      <c r="T106" s="18">
        <v>0.86110600000000004</v>
      </c>
      <c r="U106" s="18">
        <v>0.86265000000000003</v>
      </c>
      <c r="V106" s="18">
        <v>0.86264600000000002</v>
      </c>
      <c r="W106" s="18">
        <v>0.86263900000000004</v>
      </c>
      <c r="X106" s="18">
        <v>0.86263900000000004</v>
      </c>
      <c r="Y106" s="18">
        <v>0.86262399999999995</v>
      </c>
      <c r="Z106" s="18">
        <v>0.85707999999999995</v>
      </c>
      <c r="AA106" s="18">
        <v>0.85840499999999997</v>
      </c>
      <c r="AB106" s="18">
        <v>0.85700100000000001</v>
      </c>
      <c r="AC106" s="18">
        <v>0.84587100000000004</v>
      </c>
      <c r="AD106" s="18">
        <v>0.84537200000000001</v>
      </c>
      <c r="AE106" s="18">
        <v>0.84265199999999996</v>
      </c>
      <c r="AF106" s="18">
        <v>0.83565999999999996</v>
      </c>
      <c r="AG106" s="18">
        <v>0.83198499999999997</v>
      </c>
      <c r="AH106" s="18">
        <v>0.83059499999999997</v>
      </c>
      <c r="AI106" s="18">
        <v>0.82896599999999998</v>
      </c>
      <c r="AJ106" s="18">
        <v>0.82509299999999997</v>
      </c>
      <c r="AK106" s="22"/>
    </row>
    <row r="107" spans="1:37" s="10" customFormat="1" ht="15" customHeight="1" x14ac:dyDescent="0.25">
      <c r="A107" s="14" t="s">
        <v>146</v>
      </c>
      <c r="B107" s="18">
        <v>1.469233</v>
      </c>
      <c r="C107" s="18">
        <v>1.459233</v>
      </c>
      <c r="D107" s="18">
        <v>1.4164330000000001</v>
      </c>
      <c r="E107" s="18">
        <v>1.4860139999999999</v>
      </c>
      <c r="F107" s="18">
        <v>1.5552649999999999</v>
      </c>
      <c r="G107" s="18">
        <v>1.600317</v>
      </c>
      <c r="H107" s="18">
        <v>1.647076</v>
      </c>
      <c r="I107" s="18">
        <v>1.690185</v>
      </c>
      <c r="J107" s="18">
        <v>1.733206</v>
      </c>
      <c r="K107" s="18">
        <v>1.760251</v>
      </c>
      <c r="L107" s="18">
        <v>1.7946759999999999</v>
      </c>
      <c r="M107" s="18">
        <v>1.8364100000000001</v>
      </c>
      <c r="N107" s="18">
        <v>1.882612</v>
      </c>
      <c r="O107" s="18">
        <v>1.9215420000000001</v>
      </c>
      <c r="P107" s="18">
        <v>1.971759</v>
      </c>
      <c r="Q107" s="18">
        <v>2.0215770000000002</v>
      </c>
      <c r="R107" s="18">
        <v>2.0649220000000001</v>
      </c>
      <c r="S107" s="18">
        <v>2.1000809999999999</v>
      </c>
      <c r="T107" s="18">
        <v>2.1372070000000001</v>
      </c>
      <c r="U107" s="18">
        <v>2.165003</v>
      </c>
      <c r="V107" s="18">
        <v>2.2017600000000002</v>
      </c>
      <c r="W107" s="18">
        <v>2.232297</v>
      </c>
      <c r="X107" s="18">
        <v>2.265584</v>
      </c>
      <c r="Y107" s="18">
        <v>2.2999830000000001</v>
      </c>
      <c r="Z107" s="18">
        <v>2.3384119999999999</v>
      </c>
      <c r="AA107" s="18">
        <v>2.3817490000000001</v>
      </c>
      <c r="AB107" s="18">
        <v>2.421907</v>
      </c>
      <c r="AC107" s="18">
        <v>2.4586239999999999</v>
      </c>
      <c r="AD107" s="18">
        <v>2.4959790000000002</v>
      </c>
      <c r="AE107" s="18">
        <v>2.529992</v>
      </c>
      <c r="AF107" s="18">
        <v>2.563129</v>
      </c>
      <c r="AG107" s="18">
        <v>2.5985079999999998</v>
      </c>
      <c r="AH107" s="18">
        <v>2.6284459999999998</v>
      </c>
      <c r="AI107" s="18">
        <v>2.6546370000000001</v>
      </c>
      <c r="AJ107" s="18">
        <v>2.6843360000000001</v>
      </c>
      <c r="AK107" s="22"/>
    </row>
    <row r="108" spans="1:37" s="10" customFormat="1" ht="15" customHeight="1" x14ac:dyDescent="0.25">
      <c r="A108" s="14" t="s">
        <v>70</v>
      </c>
      <c r="B108" s="18">
        <v>3.1945000000000001</v>
      </c>
      <c r="C108" s="18">
        <v>3.2263999999999999</v>
      </c>
      <c r="D108" s="18">
        <v>3.2715000000000001</v>
      </c>
      <c r="E108" s="18">
        <v>3.39642</v>
      </c>
      <c r="F108" s="18">
        <v>3.49227</v>
      </c>
      <c r="G108" s="18">
        <v>3.5442480000000001</v>
      </c>
      <c r="H108" s="18">
        <v>3.6001590000000001</v>
      </c>
      <c r="I108" s="18">
        <v>3.6590449999999999</v>
      </c>
      <c r="J108" s="18">
        <v>3.7172550000000002</v>
      </c>
      <c r="K108" s="18">
        <v>3.7472409999999998</v>
      </c>
      <c r="L108" s="18">
        <v>3.7774040000000002</v>
      </c>
      <c r="M108" s="18">
        <v>3.8157030000000001</v>
      </c>
      <c r="N108" s="18">
        <v>3.8521800000000002</v>
      </c>
      <c r="O108" s="18">
        <v>3.8748269999999998</v>
      </c>
      <c r="P108" s="18">
        <v>3.8898890000000002</v>
      </c>
      <c r="Q108" s="18">
        <v>3.908849</v>
      </c>
      <c r="R108" s="18">
        <v>3.9204330000000001</v>
      </c>
      <c r="S108" s="18">
        <v>3.9365860000000001</v>
      </c>
      <c r="T108" s="18">
        <v>3.9548999999999999</v>
      </c>
      <c r="U108" s="18">
        <v>3.9777779999999998</v>
      </c>
      <c r="V108" s="18">
        <v>3.9999899999999999</v>
      </c>
      <c r="W108" s="18">
        <v>4.0250589999999997</v>
      </c>
      <c r="X108" s="18">
        <v>4.0549720000000002</v>
      </c>
      <c r="Y108" s="18">
        <v>4.0775100000000002</v>
      </c>
      <c r="Z108" s="18">
        <v>4.1006140000000002</v>
      </c>
      <c r="AA108" s="18">
        <v>4.1252019999999998</v>
      </c>
      <c r="AB108" s="18">
        <v>4.1440840000000003</v>
      </c>
      <c r="AC108" s="18">
        <v>4.1614319999999996</v>
      </c>
      <c r="AD108" s="18">
        <v>4.1760409999999997</v>
      </c>
      <c r="AE108" s="18">
        <v>4.1907430000000003</v>
      </c>
      <c r="AF108" s="18">
        <v>4.2093749999999996</v>
      </c>
      <c r="AG108" s="18">
        <v>4.2248299999999999</v>
      </c>
      <c r="AH108" s="18">
        <v>4.2357329999999997</v>
      </c>
      <c r="AI108" s="18">
        <v>4.2441959999999996</v>
      </c>
      <c r="AJ108" s="18">
        <v>4.2570459999999999</v>
      </c>
      <c r="AK108" s="22"/>
    </row>
    <row r="109" spans="1:37" s="10" customFormat="1" ht="15" customHeight="1" x14ac:dyDescent="0.2">
      <c r="A109" s="16" t="s">
        <v>71</v>
      </c>
      <c r="B109" s="19">
        <v>24.462302999999999</v>
      </c>
      <c r="C109" s="19">
        <v>24.784931</v>
      </c>
      <c r="D109" s="19">
        <v>25.613334999999999</v>
      </c>
      <c r="E109" s="19">
        <v>26.416637000000001</v>
      </c>
      <c r="F109" s="19">
        <v>27.259235</v>
      </c>
      <c r="G109" s="19">
        <v>27.64706</v>
      </c>
      <c r="H109" s="19">
        <v>28.033743000000001</v>
      </c>
      <c r="I109" s="19">
        <v>28.466982000000002</v>
      </c>
      <c r="J109" s="19">
        <v>28.828444999999999</v>
      </c>
      <c r="K109" s="19">
        <v>29.05986</v>
      </c>
      <c r="L109" s="19">
        <v>29.247526000000001</v>
      </c>
      <c r="M109" s="19">
        <v>29.555962000000001</v>
      </c>
      <c r="N109" s="19">
        <v>29.892703999999998</v>
      </c>
      <c r="O109" s="19">
        <v>30.132681000000002</v>
      </c>
      <c r="P109" s="19">
        <v>30.376940000000001</v>
      </c>
      <c r="Q109" s="19">
        <v>30.645648999999999</v>
      </c>
      <c r="R109" s="19">
        <v>30.836749999999999</v>
      </c>
      <c r="S109" s="19">
        <v>31.048705999999999</v>
      </c>
      <c r="T109" s="19">
        <v>31.250703999999999</v>
      </c>
      <c r="U109" s="19">
        <v>31.453104</v>
      </c>
      <c r="V109" s="19">
        <v>31.635235000000002</v>
      </c>
      <c r="W109" s="19">
        <v>31.908207000000001</v>
      </c>
      <c r="X109" s="19">
        <v>32.209319999999998</v>
      </c>
      <c r="Y109" s="19">
        <v>32.416496000000002</v>
      </c>
      <c r="Z109" s="19">
        <v>32.627110000000002</v>
      </c>
      <c r="AA109" s="19">
        <v>32.838462999999997</v>
      </c>
      <c r="AB109" s="19">
        <v>32.983806999999999</v>
      </c>
      <c r="AC109" s="19">
        <v>33.149067000000002</v>
      </c>
      <c r="AD109" s="19">
        <v>33.290286999999999</v>
      </c>
      <c r="AE109" s="19">
        <v>33.448025000000001</v>
      </c>
      <c r="AF109" s="19">
        <v>33.580261</v>
      </c>
      <c r="AG109" s="19">
        <v>33.745674000000001</v>
      </c>
      <c r="AH109" s="19">
        <v>33.917651999999997</v>
      </c>
      <c r="AI109" s="19">
        <v>34.053432000000001</v>
      </c>
      <c r="AJ109" s="19">
        <v>34.218116999999999</v>
      </c>
      <c r="AK109" s="23"/>
    </row>
    <row r="110" spans="1:37" s="10" customFormat="1" ht="15" customHeight="1" x14ac:dyDescent="0.25">
      <c r="A110" s="14" t="s">
        <v>72</v>
      </c>
      <c r="B110" s="18">
        <v>6.3741960000000004</v>
      </c>
      <c r="C110" s="18">
        <v>6.3446150000000001</v>
      </c>
      <c r="D110" s="18">
        <v>6.3937710000000001</v>
      </c>
      <c r="E110" s="18">
        <v>6.5854939999999997</v>
      </c>
      <c r="F110" s="18">
        <v>6.7497730000000002</v>
      </c>
      <c r="G110" s="18">
        <v>6.7938349999999996</v>
      </c>
      <c r="H110" s="18">
        <v>6.8454139999999999</v>
      </c>
      <c r="I110" s="18">
        <v>6.8988750000000003</v>
      </c>
      <c r="J110" s="18">
        <v>7.0050739999999996</v>
      </c>
      <c r="K110" s="18">
        <v>7.0444370000000003</v>
      </c>
      <c r="L110" s="18">
        <v>7.0873109999999997</v>
      </c>
      <c r="M110" s="18">
        <v>7.1379159999999997</v>
      </c>
      <c r="N110" s="18">
        <v>7.1813180000000001</v>
      </c>
      <c r="O110" s="18">
        <v>7.2087770000000004</v>
      </c>
      <c r="P110" s="18">
        <v>7.2142749999999998</v>
      </c>
      <c r="Q110" s="18">
        <v>7.2153499999999999</v>
      </c>
      <c r="R110" s="18">
        <v>7.2166090000000001</v>
      </c>
      <c r="S110" s="18">
        <v>7.2339700000000002</v>
      </c>
      <c r="T110" s="18">
        <v>7.2468700000000004</v>
      </c>
      <c r="U110" s="18">
        <v>7.2795500000000004</v>
      </c>
      <c r="V110" s="18">
        <v>7.300433</v>
      </c>
      <c r="W110" s="18">
        <v>7.3284190000000002</v>
      </c>
      <c r="X110" s="18">
        <v>7.3630950000000004</v>
      </c>
      <c r="Y110" s="18">
        <v>7.3881230000000002</v>
      </c>
      <c r="Z110" s="18">
        <v>7.4145760000000003</v>
      </c>
      <c r="AA110" s="18">
        <v>7.4327480000000001</v>
      </c>
      <c r="AB110" s="18">
        <v>7.4347320000000003</v>
      </c>
      <c r="AC110" s="18">
        <v>7.4396579999999997</v>
      </c>
      <c r="AD110" s="18">
        <v>7.4397039999999999</v>
      </c>
      <c r="AE110" s="18">
        <v>7.4315540000000002</v>
      </c>
      <c r="AF110" s="18">
        <v>7.4333</v>
      </c>
      <c r="AG110" s="18">
        <v>7.4330309999999997</v>
      </c>
      <c r="AH110" s="18">
        <v>7.427473</v>
      </c>
      <c r="AI110" s="18">
        <v>7.4203419999999998</v>
      </c>
      <c r="AJ110" s="18">
        <v>7.3965699999999996</v>
      </c>
      <c r="AK110" s="22"/>
    </row>
    <row r="111" spans="1:37" s="10" customFormat="1" ht="15" customHeight="1" x14ac:dyDescent="0.2">
      <c r="A111" s="16" t="s">
        <v>73</v>
      </c>
      <c r="B111" s="19">
        <v>30.836497999999999</v>
      </c>
      <c r="C111" s="19">
        <v>31.129545</v>
      </c>
      <c r="D111" s="19">
        <v>32.007106999999998</v>
      </c>
      <c r="E111" s="19">
        <v>33.002132000000003</v>
      </c>
      <c r="F111" s="19">
        <v>34.009010000000004</v>
      </c>
      <c r="G111" s="19">
        <v>34.440894999999998</v>
      </c>
      <c r="H111" s="19">
        <v>34.879157999999997</v>
      </c>
      <c r="I111" s="19">
        <v>35.365856000000001</v>
      </c>
      <c r="J111" s="19">
        <v>35.833519000000003</v>
      </c>
      <c r="K111" s="19">
        <v>36.104298</v>
      </c>
      <c r="L111" s="19">
        <v>36.334839000000002</v>
      </c>
      <c r="M111" s="19">
        <v>36.693877999999998</v>
      </c>
      <c r="N111" s="19">
        <v>37.074019999999997</v>
      </c>
      <c r="O111" s="19">
        <v>37.341456999999998</v>
      </c>
      <c r="P111" s="19">
        <v>37.591213000000003</v>
      </c>
      <c r="Q111" s="19">
        <v>37.860999999999997</v>
      </c>
      <c r="R111" s="19">
        <v>38.053359999999998</v>
      </c>
      <c r="S111" s="19">
        <v>38.282677</v>
      </c>
      <c r="T111" s="19">
        <v>38.497574</v>
      </c>
      <c r="U111" s="19">
        <v>38.732655000000001</v>
      </c>
      <c r="V111" s="19">
        <v>38.935668999999997</v>
      </c>
      <c r="W111" s="19">
        <v>39.236626000000001</v>
      </c>
      <c r="X111" s="19">
        <v>39.572414000000002</v>
      </c>
      <c r="Y111" s="19">
        <v>39.804619000000002</v>
      </c>
      <c r="Z111" s="19">
        <v>40.041687000000003</v>
      </c>
      <c r="AA111" s="19">
        <v>40.271210000000004</v>
      </c>
      <c r="AB111" s="19">
        <v>40.418537000000001</v>
      </c>
      <c r="AC111" s="19">
        <v>40.588726000000001</v>
      </c>
      <c r="AD111" s="19">
        <v>40.729992000000003</v>
      </c>
      <c r="AE111" s="19">
        <v>40.879578000000002</v>
      </c>
      <c r="AF111" s="19">
        <v>41.013561000000003</v>
      </c>
      <c r="AG111" s="19">
        <v>41.178702999999999</v>
      </c>
      <c r="AH111" s="19">
        <v>41.345123000000001</v>
      </c>
      <c r="AI111" s="19">
        <v>41.473773999999999</v>
      </c>
      <c r="AJ111" s="19">
        <v>41.614685000000001</v>
      </c>
      <c r="AK111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9"/>
  <sheetViews>
    <sheetView workbookViewId="0">
      <selection activeCell="B2" sqref="B2:AJ9"/>
    </sheetView>
  </sheetViews>
  <sheetFormatPr defaultRowHeight="15" x14ac:dyDescent="0.25"/>
  <cols>
    <col min="1" max="1" width="39.85546875" customWidth="1"/>
    <col min="2" max="36" width="9.5703125" bestFit="1" customWidth="1"/>
  </cols>
  <sheetData>
    <row r="1" spans="1:36" s="6" customFormat="1" x14ac:dyDescent="0.25">
      <c r="A1" s="1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6" t="s">
        <v>85</v>
      </c>
      <c r="B2" s="24">
        <f>Data!B14*10^12</f>
        <v>34320189999999.996</v>
      </c>
      <c r="C2" s="24">
        <f>Data!C14*10^12</f>
        <v>33529171000000</v>
      </c>
      <c r="D2" s="24">
        <f>Data!D14*10^12</f>
        <v>35858570000000</v>
      </c>
      <c r="E2" s="24">
        <f>Data!E14*10^12</f>
        <v>38181793000000</v>
      </c>
      <c r="F2" s="24">
        <f>Data!F14*10^12</f>
        <v>40314697000000</v>
      </c>
      <c r="G2" s="24">
        <f>Data!G14*10^12</f>
        <v>41444904000000</v>
      </c>
      <c r="H2" s="24">
        <f>Data!H14*10^12</f>
        <v>42512444000000</v>
      </c>
      <c r="I2" s="24">
        <f>Data!I14*10^12</f>
        <v>43184200000000</v>
      </c>
      <c r="J2" s="24">
        <f>Data!J14*10^12</f>
        <v>44114597000000</v>
      </c>
      <c r="K2" s="24">
        <f>Data!K14*10^12</f>
        <v>45075802000000</v>
      </c>
      <c r="L2" s="24">
        <f>Data!L14*10^12</f>
        <v>45938786000000</v>
      </c>
      <c r="M2" s="24">
        <f>Data!M14*10^12</f>
        <v>46728531000000</v>
      </c>
      <c r="N2" s="24">
        <f>Data!N14*10^12</f>
        <v>46980488000000</v>
      </c>
      <c r="O2" s="24">
        <f>Data!O14*10^12</f>
        <v>47225014000000</v>
      </c>
      <c r="P2" s="24">
        <f>Data!P14*10^12</f>
        <v>47126625000000</v>
      </c>
      <c r="Q2" s="24">
        <f>Data!Q14*10^12</f>
        <v>46779636000000</v>
      </c>
      <c r="R2" s="24">
        <f>Data!R14*10^12</f>
        <v>45869987000000</v>
      </c>
      <c r="S2" s="24">
        <f>Data!S14*10^12</f>
        <v>44908428000000</v>
      </c>
      <c r="T2" s="24">
        <f>Data!T14*10^12</f>
        <v>44148304000000</v>
      </c>
      <c r="U2" s="24">
        <f>Data!U14*10^12</f>
        <v>43512234000000</v>
      </c>
      <c r="V2" s="24">
        <f>Data!V14*10^12</f>
        <v>43352711000000</v>
      </c>
      <c r="W2" s="24">
        <f>Data!W14*10^12</f>
        <v>43332901000000</v>
      </c>
      <c r="X2" s="24">
        <f>Data!X14*10^12</f>
        <v>43520519000000</v>
      </c>
      <c r="Y2" s="24">
        <f>Data!Y14*10^12</f>
        <v>43729424000000</v>
      </c>
      <c r="Z2" s="24">
        <f>Data!Z14*10^12</f>
        <v>44067307000000</v>
      </c>
      <c r="AA2" s="24">
        <f>Data!AA14*10^12</f>
        <v>44470203000000</v>
      </c>
      <c r="AB2" s="24">
        <f>Data!AB14*10^12</f>
        <v>44571461000000</v>
      </c>
      <c r="AC2" s="24">
        <f>Data!AC14*10^12</f>
        <v>44877014000000</v>
      </c>
      <c r="AD2" s="24">
        <f>Data!AD14*10^12</f>
        <v>45110840000000</v>
      </c>
      <c r="AE2" s="24">
        <f>Data!AE14*10^12</f>
        <v>45351357000000</v>
      </c>
      <c r="AF2" s="24">
        <f>Data!AF14*10^12</f>
        <v>45569874000000</v>
      </c>
      <c r="AG2" s="24">
        <f>Data!AG14*10^12</f>
        <v>45752121000000</v>
      </c>
      <c r="AH2" s="24">
        <f>Data!AH14*10^12</f>
        <v>45854210000000</v>
      </c>
      <c r="AI2" s="24">
        <f>Data!AI14*10^12</f>
        <v>45867363000000</v>
      </c>
      <c r="AJ2" s="24">
        <f>Data!AJ14*10^12</f>
        <v>45858444000000</v>
      </c>
    </row>
    <row r="3" spans="1:36" x14ac:dyDescent="0.25">
      <c r="A3" s="6" t="s">
        <v>86</v>
      </c>
      <c r="B3" s="24">
        <f>Data!B30*10^12</f>
        <v>198692001000000</v>
      </c>
      <c r="C3" s="24">
        <f>Data!C30*10^12</f>
        <v>198692001000000</v>
      </c>
      <c r="D3" s="24">
        <f>Data!D30*10^12</f>
        <v>198692001000000</v>
      </c>
      <c r="E3" s="24">
        <f>Data!E30*10^12</f>
        <v>200771362000000</v>
      </c>
      <c r="F3" s="24">
        <f>Data!F30*10^12</f>
        <v>208992630000000</v>
      </c>
      <c r="G3" s="24">
        <f>Data!G30*10^12</f>
        <v>205276337000000</v>
      </c>
      <c r="H3" s="24">
        <f>Data!H30*10^12</f>
        <v>203861191000000</v>
      </c>
      <c r="I3" s="24">
        <f>Data!I30*10^12</f>
        <v>201527420000000</v>
      </c>
      <c r="J3" s="24">
        <f>Data!J30*10^12</f>
        <v>196625214000000</v>
      </c>
      <c r="K3" s="24">
        <f>Data!K30*10^12</f>
        <v>192875549000000</v>
      </c>
      <c r="L3" s="24">
        <f>Data!L30*10^12</f>
        <v>188111389000000</v>
      </c>
      <c r="M3" s="24">
        <f>Data!M30*10^12</f>
        <v>184923340000000</v>
      </c>
      <c r="N3" s="24">
        <f>Data!N30*10^12</f>
        <v>183067261000000</v>
      </c>
      <c r="O3" s="24">
        <f>Data!O30*10^12</f>
        <v>182421051000000</v>
      </c>
      <c r="P3" s="24">
        <f>Data!P30*10^12</f>
        <v>180717453000000</v>
      </c>
      <c r="Q3" s="24">
        <f>Data!Q30*10^12</f>
        <v>183644958000000</v>
      </c>
      <c r="R3" s="24">
        <f>Data!R30*10^12</f>
        <v>183856262000000</v>
      </c>
      <c r="S3" s="24">
        <f>Data!S30*10^12</f>
        <v>184214035000000</v>
      </c>
      <c r="T3" s="24">
        <f>Data!T30*10^12</f>
        <v>185879395000000</v>
      </c>
      <c r="U3" s="24">
        <f>Data!U30*10^12</f>
        <v>188649353000000</v>
      </c>
      <c r="V3" s="24">
        <f>Data!V30*10^12</f>
        <v>188073517000000</v>
      </c>
      <c r="W3" s="24">
        <f>Data!W30*10^12</f>
        <v>188585617000000</v>
      </c>
      <c r="X3" s="24">
        <f>Data!X30*10^12</f>
        <v>190911972000000</v>
      </c>
      <c r="Y3" s="24">
        <f>Data!Y30*10^12</f>
        <v>193486038000000</v>
      </c>
      <c r="Z3" s="24">
        <f>Data!Z30*10^12</f>
        <v>193859100000000</v>
      </c>
      <c r="AA3" s="24">
        <f>Data!AA30*10^12</f>
        <v>193250549000000</v>
      </c>
      <c r="AB3" s="24">
        <f>Data!AB30*10^12</f>
        <v>194073929000000</v>
      </c>
      <c r="AC3" s="24">
        <f>Data!AC30*10^12</f>
        <v>194892563000000</v>
      </c>
      <c r="AD3" s="24">
        <f>Data!AD30*10^12</f>
        <v>194746872000000</v>
      </c>
      <c r="AE3" s="24">
        <f>Data!AE30*10^12</f>
        <v>196401733000000</v>
      </c>
      <c r="AF3" s="24">
        <f>Data!AF30*10^12</f>
        <v>196935791000000</v>
      </c>
      <c r="AG3" s="24">
        <f>Data!AG30*10^12</f>
        <v>197413773000000</v>
      </c>
      <c r="AH3" s="24">
        <f>Data!AH30*10^12</f>
        <v>198744568000000</v>
      </c>
      <c r="AI3" s="24">
        <f>Data!AI30*10^12</f>
        <v>198950958000000</v>
      </c>
      <c r="AJ3" s="24">
        <f>Data!AJ30*10^12</f>
        <v>199144943000000</v>
      </c>
    </row>
    <row r="4" spans="1:36" x14ac:dyDescent="0.25">
      <c r="A4" s="6" t="s">
        <v>87</v>
      </c>
      <c r="B4" s="24">
        <f>Data!B44*10^12</f>
        <v>192264633000000</v>
      </c>
      <c r="C4" s="24">
        <f>Data!C44*10^12</f>
        <v>201418594000000</v>
      </c>
      <c r="D4" s="24">
        <f>Data!D44*10^12</f>
        <v>191810379000000</v>
      </c>
      <c r="E4" s="24">
        <f>Data!E44*10^12</f>
        <v>199484329000000</v>
      </c>
      <c r="F4" s="24">
        <f>Data!F44*10^12</f>
        <v>202660248000000</v>
      </c>
      <c r="G4" s="24">
        <f>Data!G44*10^12</f>
        <v>201741882000000</v>
      </c>
      <c r="H4" s="24">
        <f>Data!H44*10^12</f>
        <v>205852493000000</v>
      </c>
      <c r="I4" s="24">
        <f>Data!I44*10^12</f>
        <v>208900162000000</v>
      </c>
      <c r="J4" s="24">
        <f>Data!J44*10^12</f>
        <v>211259018000000</v>
      </c>
      <c r="K4" s="24">
        <f>Data!K44*10^12</f>
        <v>213641296000000</v>
      </c>
      <c r="L4" s="24">
        <f>Data!L44*10^12</f>
        <v>216065063000000</v>
      </c>
      <c r="M4" s="24">
        <f>Data!M44*10^12</f>
        <v>219276794000000</v>
      </c>
      <c r="N4" s="24">
        <f>Data!N44*10^12</f>
        <v>221572601000000</v>
      </c>
      <c r="O4" s="24">
        <f>Data!O44*10^12</f>
        <v>223627853000000</v>
      </c>
      <c r="P4" s="24">
        <f>Data!P44*10^12</f>
        <v>226505112000000</v>
      </c>
      <c r="Q4" s="24">
        <f>Data!Q44*10^12</f>
        <v>230420258000000</v>
      </c>
      <c r="R4" s="24">
        <f>Data!R44*10^12</f>
        <v>234907715000000</v>
      </c>
      <c r="S4" s="24">
        <f>Data!S44*10^12</f>
        <v>238753677000000</v>
      </c>
      <c r="T4" s="24">
        <f>Data!T44*10^12</f>
        <v>242110229000000</v>
      </c>
      <c r="U4" s="24">
        <f>Data!U44*10^12</f>
        <v>245569641000000</v>
      </c>
      <c r="V4" s="24">
        <f>Data!V44*10^12</f>
        <v>248970734000000</v>
      </c>
      <c r="W4" s="24">
        <f>Data!W44*10^12</f>
        <v>251209808000000</v>
      </c>
      <c r="X4" s="24">
        <f>Data!X44*10^12</f>
        <v>251645508000000</v>
      </c>
      <c r="Y4" s="24">
        <f>Data!Y44*10^12</f>
        <v>250087616000000</v>
      </c>
      <c r="Z4" s="24">
        <f>Data!Z44*10^12</f>
        <v>250849548000000</v>
      </c>
      <c r="AA4" s="24">
        <f>Data!AA44*10^12</f>
        <v>252985001000000</v>
      </c>
      <c r="AB4" s="24">
        <f>Data!AB44*10^12</f>
        <v>254412704000000</v>
      </c>
      <c r="AC4" s="24">
        <f>Data!AC44*10^12</f>
        <v>252943481000000</v>
      </c>
      <c r="AD4" s="24">
        <f>Data!AD44*10^12</f>
        <v>251129715000000</v>
      </c>
      <c r="AE4" s="24">
        <f>Data!AE44*10^12</f>
        <v>249488510000000</v>
      </c>
      <c r="AF4" s="24">
        <f>Data!AF44*10^12</f>
        <v>248499939000000</v>
      </c>
      <c r="AG4" s="24">
        <f>Data!AG44*10^12</f>
        <v>248314255000000</v>
      </c>
      <c r="AH4" s="24">
        <f>Data!AH44*10^12</f>
        <v>249072601000000</v>
      </c>
      <c r="AI4" s="24">
        <f>Data!AI44*10^12</f>
        <v>248158340000000</v>
      </c>
      <c r="AJ4" s="24">
        <f>Data!AJ44*10^12</f>
        <v>246334290000000</v>
      </c>
    </row>
    <row r="5" spans="1:36" x14ac:dyDescent="0.25">
      <c r="A5" s="6" t="s">
        <v>88</v>
      </c>
      <c r="B5" s="24">
        <f>Data!B56*10^12</f>
        <v>465076782000000</v>
      </c>
      <c r="C5" s="24">
        <f>Data!C56*10^12</f>
        <v>494523315000000</v>
      </c>
      <c r="D5" s="24">
        <f>Data!D56*10^12</f>
        <v>517983704000000</v>
      </c>
      <c r="E5" s="24">
        <f>Data!E56*10^12</f>
        <v>555891540999999.94</v>
      </c>
      <c r="F5" s="24">
        <f>Data!F56*10^12</f>
        <v>582642944000000</v>
      </c>
      <c r="G5" s="24">
        <f>Data!G56*10^12</f>
        <v>601391296000000</v>
      </c>
      <c r="H5" s="24">
        <f>Data!H56*10^12</f>
        <v>618842712000000</v>
      </c>
      <c r="I5" s="24">
        <f>Data!I56*10^12</f>
        <v>639643616000000</v>
      </c>
      <c r="J5" s="24">
        <f>Data!J56*10^12</f>
        <v>662262634000000</v>
      </c>
      <c r="K5" s="24">
        <f>Data!K56*10^12</f>
        <v>670645020000000</v>
      </c>
      <c r="L5" s="24">
        <f>Data!L56*10^12</f>
        <v>675835693000000</v>
      </c>
      <c r="M5" s="24">
        <f>Data!M56*10^12</f>
        <v>684347656000000</v>
      </c>
      <c r="N5" s="24">
        <f>Data!N56*10^12</f>
        <v>695113892000000</v>
      </c>
      <c r="O5" s="24">
        <f>Data!O56*10^12</f>
        <v>701281677000000</v>
      </c>
      <c r="P5" s="24">
        <f>Data!P56*10^12</f>
        <v>704991638000000</v>
      </c>
      <c r="Q5" s="24">
        <f>Data!Q56*10^12</f>
        <v>707130371000000</v>
      </c>
      <c r="R5" s="24">
        <f>Data!R56*10^12</f>
        <v>705354797000000</v>
      </c>
      <c r="S5" s="24">
        <f>Data!S56*10^12</f>
        <v>706762878000000</v>
      </c>
      <c r="T5" s="24">
        <f>Data!T56*10^12</f>
        <v>702746277000000</v>
      </c>
      <c r="U5" s="24">
        <f>Data!U56*10^12</f>
        <v>698039246000000</v>
      </c>
      <c r="V5" s="24">
        <f>Data!V56*10^12</f>
        <v>694637817000000</v>
      </c>
      <c r="W5" s="24">
        <f>Data!W56*10^12</f>
        <v>694005859000000</v>
      </c>
      <c r="X5" s="24">
        <f>Data!X56*10^12</f>
        <v>697226929000000</v>
      </c>
      <c r="Y5" s="24">
        <f>Data!Y56*10^12</f>
        <v>692275635000000</v>
      </c>
      <c r="Z5" s="24">
        <f>Data!Z56*10^12</f>
        <v>685541077000000</v>
      </c>
      <c r="AA5" s="24">
        <f>Data!AA56*10^12</f>
        <v>680112793000000</v>
      </c>
      <c r="AB5" s="24">
        <f>Data!AB56*10^12</f>
        <v>670950806000000</v>
      </c>
      <c r="AC5" s="24">
        <f>Data!AC56*10^12</f>
        <v>662962646000000</v>
      </c>
      <c r="AD5" s="24">
        <f>Data!AD56*10^12</f>
        <v>655002014000000</v>
      </c>
      <c r="AE5" s="24">
        <f>Data!AE56*10^12</f>
        <v>647193237000000</v>
      </c>
      <c r="AF5" s="24">
        <f>Data!AF56*10^12</f>
        <v>637852844000000</v>
      </c>
      <c r="AG5" s="24">
        <f>Data!AG56*10^12</f>
        <v>629765015000000</v>
      </c>
      <c r="AH5" s="24">
        <f>Data!AH56*10^12</f>
        <v>620467834000000</v>
      </c>
      <c r="AI5" s="24">
        <f>Data!AI56*10^12</f>
        <v>610354004000000</v>
      </c>
      <c r="AJ5" s="24">
        <f>Data!AJ56*10^12</f>
        <v>600649658000000</v>
      </c>
    </row>
    <row r="6" spans="1:36" x14ac:dyDescent="0.25">
      <c r="A6" s="6" t="s">
        <v>89</v>
      </c>
      <c r="B6" s="24">
        <f>SUM(Data!B68:B69)*10^12</f>
        <v>355326843000000</v>
      </c>
      <c r="C6" s="24">
        <f>SUM(Data!C68:C69)*10^12</f>
        <v>349025146000000</v>
      </c>
      <c r="D6" s="24">
        <f>SUM(Data!D68:D69)*10^12</f>
        <v>368125336000000</v>
      </c>
      <c r="E6" s="24">
        <f>SUM(Data!E68:E69)*10^12</f>
        <v>385738403000000</v>
      </c>
      <c r="F6" s="24">
        <f>SUM(Data!F68:F69)*10^12</f>
        <v>395490265000000</v>
      </c>
      <c r="G6" s="24">
        <f>SUM(Data!G68:G69)*10^12</f>
        <v>398180115000000</v>
      </c>
      <c r="H6" s="24">
        <f>SUM(Data!H68:H69)*10^12</f>
        <v>402226379000000</v>
      </c>
      <c r="I6" s="24">
        <f>SUM(Data!I68:I69)*10^12</f>
        <v>406907440000000</v>
      </c>
      <c r="J6" s="24">
        <f>SUM(Data!J68:J69)*10^12</f>
        <v>413306091000000</v>
      </c>
      <c r="K6" s="24">
        <f>SUM(Data!K68:K69)*10^12</f>
        <v>415348206000000</v>
      </c>
      <c r="L6" s="24">
        <f>SUM(Data!L68:L69)*10^12</f>
        <v>416951813000000</v>
      </c>
      <c r="M6" s="24">
        <f>SUM(Data!M68:M69)*10^12</f>
        <v>419501648000000</v>
      </c>
      <c r="N6" s="24">
        <f>SUM(Data!N68:N69)*10^12</f>
        <v>421338623000000</v>
      </c>
      <c r="O6" s="24">
        <f>SUM(Data!O68:O69)*10^12</f>
        <v>421697937000000</v>
      </c>
      <c r="P6" s="24">
        <f>SUM(Data!P68:P69)*10^12</f>
        <v>420746765000000</v>
      </c>
      <c r="Q6" s="24">
        <f>SUM(Data!Q68:Q69)*10^12</f>
        <v>419511658000000</v>
      </c>
      <c r="R6" s="24">
        <f>SUM(Data!R68:R69)*10^12</f>
        <v>416745056000000</v>
      </c>
      <c r="S6" s="24">
        <f>SUM(Data!S68:S69)*10^12</f>
        <v>414297729000000</v>
      </c>
      <c r="T6" s="24">
        <f>SUM(Data!T68:T69)*10^12</f>
        <v>413135193000000</v>
      </c>
      <c r="U6" s="24">
        <f>SUM(Data!U68:U69)*10^12</f>
        <v>412669312000000</v>
      </c>
      <c r="V6" s="24">
        <f>SUM(Data!V68:V69)*10^12</f>
        <v>412853119000000</v>
      </c>
      <c r="W6" s="24">
        <f>SUM(Data!W68:W69)*10^12</f>
        <v>414070557000000</v>
      </c>
      <c r="X6" s="24">
        <f>SUM(Data!X68:X69)*10^12</f>
        <v>413955872000000</v>
      </c>
      <c r="Y6" s="24">
        <f>SUM(Data!Y68:Y69)*10^12</f>
        <v>415622559000000</v>
      </c>
      <c r="Z6" s="24">
        <f>SUM(Data!Z68:Z69)*10^12</f>
        <v>417593994000000</v>
      </c>
      <c r="AA6" s="24">
        <f>SUM(Data!AA68:AA69)*10^12</f>
        <v>419057922000000</v>
      </c>
      <c r="AB6" s="24">
        <f>SUM(Data!AB68:AB69)*10^12</f>
        <v>420125183000000</v>
      </c>
      <c r="AC6" s="24">
        <f>SUM(Data!AC68:AC69)*10^12</f>
        <v>421126465000000</v>
      </c>
      <c r="AD6" s="24">
        <f>SUM(Data!AD68:AD69)*10^12</f>
        <v>421754883000000</v>
      </c>
      <c r="AE6" s="24">
        <f>SUM(Data!AE68:AE69)*10^12</f>
        <v>421191681000000</v>
      </c>
      <c r="AF6" s="24">
        <f>SUM(Data!AF68:AF69)*10^12</f>
        <v>421677429000000</v>
      </c>
      <c r="AG6" s="24">
        <f>SUM(Data!AG68:AG69)*10^12</f>
        <v>422905945000000</v>
      </c>
      <c r="AH6" s="24">
        <f>SUM(Data!AH68:AH69)*10^12</f>
        <v>423262970000000</v>
      </c>
      <c r="AI6" s="24">
        <f>SUM(Data!AI68:AI69)*10^12</f>
        <v>424111664000000</v>
      </c>
      <c r="AJ6" s="24">
        <f>SUM(Data!AJ68:AJ69)*10^12</f>
        <v>425607849000000</v>
      </c>
    </row>
    <row r="7" spans="1:36" x14ac:dyDescent="0.25">
      <c r="A7" s="6" t="s">
        <v>90</v>
      </c>
      <c r="B7" s="24">
        <f>Data!B75*10^12</f>
        <v>219369905167615.94</v>
      </c>
      <c r="C7" s="24">
        <f>Data!C75*10^12</f>
        <v>220987711374488.88</v>
      </c>
      <c r="D7" s="24">
        <f>Data!D75*10^12</f>
        <v>222604159791847</v>
      </c>
      <c r="E7" s="24">
        <f>Data!E75*10^12</f>
        <v>224217892630175.53</v>
      </c>
      <c r="F7" s="24">
        <f>Data!F75*10^12</f>
        <v>225826873205202.31</v>
      </c>
      <c r="G7" s="24">
        <f>Data!G75*10^12</f>
        <v>227428385937897.69</v>
      </c>
      <c r="H7" s="24">
        <f>Data!H75*10^12</f>
        <v>229019715249232.22</v>
      </c>
      <c r="I7" s="24">
        <f>Data!I75*10^12</f>
        <v>230596787770661.41</v>
      </c>
      <c r="J7" s="24">
        <f>Data!J75*10^12</f>
        <v>232156887923155.69</v>
      </c>
      <c r="K7" s="24">
        <f>Data!K75*10^12</f>
        <v>233698657917200.38</v>
      </c>
      <c r="L7" s="24">
        <f>Data!L75*10^12</f>
        <v>235224134437067.5</v>
      </c>
      <c r="M7" s="24">
        <f>Data!M75*10^12</f>
        <v>236727207429940.63</v>
      </c>
      <c r="N7" s="24">
        <f>Data!N75*10^12</f>
        <v>238205161316790.13</v>
      </c>
      <c r="O7" s="24">
        <f>Data!O75*10^12</f>
        <v>239655280518586.34</v>
      </c>
      <c r="P7" s="24">
        <f>Data!P75*10^12</f>
        <v>241076207245814.63</v>
      </c>
      <c r="Q7" s="24">
        <f>Data!Q75*10^12</f>
        <v>242465225919445.34</v>
      </c>
      <c r="R7" s="24">
        <f>Data!R75*10^12</f>
        <v>243823015434235.88</v>
      </c>
      <c r="S7" s="24">
        <f>Data!S75*10^12</f>
        <v>245148218000671.41</v>
      </c>
      <c r="T7" s="24">
        <f>Data!T75*10^12</f>
        <v>246440833618752</v>
      </c>
      <c r="U7" s="24">
        <f>Data!U75*10^12</f>
        <v>247702898972749.81</v>
      </c>
      <c r="V7" s="24">
        <f>Data!V75*10^12</f>
        <v>248934414062664.81</v>
      </c>
      <c r="W7" s="24">
        <f>Data!W75*10^12</f>
        <v>250137415572769.19</v>
      </c>
      <c r="X7" s="24">
        <f>Data!X75*10^12</f>
        <v>251312582397820.38</v>
      </c>
      <c r="Y7" s="24">
        <f>Data!Y75*10^12</f>
        <v>252461272327333.19</v>
      </c>
      <c r="Z7" s="24">
        <f>Data!Z75*10^12</f>
        <v>253586200940337.13</v>
      </c>
      <c r="AA7" s="24">
        <f>Data!AA75*10^12</f>
        <v>254688726026347.03</v>
      </c>
      <c r="AB7" s="24">
        <f>Data!AB75*10^12</f>
        <v>255770884269635.09</v>
      </c>
      <c r="AC7" s="24">
        <f>Data!AC75*10^12</f>
        <v>256835391249230.84</v>
      </c>
      <c r="AD7" s="24">
        <f>Data!AD75*10^12</f>
        <v>257885641438921.31</v>
      </c>
      <c r="AE7" s="24">
        <f>Data!AE75*10^12</f>
        <v>258923671522978.69</v>
      </c>
      <c r="AF7" s="24">
        <f>Data!AF75*10^12</f>
        <v>259953554869947.31</v>
      </c>
      <c r="AG7" s="24">
        <f>Data!AG75*10^12</f>
        <v>260977328164099.34</v>
      </c>
      <c r="AH7" s="24">
        <f>Data!AH75*10^12</f>
        <v>261997706984464.41</v>
      </c>
      <c r="AI7" s="24">
        <f>Data!AI75*10^12</f>
        <v>263016728015314.69</v>
      </c>
      <c r="AJ7" s="24">
        <f>Data!AJ75*10^12</f>
        <v>264037106835679.75</v>
      </c>
    </row>
    <row r="8" spans="1:36" x14ac:dyDescent="0.25">
      <c r="A8" s="6" t="s">
        <v>103</v>
      </c>
      <c r="B8" s="24">
        <f>Data!B86*10^12</f>
        <v>162109940000000</v>
      </c>
      <c r="C8" s="24">
        <f>Data!C86*10^12</f>
        <v>160822174000000</v>
      </c>
      <c r="D8" s="24">
        <f>Data!D86*10^12</f>
        <v>157264969000000</v>
      </c>
      <c r="E8" s="24">
        <f>Data!E86*10^12</f>
        <v>161493896000000</v>
      </c>
      <c r="F8" s="24">
        <f>Data!F86*10^12</f>
        <v>165108643000000</v>
      </c>
      <c r="G8" s="24">
        <f>Data!G86*10^12</f>
        <v>167654480000000</v>
      </c>
      <c r="H8" s="24">
        <f>Data!H86*10^12</f>
        <v>170233109000000</v>
      </c>
      <c r="I8" s="24">
        <f>Data!I86*10^12</f>
        <v>172561264000000</v>
      </c>
      <c r="J8" s="24">
        <f>Data!J86*10^12</f>
        <v>174717010000000</v>
      </c>
      <c r="K8" s="24">
        <f>Data!K86*10^12</f>
        <v>175991364000000</v>
      </c>
      <c r="L8" s="24">
        <f>Data!L86*10^12</f>
        <v>177554031000000</v>
      </c>
      <c r="M8" s="24">
        <f>Data!M86*10^12</f>
        <v>179378387000000</v>
      </c>
      <c r="N8" s="24">
        <f>Data!N86*10^12</f>
        <v>180257202000000</v>
      </c>
      <c r="O8" s="24">
        <f>Data!O86*10^12</f>
        <v>180688660000000</v>
      </c>
      <c r="P8" s="24">
        <f>Data!P86*10^12</f>
        <v>181052856000000</v>
      </c>
      <c r="Q8" s="24">
        <f>Data!Q86*10^12</f>
        <v>181772675000000</v>
      </c>
      <c r="R8" s="24">
        <f>Data!R86*10^12</f>
        <v>182507065000000</v>
      </c>
      <c r="S8" s="24">
        <f>Data!S86*10^12</f>
        <v>183025116000000</v>
      </c>
      <c r="T8" s="24">
        <f>Data!T86*10^12</f>
        <v>183484070000000</v>
      </c>
      <c r="U8" s="24">
        <f>Data!U86*10^12</f>
        <v>183934799000000</v>
      </c>
      <c r="V8" s="24">
        <f>Data!V86*10^12</f>
        <v>184493286000000</v>
      </c>
      <c r="W8" s="24">
        <f>Data!W86*10^12</f>
        <v>185069366000000</v>
      </c>
      <c r="X8" s="24">
        <f>Data!X86*10^12</f>
        <v>185718201000000</v>
      </c>
      <c r="Y8" s="24">
        <f>Data!Y86*10^12</f>
        <v>186553055000000</v>
      </c>
      <c r="Z8" s="24">
        <f>Data!Z86*10^12</f>
        <v>187387405000000</v>
      </c>
      <c r="AA8" s="24">
        <f>Data!AA86*10^12</f>
        <v>188237869000000</v>
      </c>
      <c r="AB8" s="24">
        <f>Data!AB86*10^12</f>
        <v>189223511000000</v>
      </c>
      <c r="AC8" s="24">
        <f>Data!AC86*10^12</f>
        <v>190125992000000</v>
      </c>
      <c r="AD8" s="24">
        <f>Data!AD86*10^12</f>
        <v>190924744000000</v>
      </c>
      <c r="AE8" s="24">
        <f>Data!AE86*10^12</f>
        <v>191602570000000</v>
      </c>
      <c r="AF8" s="24">
        <f>Data!AF86*10^12</f>
        <v>192251816000000</v>
      </c>
      <c r="AG8" s="24">
        <f>Data!AG86*10^12</f>
        <v>193108063000000</v>
      </c>
      <c r="AH8" s="24">
        <f>Data!AH86*10^12</f>
        <v>193978973000000</v>
      </c>
      <c r="AI8" s="24">
        <f>Data!AI86*10^12</f>
        <v>194814194000000</v>
      </c>
      <c r="AJ8" s="24">
        <f>Data!AJ86*10^12</f>
        <v>195729874000000</v>
      </c>
    </row>
    <row r="9" spans="1:36" x14ac:dyDescent="0.25">
      <c r="A9" s="6" t="s">
        <v>91</v>
      </c>
      <c r="B9" s="24">
        <f>Data!B108*10^15-SUM(B2:B8)</f>
        <v>1567339705832384</v>
      </c>
      <c r="C9" s="24">
        <f>Data!C108*10^15-SUM(C2:C8)</f>
        <v>1567401887625511</v>
      </c>
      <c r="D9" s="24">
        <f>Data!D108*10^15-SUM(D2:D8)</f>
        <v>1579160881208153</v>
      </c>
      <c r="E9" s="24">
        <f>Data!E108*10^15-SUM(E2:E8)</f>
        <v>1630640783369824.5</v>
      </c>
      <c r="F9" s="24">
        <f>Data!F108*10^15-SUM(F2:F8)</f>
        <v>1671233699794797.8</v>
      </c>
      <c r="G9" s="24">
        <f>Data!G108*10^15-SUM(G2:G8)</f>
        <v>1701130600062102.3</v>
      </c>
      <c r="H9" s="24">
        <f>Data!H108*10^15-SUM(H2:H8)</f>
        <v>1727610956750767.8</v>
      </c>
      <c r="I9" s="24">
        <f>Data!I108*10^15-SUM(I2:I8)</f>
        <v>1755724110229338.5</v>
      </c>
      <c r="J9" s="24">
        <f>Data!J108*10^15-SUM(J2:J8)</f>
        <v>1782813548076844.3</v>
      </c>
      <c r="K9" s="24">
        <f>Data!K108*10^15-SUM(K2:K8)</f>
        <v>1799965105082799.5</v>
      </c>
      <c r="L9" s="24">
        <f>Data!L108*10^15-SUM(L2:L8)</f>
        <v>1821723090562932.5</v>
      </c>
      <c r="M9" s="24">
        <f>Data!M108*10^15-SUM(M2:M8)</f>
        <v>1844819436570059.5</v>
      </c>
      <c r="N9" s="24">
        <f>Data!N108*10^15-SUM(N2:N8)</f>
        <v>1865644771683210</v>
      </c>
      <c r="O9" s="24">
        <f>Data!O108*10^15-SUM(O2:O8)</f>
        <v>1878229527481413.8</v>
      </c>
      <c r="P9" s="24">
        <f>Data!P108*10^15-SUM(P2:P8)</f>
        <v>1887672343754185.5</v>
      </c>
      <c r="Q9" s="24">
        <f>Data!Q108*10^15-SUM(Q2:Q8)</f>
        <v>1897124218080554.8</v>
      </c>
      <c r="R9" s="24">
        <f>Data!R108*10^15-SUM(R2:R8)</f>
        <v>1907369102565764</v>
      </c>
      <c r="S9" s="24">
        <f>Data!S108*10^15-SUM(S2:S8)</f>
        <v>1919475918999328.5</v>
      </c>
      <c r="T9" s="24">
        <f>Data!T108*10^15-SUM(T2:T8)</f>
        <v>1936955698381248</v>
      </c>
      <c r="U9" s="24">
        <f>Data!U108*10^15-SUM(U2:U8)</f>
        <v>1957700516027250.3</v>
      </c>
      <c r="V9" s="24">
        <f>Data!V108*10^15-SUM(V2:V8)</f>
        <v>1978674401937335.3</v>
      </c>
      <c r="W9" s="24">
        <f>Data!W108*10^15-SUM(W2:W8)</f>
        <v>1998647476427230.3</v>
      </c>
      <c r="X9" s="24">
        <f>Data!X108*10^15-SUM(X2:X8)</f>
        <v>2020680416602179.5</v>
      </c>
      <c r="Y9" s="24">
        <f>Data!Y108*10^15-SUM(Y2:Y8)</f>
        <v>2043294400672666.8</v>
      </c>
      <c r="Z9" s="24">
        <f>Data!Z108*10^15-SUM(Z2:Z8)</f>
        <v>2067729368059663</v>
      </c>
      <c r="AA9" s="24">
        <f>Data!AA108*10^15-SUM(AA2:AA8)</f>
        <v>2092398936973653</v>
      </c>
      <c r="AB9" s="24">
        <f>Data!AB108*10^15-SUM(AB2:AB8)</f>
        <v>2114955521730365.5</v>
      </c>
      <c r="AC9" s="24">
        <f>Data!AC108*10^15-SUM(AC2:AC8)</f>
        <v>2137668447750768.8</v>
      </c>
      <c r="AD9" s="24">
        <f>Data!AD108*10^15-SUM(AD2:AD8)</f>
        <v>2159486290561078.3</v>
      </c>
      <c r="AE9" s="24">
        <f>Data!AE108*10^15-SUM(AE2:AE8)</f>
        <v>2180590240477021.8</v>
      </c>
      <c r="AF9" s="24">
        <f>Data!AF108*10^15-SUM(AF2:AF8)</f>
        <v>2206633752130052.3</v>
      </c>
      <c r="AG9" s="24">
        <f>Data!AG108*10^15-SUM(AG2:AG8)</f>
        <v>2226593499835900.8</v>
      </c>
      <c r="AH9" s="24">
        <f>Data!AH108*10^15-SUM(AH2:AH8)</f>
        <v>2242354137015535</v>
      </c>
      <c r="AI9" s="24">
        <f>Data!AI108*10^15-SUM(AI2:AI8)</f>
        <v>2258922748984685</v>
      </c>
      <c r="AJ9" s="24">
        <f>Data!AJ108*10^15-SUM(AJ2:AJ8)</f>
        <v>2279683835164320</v>
      </c>
    </row>
  </sheetData>
  <pageMargins left="0.7" right="0.7" top="0.75" bottom="0.75" header="0.3" footer="0.3"/>
  <ignoredErrors>
    <ignoredError sqref="B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9"/>
  <sheetViews>
    <sheetView topLeftCell="J1" workbookViewId="0">
      <selection activeCell="C2" sqref="C2:AJ9"/>
    </sheetView>
  </sheetViews>
  <sheetFormatPr defaultRowHeight="15" x14ac:dyDescent="0.25"/>
  <cols>
    <col min="1" max="1" width="39.85546875" style="6" customWidth="1"/>
    <col min="2" max="2" width="11.5703125" style="6" customWidth="1"/>
    <col min="3" max="3" width="9.5703125" style="6" customWidth="1"/>
    <col min="4" max="36" width="9.5703125" style="6" bestFit="1" customWidth="1"/>
    <col min="37" max="16384" width="9.140625" style="6"/>
  </cols>
  <sheetData>
    <row r="1" spans="1:36" x14ac:dyDescent="0.25">
      <c r="A1" s="1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6" t="s">
        <v>85</v>
      </c>
      <c r="B2" s="24">
        <f>Data!B10*10^12</f>
        <v>214253067000000</v>
      </c>
      <c r="C2" s="24">
        <f>Data!C10*10^12</f>
        <v>194531616000000</v>
      </c>
      <c r="D2" s="24">
        <f>Data!D10*10^12</f>
        <v>204587524000000</v>
      </c>
      <c r="E2" s="24">
        <f>Data!E10*10^12</f>
        <v>212858917000000</v>
      </c>
      <c r="F2" s="24">
        <f>Data!F10*10^12</f>
        <v>219011948000000</v>
      </c>
      <c r="G2" s="24">
        <f>Data!G10*10^12</f>
        <v>221739014000000</v>
      </c>
      <c r="H2" s="24">
        <f>Data!H10*10^12</f>
        <v>223100906000000</v>
      </c>
      <c r="I2" s="24">
        <f>Data!I10*10^12</f>
        <v>222603851000000</v>
      </c>
      <c r="J2" s="24">
        <f>Data!J10*10^12</f>
        <v>221804840000000</v>
      </c>
      <c r="K2" s="24">
        <f>Data!K10*10^12</f>
        <v>217831497000000</v>
      </c>
      <c r="L2" s="24">
        <f>Data!L10*10^12</f>
        <v>212664017000000</v>
      </c>
      <c r="M2" s="24">
        <f>Data!M10*10^12</f>
        <v>205732346000000</v>
      </c>
      <c r="N2" s="24">
        <f>Data!N10*10^12</f>
        <v>197340546000000</v>
      </c>
      <c r="O2" s="24">
        <f>Data!O10*10^12</f>
        <v>187921707000000</v>
      </c>
      <c r="P2" s="24">
        <f>Data!P10*10^12</f>
        <v>179390045000000</v>
      </c>
      <c r="Q2" s="24">
        <f>Data!Q10*10^12</f>
        <v>171588531000000</v>
      </c>
      <c r="R2" s="24">
        <f>Data!R10*10^12</f>
        <v>162682663000000</v>
      </c>
      <c r="S2" s="24">
        <f>Data!S10*10^12</f>
        <v>155231140000000</v>
      </c>
      <c r="T2" s="24">
        <f>Data!T10*10^12</f>
        <v>148885040000000</v>
      </c>
      <c r="U2" s="24">
        <f>Data!U10*10^12</f>
        <v>140962265000000</v>
      </c>
      <c r="V2" s="24">
        <f>Data!V10*10^12</f>
        <v>140465622000000</v>
      </c>
      <c r="W2" s="24">
        <f>Data!W10*10^12</f>
        <v>139751495000000</v>
      </c>
      <c r="X2" s="24">
        <f>Data!X10*10^12</f>
        <v>139791228999999.98</v>
      </c>
      <c r="Y2" s="24">
        <f>Data!Y10*10^12</f>
        <v>139069640999999.98</v>
      </c>
      <c r="Z2" s="24">
        <f>Data!Z10*10^12</f>
        <v>138975830000000</v>
      </c>
      <c r="AA2" s="24">
        <f>Data!AA10*10^12</f>
        <v>139213470000000</v>
      </c>
      <c r="AB2" s="24">
        <f>Data!AB10*10^12</f>
        <v>138745575000000</v>
      </c>
      <c r="AC2" s="24">
        <f>Data!AC10*10^12</f>
        <v>138986572000000</v>
      </c>
      <c r="AD2" s="24">
        <f>Data!AD10*10^12</f>
        <v>139775116000000</v>
      </c>
      <c r="AE2" s="24">
        <f>Data!AE10*10^12</f>
        <v>140663101000000.02</v>
      </c>
      <c r="AF2" s="24">
        <f>Data!AF10*10^12</f>
        <v>141992004000000</v>
      </c>
      <c r="AG2" s="24">
        <f>Data!AG10*10^12</f>
        <v>142561218000000</v>
      </c>
      <c r="AH2" s="24">
        <f>Data!AH10*10^12</f>
        <v>142980865000000</v>
      </c>
      <c r="AI2" s="24">
        <f>Data!AI10*10^12</f>
        <v>143141571000000</v>
      </c>
      <c r="AJ2" s="24">
        <f>Data!AJ10*10^12</f>
        <v>143464539000000</v>
      </c>
    </row>
    <row r="3" spans="1:36" x14ac:dyDescent="0.25">
      <c r="A3" s="6" t="s">
        <v>86</v>
      </c>
      <c r="B3" s="24">
        <f>Data!B28*10^12</f>
        <v>24000000000000</v>
      </c>
      <c r="C3" s="24">
        <f>Data!C28*10^12</f>
        <v>24000000000000</v>
      </c>
      <c r="D3" s="24">
        <f>Data!D28*10^12</f>
        <v>24000000000000</v>
      </c>
      <c r="E3" s="24">
        <f>Data!E28*10^12</f>
        <v>30971102000000</v>
      </c>
      <c r="F3" s="24">
        <f>Data!F28*10^12</f>
        <v>30971102000000</v>
      </c>
      <c r="G3" s="24">
        <f>Data!G28*10^12</f>
        <v>30971102000000</v>
      </c>
      <c r="H3" s="24">
        <f>Data!H28*10^12</f>
        <v>30971102000000</v>
      </c>
      <c r="I3" s="24">
        <f>Data!I28*10^12</f>
        <v>30971102000000</v>
      </c>
      <c r="J3" s="24">
        <f>Data!J28*10^12</f>
        <v>30971102000000</v>
      </c>
      <c r="K3" s="24">
        <f>Data!K28*10^12</f>
        <v>30971102000000</v>
      </c>
      <c r="L3" s="24">
        <f>Data!L28*10^12</f>
        <v>30971102000000</v>
      </c>
      <c r="M3" s="24">
        <f>Data!M28*10^12</f>
        <v>30971102000000</v>
      </c>
      <c r="N3" s="24">
        <f>Data!N28*10^12</f>
        <v>30971102000000</v>
      </c>
      <c r="O3" s="24">
        <f>Data!O28*10^12</f>
        <v>30971102000000</v>
      </c>
      <c r="P3" s="24">
        <f>Data!P28*10^12</f>
        <v>30971102000000</v>
      </c>
      <c r="Q3" s="24">
        <f>Data!Q28*10^12</f>
        <v>30971102000000</v>
      </c>
      <c r="R3" s="24">
        <f>Data!R28*10^12</f>
        <v>30971102000000</v>
      </c>
      <c r="S3" s="24">
        <f>Data!S28*10^12</f>
        <v>30971102000000</v>
      </c>
      <c r="T3" s="24">
        <f>Data!T28*10^12</f>
        <v>30971102000000</v>
      </c>
      <c r="U3" s="24">
        <f>Data!U28*10^12</f>
        <v>30971102000000</v>
      </c>
      <c r="V3" s="24">
        <f>Data!V28*10^12</f>
        <v>30971102000000</v>
      </c>
      <c r="W3" s="24">
        <f>Data!W28*10^12</f>
        <v>30971102000000</v>
      </c>
      <c r="X3" s="24">
        <f>Data!X28*10^12</f>
        <v>30971102000000</v>
      </c>
      <c r="Y3" s="24">
        <f>Data!Y28*10^12</f>
        <v>30971102000000</v>
      </c>
      <c r="Z3" s="24">
        <f>Data!Z28*10^12</f>
        <v>30971102000000</v>
      </c>
      <c r="AA3" s="24">
        <f>Data!AA28*10^12</f>
        <v>30971102000000</v>
      </c>
      <c r="AB3" s="24">
        <f>Data!AB28*10^12</f>
        <v>30971102000000</v>
      </c>
      <c r="AC3" s="24">
        <f>Data!AC28*10^12</f>
        <v>30971102000000</v>
      </c>
      <c r="AD3" s="24">
        <f>Data!AD28*10^12</f>
        <v>30971102000000</v>
      </c>
      <c r="AE3" s="24">
        <f>Data!AE28*10^12</f>
        <v>30971102000000</v>
      </c>
      <c r="AF3" s="24">
        <f>Data!AF28*10^12</f>
        <v>30971102000000</v>
      </c>
      <c r="AG3" s="24">
        <f>Data!AG28*10^12</f>
        <v>30971102000000</v>
      </c>
      <c r="AH3" s="24">
        <f>Data!AH28*10^12</f>
        <v>30971102000000</v>
      </c>
      <c r="AI3" s="24">
        <f>Data!AI28*10^12</f>
        <v>30971102000000</v>
      </c>
      <c r="AJ3" s="24">
        <f>Data!AJ28*10^12</f>
        <v>30971102000000</v>
      </c>
    </row>
    <row r="4" spans="1:36" x14ac:dyDescent="0.25">
      <c r="A4" s="6" t="s">
        <v>87</v>
      </c>
      <c r="B4" s="24">
        <f>Data!B41*10^12</f>
        <v>101950455000000</v>
      </c>
      <c r="C4" s="24">
        <f>Data!C41*10^12</f>
        <v>100572777000000</v>
      </c>
      <c r="D4" s="24">
        <f>Data!D41*10^12</f>
        <v>96293922000000</v>
      </c>
      <c r="E4" s="24">
        <f>Data!E41*10^12</f>
        <v>98619408000000</v>
      </c>
      <c r="F4" s="24">
        <f>Data!F41*10^12</f>
        <v>104350632000000</v>
      </c>
      <c r="G4" s="24">
        <f>Data!G41*10^12</f>
        <v>103828796000000</v>
      </c>
      <c r="H4" s="24">
        <f>Data!H41*10^12</f>
        <v>103231163000000</v>
      </c>
      <c r="I4" s="24">
        <f>Data!I41*10^12</f>
        <v>102605042000000</v>
      </c>
      <c r="J4" s="24">
        <f>Data!J41*10^12</f>
        <v>104158203000000</v>
      </c>
      <c r="K4" s="24">
        <f>Data!K41*10^12</f>
        <v>104224754000000</v>
      </c>
      <c r="L4" s="24">
        <f>Data!L41*10^12</f>
        <v>104193054000000</v>
      </c>
      <c r="M4" s="24">
        <f>Data!M41*10^12</f>
        <v>104044479000000</v>
      </c>
      <c r="N4" s="24">
        <f>Data!N41*10^12</f>
        <v>104200226000000</v>
      </c>
      <c r="O4" s="24">
        <f>Data!O41*10^12</f>
        <v>102235321000000</v>
      </c>
      <c r="P4" s="24">
        <f>Data!P41*10^12</f>
        <v>102776825000000</v>
      </c>
      <c r="Q4" s="24">
        <f>Data!Q41*10^12</f>
        <v>103619858000000</v>
      </c>
      <c r="R4" s="24">
        <f>Data!R41*10^12</f>
        <v>103558624000000</v>
      </c>
      <c r="S4" s="24">
        <f>Data!S41*10^12</f>
        <v>103748772000000</v>
      </c>
      <c r="T4" s="24">
        <f>Data!T41*10^12</f>
        <v>103535805000000</v>
      </c>
      <c r="U4" s="24">
        <f>Data!U41*10^12</f>
        <v>103486946000000</v>
      </c>
      <c r="V4" s="24">
        <f>Data!V41*10^12</f>
        <v>102426529000000</v>
      </c>
      <c r="W4" s="24">
        <f>Data!W41*10^12</f>
        <v>102130539000000</v>
      </c>
      <c r="X4" s="24">
        <f>Data!X41*10^12</f>
        <v>99922791000000</v>
      </c>
      <c r="Y4" s="24">
        <f>Data!Y41*10^12</f>
        <v>97646408000000</v>
      </c>
      <c r="Z4" s="24">
        <f>Data!Z41*10^12</f>
        <v>95977356000000</v>
      </c>
      <c r="AA4" s="24">
        <f>Data!AA41*10^12</f>
        <v>94680649000000</v>
      </c>
      <c r="AB4" s="24">
        <f>Data!AB41*10^12</f>
        <v>93013863000000</v>
      </c>
      <c r="AC4" s="24">
        <f>Data!AC41*10^12</f>
        <v>90787033000000</v>
      </c>
      <c r="AD4" s="24">
        <f>Data!AD41*10^12</f>
        <v>88283646000000</v>
      </c>
      <c r="AE4" s="24">
        <f>Data!AE41*10^12</f>
        <v>86077538000000</v>
      </c>
      <c r="AF4" s="24">
        <f>Data!AF41*10^12</f>
        <v>83978867000000</v>
      </c>
      <c r="AG4" s="24">
        <f>Data!AG41*10^12</f>
        <v>82401260000000</v>
      </c>
      <c r="AH4" s="24">
        <f>Data!AH41*10^12</f>
        <v>81254013000000</v>
      </c>
      <c r="AI4" s="24">
        <f>Data!AI41*10^12</f>
        <v>79255341000000</v>
      </c>
      <c r="AJ4" s="24">
        <f>Data!AJ41*10^12</f>
        <v>76528770000000</v>
      </c>
    </row>
    <row r="5" spans="1:36" x14ac:dyDescent="0.25">
      <c r="A5" s="6" t="s">
        <v>88</v>
      </c>
      <c r="B5" s="24">
        <f>Data!B54*10^12</f>
        <v>74255302000000</v>
      </c>
      <c r="C5" s="24">
        <f>Data!C54*10^12</f>
        <v>69086806999999.992</v>
      </c>
      <c r="D5" s="24">
        <f>Data!D54*10^12</f>
        <v>72933136000000</v>
      </c>
      <c r="E5" s="24">
        <f>Data!E54*10^12</f>
        <v>75924576000000</v>
      </c>
      <c r="F5" s="24">
        <f>Data!F54*10^12</f>
        <v>78795189000000</v>
      </c>
      <c r="G5" s="24">
        <f>Data!G54*10^12</f>
        <v>80328232000000</v>
      </c>
      <c r="H5" s="24">
        <f>Data!H54*10^12</f>
        <v>81901520000000</v>
      </c>
      <c r="I5" s="24">
        <f>Data!I54*10^12</f>
        <v>83584579000000</v>
      </c>
      <c r="J5" s="24">
        <f>Data!J54*10^12</f>
        <v>85365997000000</v>
      </c>
      <c r="K5" s="24">
        <f>Data!K54*10^12</f>
        <v>86234459000000</v>
      </c>
      <c r="L5" s="24">
        <f>Data!L54*10^12</f>
        <v>87007980000000</v>
      </c>
      <c r="M5" s="24">
        <f>Data!M54*10^12</f>
        <v>87863396000000</v>
      </c>
      <c r="N5" s="24">
        <f>Data!N54*10^12</f>
        <v>88787720000000</v>
      </c>
      <c r="O5" s="24">
        <f>Data!O54*10^12</f>
        <v>88997086000000</v>
      </c>
      <c r="P5" s="24">
        <f>Data!P54*10^12</f>
        <v>89136711000000</v>
      </c>
      <c r="Q5" s="24">
        <f>Data!Q54*10^12</f>
        <v>89233810000000</v>
      </c>
      <c r="R5" s="24">
        <f>Data!R54*10^12</f>
        <v>89278900000000</v>
      </c>
      <c r="S5" s="24">
        <f>Data!S54*10^12</f>
        <v>89432404000000</v>
      </c>
      <c r="T5" s="24">
        <f>Data!T54*10^12</f>
        <v>89446747000000</v>
      </c>
      <c r="U5" s="24">
        <f>Data!U54*10^12</f>
        <v>89472198000000</v>
      </c>
      <c r="V5" s="24">
        <f>Data!V54*10^12</f>
        <v>89548340000000</v>
      </c>
      <c r="W5" s="24">
        <f>Data!W54*10^12</f>
        <v>89654381000000</v>
      </c>
      <c r="X5" s="24">
        <f>Data!X54*10^12</f>
        <v>89865807000000</v>
      </c>
      <c r="Y5" s="24">
        <f>Data!Y54*10^12</f>
        <v>89895935000000</v>
      </c>
      <c r="Z5" s="24">
        <f>Data!Z54*10^12</f>
        <v>89930748000000</v>
      </c>
      <c r="AA5" s="24">
        <f>Data!AA54*10^12</f>
        <v>90025803000000</v>
      </c>
      <c r="AB5" s="24">
        <f>Data!AB54*10^12</f>
        <v>90023712000000</v>
      </c>
      <c r="AC5" s="24">
        <f>Data!AC54*10^12</f>
        <v>90036148000000</v>
      </c>
      <c r="AD5" s="24">
        <f>Data!AD54*10^12</f>
        <v>90047943000000</v>
      </c>
      <c r="AE5" s="24">
        <f>Data!AE54*10^12</f>
        <v>90068176000000</v>
      </c>
      <c r="AF5" s="24">
        <f>Data!AF54*10^12</f>
        <v>90048950000000</v>
      </c>
      <c r="AG5" s="24">
        <f>Data!AG54*10^12</f>
        <v>90068886000000</v>
      </c>
      <c r="AH5" s="24">
        <f>Data!AH54*10^12</f>
        <v>90075676000000</v>
      </c>
      <c r="AI5" s="24">
        <f>Data!AI54*10^12</f>
        <v>90071770000000</v>
      </c>
      <c r="AJ5" s="24">
        <f>Data!AJ54*10^12</f>
        <v>90096138000000</v>
      </c>
    </row>
    <row r="6" spans="1:36" x14ac:dyDescent="0.25">
      <c r="A6" s="6" t="s">
        <v>89</v>
      </c>
      <c r="B6" s="24">
        <f>Data!B66*10^12</f>
        <v>90542587000000</v>
      </c>
      <c r="C6" s="24">
        <f>Data!C66*10^12</f>
        <v>86334236000000</v>
      </c>
      <c r="D6" s="24">
        <f>Data!D66*10^12</f>
        <v>94848747000000</v>
      </c>
      <c r="E6" s="24">
        <f>Data!E66*10^12</f>
        <v>100618607000000</v>
      </c>
      <c r="F6" s="24">
        <f>Data!F66*10^12</f>
        <v>104103188000000</v>
      </c>
      <c r="G6" s="24">
        <f>Data!G66*10^12</f>
        <v>105456551000000</v>
      </c>
      <c r="H6" s="24">
        <f>Data!H66*10^12</f>
        <v>107485497000000</v>
      </c>
      <c r="I6" s="24">
        <f>Data!I66*10^12</f>
        <v>110282402000000</v>
      </c>
      <c r="J6" s="24">
        <f>Data!J66*10^12</f>
        <v>113234528000000</v>
      </c>
      <c r="K6" s="24">
        <f>Data!K66*10^12</f>
        <v>114441795000000</v>
      </c>
      <c r="L6" s="24">
        <f>Data!L66*10^12</f>
        <v>116033356000000</v>
      </c>
      <c r="M6" s="24">
        <f>Data!M66*10^12</f>
        <v>117920151000000</v>
      </c>
      <c r="N6" s="24">
        <f>Data!N66*10^12</f>
        <v>119871078000000</v>
      </c>
      <c r="O6" s="24">
        <f>Data!O66*10^12</f>
        <v>121126831000000</v>
      </c>
      <c r="P6" s="24">
        <f>Data!P66*10^12</f>
        <v>122726646000000</v>
      </c>
      <c r="Q6" s="24">
        <f>Data!Q66*10^12</f>
        <v>124139267000000</v>
      </c>
      <c r="R6" s="24">
        <f>Data!R66*10^12</f>
        <v>125076248000000</v>
      </c>
      <c r="S6" s="24">
        <f>Data!S66*10^12</f>
        <v>126220642000000</v>
      </c>
      <c r="T6" s="24">
        <f>Data!T66*10^12</f>
        <v>127551239000000</v>
      </c>
      <c r="U6" s="24">
        <f>Data!U66*10^12</f>
        <v>129236541999999.98</v>
      </c>
      <c r="V6" s="24">
        <f>Data!V66*10^12</f>
        <v>131053909000000</v>
      </c>
      <c r="W6" s="24">
        <f>Data!W66*10^12</f>
        <v>132565734999999.98</v>
      </c>
      <c r="X6" s="24">
        <f>Data!X66*10^12</f>
        <v>134285461000000</v>
      </c>
      <c r="Y6" s="24">
        <f>Data!Y66*10^12</f>
        <v>136127518000000.02</v>
      </c>
      <c r="Z6" s="24">
        <f>Data!Z66*10^12</f>
        <v>138100676999999.98</v>
      </c>
      <c r="AA6" s="24">
        <f>Data!AA66*10^12</f>
        <v>140165069999999.98</v>
      </c>
      <c r="AB6" s="24">
        <f>Data!AB66*10^12</f>
        <v>142048264000000</v>
      </c>
      <c r="AC6" s="24">
        <f>Data!AC66*10^12</f>
        <v>144003052000000</v>
      </c>
      <c r="AD6" s="24">
        <f>Data!AD66*10^12</f>
        <v>145678879000000</v>
      </c>
      <c r="AE6" s="24">
        <f>Data!AE66*10^12</f>
        <v>147284256000000</v>
      </c>
      <c r="AF6" s="24">
        <f>Data!AF66*10^12</f>
        <v>148738617000000</v>
      </c>
      <c r="AG6" s="24">
        <f>Data!AG66*10^12</f>
        <v>150436523000000</v>
      </c>
      <c r="AH6" s="24">
        <f>Data!AH66*10^12</f>
        <v>152117569000000</v>
      </c>
      <c r="AI6" s="24">
        <f>Data!AI66*10^12</f>
        <v>153829834000000</v>
      </c>
      <c r="AJ6" s="24">
        <f>Data!AJ66*10^12</f>
        <v>155629288000000</v>
      </c>
    </row>
    <row r="7" spans="1:36" x14ac:dyDescent="0.25">
      <c r="A7" s="6" t="s">
        <v>90</v>
      </c>
      <c r="B7" s="24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</row>
    <row r="8" spans="1:36" x14ac:dyDescent="0.25">
      <c r="A8" s="6" t="s">
        <v>103</v>
      </c>
      <c r="B8" s="24">
        <f>Data!B84*10^12</f>
        <v>0</v>
      </c>
      <c r="C8" s="24">
        <f>Data!C84*10^12</f>
        <v>0</v>
      </c>
      <c r="D8" s="24">
        <f>Data!D84*10^12</f>
        <v>0</v>
      </c>
      <c r="E8" s="24">
        <f>Data!E84*10^12</f>
        <v>0</v>
      </c>
      <c r="F8" s="24">
        <f>Data!F84*10^12</f>
        <v>0</v>
      </c>
      <c r="G8" s="24">
        <f>Data!G84*10^12</f>
        <v>0</v>
      </c>
      <c r="H8" s="24">
        <f>Data!H84*10^12</f>
        <v>0</v>
      </c>
      <c r="I8" s="24">
        <f>Data!I84*10^12</f>
        <v>0</v>
      </c>
      <c r="J8" s="24">
        <f>Data!J84*10^12</f>
        <v>0</v>
      </c>
      <c r="K8" s="24">
        <f>Data!K84*10^12</f>
        <v>0</v>
      </c>
      <c r="L8" s="24">
        <f>Data!L84*10^12</f>
        <v>0</v>
      </c>
      <c r="M8" s="24">
        <f>Data!M84*10^12</f>
        <v>0</v>
      </c>
      <c r="N8" s="24">
        <f>Data!N84*10^12</f>
        <v>0</v>
      </c>
      <c r="O8" s="24">
        <f>Data!O84*10^12</f>
        <v>0</v>
      </c>
      <c r="P8" s="24">
        <f>Data!P84*10^12</f>
        <v>0</v>
      </c>
      <c r="Q8" s="24">
        <f>Data!Q84*10^12</f>
        <v>0</v>
      </c>
      <c r="R8" s="24">
        <f>Data!R84*10^12</f>
        <v>0</v>
      </c>
      <c r="S8" s="24">
        <f>Data!S84*10^12</f>
        <v>0</v>
      </c>
      <c r="T8" s="24">
        <f>Data!T84*10^12</f>
        <v>0</v>
      </c>
      <c r="U8" s="24">
        <f>Data!U84*10^12</f>
        <v>0</v>
      </c>
      <c r="V8" s="24">
        <f>Data!V84*10^12</f>
        <v>0</v>
      </c>
      <c r="W8" s="24">
        <f>Data!W84*10^12</f>
        <v>0</v>
      </c>
      <c r="X8" s="24">
        <f>Data!X84*10^12</f>
        <v>0</v>
      </c>
      <c r="Y8" s="24">
        <f>Data!Y84*10^12</f>
        <v>0</v>
      </c>
      <c r="Z8" s="24">
        <f>Data!Z84*10^12</f>
        <v>0</v>
      </c>
      <c r="AA8" s="24">
        <f>Data!AA84*10^12</f>
        <v>0</v>
      </c>
      <c r="AB8" s="24">
        <f>Data!AB84*10^12</f>
        <v>0</v>
      </c>
      <c r="AC8" s="24">
        <f>Data!AC84*10^12</f>
        <v>0</v>
      </c>
      <c r="AD8" s="24">
        <f>Data!AD84*10^12</f>
        <v>0</v>
      </c>
      <c r="AE8" s="24">
        <f>Data!AE84*10^12</f>
        <v>0</v>
      </c>
      <c r="AF8" s="24">
        <f>Data!AF84*10^12</f>
        <v>0</v>
      </c>
      <c r="AG8" s="24">
        <f>Data!AG84*10^12</f>
        <v>0</v>
      </c>
      <c r="AH8" s="24">
        <f>Data!AH84*10^12</f>
        <v>0</v>
      </c>
      <c r="AI8" s="24">
        <f>Data!AI84*10^12</f>
        <v>0</v>
      </c>
      <c r="AJ8" s="24">
        <f>Data!AJ84*10^12</f>
        <v>0</v>
      </c>
    </row>
    <row r="9" spans="1:36" x14ac:dyDescent="0.25">
      <c r="A9" s="6" t="s">
        <v>91</v>
      </c>
      <c r="B9" s="24">
        <f>SUM(Data!B105,-Data!B101)*10^15-SUM(B2:B8)</f>
        <v>167216589000000</v>
      </c>
      <c r="C9" s="24">
        <f>SUM(Data!C105,-Data!C101)*10^15-SUM(C2:C8)</f>
        <v>157220564000000</v>
      </c>
      <c r="D9" s="24">
        <f>SUM(Data!D105,-Data!D101)*10^15-SUM(D2:D8)</f>
        <v>145149671000000</v>
      </c>
      <c r="E9" s="24">
        <f>SUM(Data!E105,-Data!E101)*10^15-SUM(E2:E8)</f>
        <v>157853390000000</v>
      </c>
      <c r="F9" s="24">
        <f>SUM(Data!F105,-Data!F101)*10^15-SUM(F2:F8)</f>
        <v>163067940999999.88</v>
      </c>
      <c r="G9" s="24">
        <f>SUM(Data!G105,-Data!G101)*10^15-SUM(G2:G8)</f>
        <v>167409305000000</v>
      </c>
      <c r="H9" s="24">
        <f>SUM(Data!H105,-Data!H101)*10^15-SUM(H2:H8)</f>
        <v>166420812000000</v>
      </c>
      <c r="I9" s="24">
        <f>SUM(Data!I105,-Data!I101)*10^15-SUM(I2:I8)</f>
        <v>172746024000000</v>
      </c>
      <c r="J9" s="24">
        <f>SUM(Data!J105,-Data!J101)*10^15-SUM(J2:J8)</f>
        <v>175855330000000.13</v>
      </c>
      <c r="K9" s="24">
        <f>SUM(Data!K105,-Data!K101)*10^15-SUM(K2:K8)</f>
        <v>177885393000000</v>
      </c>
      <c r="L9" s="24">
        <f>SUM(Data!L105,-Data!L101)*10^15-SUM(L2:L8)</f>
        <v>179657490999999.88</v>
      </c>
      <c r="M9" s="24">
        <f>SUM(Data!M105,-Data!M101)*10^15-SUM(M2:M8)</f>
        <v>181994525999999.88</v>
      </c>
      <c r="N9" s="24">
        <f>SUM(Data!N105,-Data!N101)*10^15-SUM(N2:N8)</f>
        <v>184221328000000</v>
      </c>
      <c r="O9" s="24">
        <f>SUM(Data!O105,-Data!O101)*10^15-SUM(O2:O8)</f>
        <v>184909953000000.13</v>
      </c>
      <c r="P9" s="24">
        <f>SUM(Data!P105,-Data!P101)*10^15-SUM(P2:P8)</f>
        <v>185937671000000</v>
      </c>
      <c r="Q9" s="24">
        <f>SUM(Data!Q105,-Data!Q101)*10^15-SUM(Q2:Q8)</f>
        <v>187150432000000</v>
      </c>
      <c r="R9" s="24">
        <f>SUM(Data!R105,-Data!R101)*10^15-SUM(R2:R8)</f>
        <v>187918463000000</v>
      </c>
      <c r="S9" s="24">
        <f>SUM(Data!S105,-Data!S101)*10^15-SUM(S2:S8)</f>
        <v>188288940000000</v>
      </c>
      <c r="T9" s="24">
        <f>SUM(Data!T105,-Data!T101)*10^15-SUM(T2:T8)</f>
        <v>188487067000000</v>
      </c>
      <c r="U9" s="24">
        <f>SUM(Data!U105,-Data!U101)*10^15-SUM(U2:U8)</f>
        <v>188376947000000</v>
      </c>
      <c r="V9" s="24">
        <f>SUM(Data!V105,-Data!V101)*10^15-SUM(V2:V8)</f>
        <v>188212498000000.13</v>
      </c>
      <c r="W9" s="24">
        <f>SUM(Data!W105,-Data!W101)*10^15-SUM(W2:W8)</f>
        <v>187821747999999.88</v>
      </c>
      <c r="X9" s="24">
        <f>SUM(Data!X105,-Data!X101)*10^15-SUM(X2:X8)</f>
        <v>187386610000000.13</v>
      </c>
      <c r="Y9" s="24">
        <f>SUM(Data!Y105,-Data!Y101)*10^15-SUM(Y2:Y8)</f>
        <v>186960395999999.88</v>
      </c>
      <c r="Z9" s="24">
        <f>SUM(Data!Z105,-Data!Z101)*10^15-SUM(Z2:Z8)</f>
        <v>186768287000000</v>
      </c>
      <c r="AA9" s="24">
        <f>SUM(Data!AA105,-Data!AA101)*10^15-SUM(AA2:AA8)</f>
        <v>186704906000000</v>
      </c>
      <c r="AB9" s="24">
        <f>SUM(Data!AB105,-Data!AB101)*10^15-SUM(AB2:AB8)</f>
        <v>186518484000000</v>
      </c>
      <c r="AC9" s="24">
        <f>SUM(Data!AC105,-Data!AC101)*10^15-SUM(AC2:AC8)</f>
        <v>186176093000000</v>
      </c>
      <c r="AD9" s="24">
        <f>SUM(Data!AD105,-Data!AD101)*10^15-SUM(AD2:AD8)</f>
        <v>185954314000000.13</v>
      </c>
      <c r="AE9" s="24">
        <f>SUM(Data!AE105,-Data!AE101)*10^15-SUM(AE2:AE8)</f>
        <v>185905827000000.13</v>
      </c>
      <c r="AF9" s="24">
        <f>SUM(Data!AF105,-Data!AF101)*10^15-SUM(AF2:AF8)</f>
        <v>185817460000000</v>
      </c>
      <c r="AG9" s="24">
        <f>SUM(Data!AG105,-Data!AG101)*10^15-SUM(AG2:AG8)</f>
        <v>185896011000000.13</v>
      </c>
      <c r="AH9" s="24">
        <f>SUM(Data!AH105,-Data!AH101)*10^15-SUM(AH2:AH8)</f>
        <v>185916775000000.13</v>
      </c>
      <c r="AI9" s="24">
        <f>SUM(Data!AI105,-Data!AI101)*10^15-SUM(AI2:AI8)</f>
        <v>185646382000000.13</v>
      </c>
      <c r="AJ9" s="24">
        <f>SUM(Data!AJ105,-Data!AJ101)*10^15-SUM(AJ2:AJ8)</f>
        <v>185345163000000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9"/>
  <sheetViews>
    <sheetView workbookViewId="0">
      <selection activeCell="A2" sqref="A2"/>
    </sheetView>
  </sheetViews>
  <sheetFormatPr defaultRowHeight="15" x14ac:dyDescent="0.25"/>
  <cols>
    <col min="1" max="1" width="39.85546875" style="6" customWidth="1"/>
    <col min="2" max="36" width="9.5703125" style="6" bestFit="1" customWidth="1"/>
    <col min="37" max="16384" width="9.140625" style="6"/>
  </cols>
  <sheetData>
    <row r="1" spans="1:36" x14ac:dyDescent="0.25">
      <c r="A1" s="1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6" t="s">
        <v>85</v>
      </c>
      <c r="B2" s="24">
        <f>Data!B9*10^12</f>
        <v>14012250000000</v>
      </c>
      <c r="C2" s="24">
        <f>Data!C9*10^12</f>
        <v>13428777000000</v>
      </c>
      <c r="D2" s="24">
        <f>Data!D9*10^12</f>
        <v>14295896000000</v>
      </c>
      <c r="E2" s="24">
        <f>Data!E9*10^12</f>
        <v>14937938000000</v>
      </c>
      <c r="F2" s="24">
        <f>Data!F9*10^12</f>
        <v>15120968000000</v>
      </c>
      <c r="G2" s="24">
        <f>Data!G9*10^12</f>
        <v>15848257000000</v>
      </c>
      <c r="H2" s="24">
        <f>Data!H9*10^12</f>
        <v>16314098000000.002</v>
      </c>
      <c r="I2" s="24">
        <f>Data!I9*10^12</f>
        <v>16507946000000</v>
      </c>
      <c r="J2" s="24">
        <f>Data!J9*10^12</f>
        <v>16743326000000</v>
      </c>
      <c r="K2" s="24">
        <f>Data!K9*10^12</f>
        <v>16827559000000</v>
      </c>
      <c r="L2" s="24">
        <f>Data!L9*10^12</f>
        <v>17047605999999.998</v>
      </c>
      <c r="M2" s="24">
        <f>Data!M9*10^12</f>
        <v>17356386000000</v>
      </c>
      <c r="N2" s="24">
        <f>Data!N9*10^12</f>
        <v>17817497000000</v>
      </c>
      <c r="O2" s="24">
        <f>Data!O9*10^12</f>
        <v>18656975000000</v>
      </c>
      <c r="P2" s="24">
        <f>Data!P9*10^12</f>
        <v>20004353000000</v>
      </c>
      <c r="Q2" s="24">
        <f>Data!Q9*10^12</f>
        <v>21809441000000</v>
      </c>
      <c r="R2" s="24">
        <f>Data!R9*10^12</f>
        <v>23401215000000</v>
      </c>
      <c r="S2" s="24">
        <f>Data!S9*10^12</f>
        <v>25845966000000</v>
      </c>
      <c r="T2" s="24">
        <f>Data!T9*10^12</f>
        <v>28598835000000</v>
      </c>
      <c r="U2" s="24">
        <f>Data!U9*10^12</f>
        <v>31072746000000</v>
      </c>
      <c r="V2" s="24">
        <f>Data!V9*10^12</f>
        <v>32998196000000</v>
      </c>
      <c r="W2" s="24">
        <f>Data!W9*10^12</f>
        <v>34401268000000</v>
      </c>
      <c r="X2" s="24">
        <f>Data!X9*10^12</f>
        <v>35983738000000</v>
      </c>
      <c r="Y2" s="24">
        <f>Data!Y9*10^12</f>
        <v>37000740000000</v>
      </c>
      <c r="Z2" s="24">
        <f>Data!Z9*10^12</f>
        <v>38247337000000</v>
      </c>
      <c r="AA2" s="24">
        <f>Data!AA9*10^12</f>
        <v>39614510000000</v>
      </c>
      <c r="AB2" s="24">
        <f>Data!AB9*10^12</f>
        <v>40689056000000</v>
      </c>
      <c r="AC2" s="24">
        <f>Data!AC9*10^12</f>
        <v>41993340000000</v>
      </c>
      <c r="AD2" s="24">
        <f>Data!AD9*10^12</f>
        <v>43641113000000</v>
      </c>
      <c r="AE2" s="24">
        <f>Data!AE9*10^12</f>
        <v>45301743000000</v>
      </c>
      <c r="AF2" s="24">
        <f>Data!AF9*10^12</f>
        <v>47280212000000</v>
      </c>
      <c r="AG2" s="24">
        <f>Data!AG9*10^12</f>
        <v>48757759000000</v>
      </c>
      <c r="AH2" s="24">
        <f>Data!AH9*10^12</f>
        <v>50242134000000</v>
      </c>
      <c r="AI2" s="24">
        <f>Data!AI9*10^12</f>
        <v>51675903000000</v>
      </c>
      <c r="AJ2" s="24">
        <f>Data!AJ9*10^12</f>
        <v>53318260000000</v>
      </c>
    </row>
    <row r="3" spans="1:36" x14ac:dyDescent="0.25">
      <c r="A3" s="6" t="s">
        <v>86</v>
      </c>
      <c r="B3" s="24">
        <f>SUM(Data!B24,Data!B65)*10^12</f>
        <v>3108362305000000</v>
      </c>
      <c r="C3" s="24">
        <f>SUM(Data!C24,Data!C65)*10^12</f>
        <v>3111616211000000</v>
      </c>
      <c r="D3" s="24">
        <f>SUM(Data!D24,Data!D65)*10^12</f>
        <v>3173556885000000</v>
      </c>
      <c r="E3" s="24">
        <f>SUM(Data!E24,Data!E65)*10^12</f>
        <v>3257282593000000</v>
      </c>
      <c r="F3" s="24">
        <f>SUM(Data!F24,Data!F65)*10^12</f>
        <v>3357773559000000</v>
      </c>
      <c r="G3" s="24">
        <f>SUM(Data!G24,Data!G65)*10^12</f>
        <v>3384190307000000</v>
      </c>
      <c r="H3" s="24">
        <f>SUM(Data!H24,Data!H65)*10^12</f>
        <v>3414807618000000</v>
      </c>
      <c r="I3" s="24">
        <f>SUM(Data!I24,Data!I65)*10^12</f>
        <v>3429753662000000</v>
      </c>
      <c r="J3" s="24">
        <f>SUM(Data!J24,Data!J65)*10^12</f>
        <v>3363314086999999.5</v>
      </c>
      <c r="K3" s="24">
        <f>SUM(Data!K24,Data!K65)*10^12</f>
        <v>3349996460000000</v>
      </c>
      <c r="L3" s="24">
        <f>SUM(Data!L24,Data!L65)*10^12</f>
        <v>3347763062000000</v>
      </c>
      <c r="M3" s="24">
        <f>SUM(Data!M24,Data!M65)*10^12</f>
        <v>3357662354000000</v>
      </c>
      <c r="N3" s="24">
        <f>SUM(Data!N24,Data!N65)*10^12</f>
        <v>3375524536000000</v>
      </c>
      <c r="O3" s="24">
        <f>SUM(Data!O24,Data!O65)*10^12</f>
        <v>3371373047000000</v>
      </c>
      <c r="P3" s="24">
        <f>SUM(Data!P24,Data!P65)*10^12</f>
        <v>3382199707000000</v>
      </c>
      <c r="Q3" s="24">
        <f>SUM(Data!Q24,Data!Q65)*10^12</f>
        <v>3383873413999999.5</v>
      </c>
      <c r="R3" s="24">
        <f>SUM(Data!R24,Data!R65)*10^12</f>
        <v>3418816406000000</v>
      </c>
      <c r="S3" s="24">
        <f>SUM(Data!S24,Data!S65)*10^12</f>
        <v>3424966675000000</v>
      </c>
      <c r="T3" s="24">
        <f>SUM(Data!T24,Data!T65)*10^12</f>
        <v>3459100585999999.5</v>
      </c>
      <c r="U3" s="24">
        <f>SUM(Data!U24,Data!U65)*10^12</f>
        <v>3487647827000000</v>
      </c>
      <c r="V3" s="24">
        <f>SUM(Data!V24,Data!V65)*10^12</f>
        <v>3504323243000000</v>
      </c>
      <c r="W3" s="24">
        <f>SUM(Data!W24,Data!W65)*10^12</f>
        <v>3544256104000000</v>
      </c>
      <c r="X3" s="24">
        <f>SUM(Data!X24,Data!X65)*10^12</f>
        <v>3576145508000000</v>
      </c>
      <c r="Y3" s="24">
        <f>SUM(Data!Y24,Data!Y65)*10^12</f>
        <v>3610200440000000.5</v>
      </c>
      <c r="Z3" s="24">
        <f>SUM(Data!Z24,Data!Z65)*10^12</f>
        <v>3651848753999999.5</v>
      </c>
      <c r="AA3" s="24">
        <f>SUM(Data!AA24,Data!AA65)*10^12</f>
        <v>3670338867000000</v>
      </c>
      <c r="AB3" s="24">
        <f>SUM(Data!AB24,Data!AB65)*10^12</f>
        <v>3694470215000000.5</v>
      </c>
      <c r="AC3" s="24">
        <f>SUM(Data!AC24,Data!AC65)*10^12</f>
        <v>3730270264000000</v>
      </c>
      <c r="AD3" s="24">
        <f>SUM(Data!AD24,Data!AD65)*10^12</f>
        <v>3753044556000000</v>
      </c>
      <c r="AE3" s="24">
        <f>SUM(Data!AE24,Data!AE65)*10^12</f>
        <v>3781765625000000</v>
      </c>
      <c r="AF3" s="24">
        <f>SUM(Data!AF24,Data!AF65)*10^12</f>
        <v>3801993652000000</v>
      </c>
      <c r="AG3" s="24">
        <f>SUM(Data!AG24,Data!AG65)*10^12</f>
        <v>3813075195000000.5</v>
      </c>
      <c r="AH3" s="24">
        <f>SUM(Data!AH24,Data!AH65)*10^12</f>
        <v>3835181763000000</v>
      </c>
      <c r="AI3" s="24">
        <f>SUM(Data!AI24,Data!AI65)*10^12</f>
        <v>3848167236000000</v>
      </c>
      <c r="AJ3" s="24">
        <f>SUM(Data!AJ24,Data!AJ65)*10^12</f>
        <v>3855101928000000</v>
      </c>
    </row>
    <row r="4" spans="1:36" x14ac:dyDescent="0.25">
      <c r="A4" s="6" t="s">
        <v>87</v>
      </c>
      <c r="B4" s="24">
        <f>Data!B38*10^12</f>
        <v>386756348000000</v>
      </c>
      <c r="C4" s="24">
        <f>Data!C38*10^12</f>
        <v>385975128000000</v>
      </c>
      <c r="D4" s="24">
        <f>Data!D38*10^12</f>
        <v>385513672000000</v>
      </c>
      <c r="E4" s="24">
        <f>Data!E38*10^12</f>
        <v>399278625000000</v>
      </c>
      <c r="F4" s="24">
        <f>Data!F38*10^12</f>
        <v>398479919000000</v>
      </c>
      <c r="G4" s="24">
        <f>Data!G38*10^12</f>
        <v>395578430000000</v>
      </c>
      <c r="H4" s="24">
        <f>Data!H38*10^12</f>
        <v>404595520000000</v>
      </c>
      <c r="I4" s="24">
        <f>Data!I38*10^12</f>
        <v>409384888000000</v>
      </c>
      <c r="J4" s="24">
        <f>Data!J38*10^12</f>
        <v>411209656000000</v>
      </c>
      <c r="K4" s="24">
        <f>Data!K38*10^12</f>
        <v>415619080000000</v>
      </c>
      <c r="L4" s="24">
        <f>Data!L38*10^12</f>
        <v>420082581000000</v>
      </c>
      <c r="M4" s="24">
        <f>Data!M38*10^12</f>
        <v>425974152000000</v>
      </c>
      <c r="N4" s="24">
        <f>Data!N38*10^12</f>
        <v>430625793000000</v>
      </c>
      <c r="O4" s="24">
        <f>Data!O38*10^12</f>
        <v>436791290000000</v>
      </c>
      <c r="P4" s="24">
        <f>Data!P38*10^12</f>
        <v>428583862000000</v>
      </c>
      <c r="Q4" s="24">
        <f>Data!Q38*10^12</f>
        <v>417142883000000</v>
      </c>
      <c r="R4" s="24">
        <f>Data!R38*10^12</f>
        <v>409909546000000</v>
      </c>
      <c r="S4" s="24">
        <f>Data!S38*10^12</f>
        <v>405779968000000</v>
      </c>
      <c r="T4" s="24">
        <f>Data!T38*10^12</f>
        <v>405092346000000</v>
      </c>
      <c r="U4" s="24">
        <f>Data!U38*10^12</f>
        <v>406974030000000</v>
      </c>
      <c r="V4" s="24">
        <f>Data!V38*10^12</f>
        <v>410944580000000</v>
      </c>
      <c r="W4" s="24">
        <f>Data!W38*10^12</f>
        <v>415339935000000</v>
      </c>
      <c r="X4" s="24">
        <f>Data!X38*10^12</f>
        <v>418300934000000</v>
      </c>
      <c r="Y4" s="24">
        <f>Data!Y38*10^12</f>
        <v>417468536000000</v>
      </c>
      <c r="Z4" s="24">
        <f>Data!Z38*10^12</f>
        <v>420951263000000</v>
      </c>
      <c r="AA4" s="24">
        <f>Data!AA38*10^12</f>
        <v>426794983000000</v>
      </c>
      <c r="AB4" s="24">
        <f>Data!AB38*10^12</f>
        <v>431541473000000</v>
      </c>
      <c r="AC4" s="24">
        <f>Data!AC38*10^12</f>
        <v>429982971000000</v>
      </c>
      <c r="AD4" s="24">
        <f>Data!AD38*10^12</f>
        <v>427634979000000</v>
      </c>
      <c r="AE4" s="24">
        <f>Data!AE38*10^12</f>
        <v>424863525000000</v>
      </c>
      <c r="AF4" s="24">
        <f>Data!AF38*10^12</f>
        <v>422176575000000</v>
      </c>
      <c r="AG4" s="24">
        <f>Data!AG38*10^12</f>
        <v>419946808000000</v>
      </c>
      <c r="AH4" s="24">
        <f>Data!AH38*10^12</f>
        <v>419553589000000</v>
      </c>
      <c r="AI4" s="24">
        <f>Data!AI38*10^12</f>
        <v>416777771000000</v>
      </c>
      <c r="AJ4" s="24">
        <f>Data!AJ38*10^12</f>
        <v>413196289000000</v>
      </c>
    </row>
    <row r="5" spans="1:36" x14ac:dyDescent="0.25">
      <c r="A5" s="6" t="s">
        <v>88</v>
      </c>
      <c r="B5" s="24">
        <f>Data!B53*10^12</f>
        <v>2246718750000000</v>
      </c>
      <c r="C5" s="24">
        <f>Data!C53*10^12</f>
        <v>2295773926000000</v>
      </c>
      <c r="D5" s="24">
        <f>Data!D53*10^12</f>
        <v>2427157715000000</v>
      </c>
      <c r="E5" s="24">
        <f>Data!E53*10^12</f>
        <v>2557315918000000</v>
      </c>
      <c r="F5" s="24">
        <f>Data!F53*10^12</f>
        <v>2755209473000000</v>
      </c>
      <c r="G5" s="24">
        <f>Data!G53*10^12</f>
        <v>2863172852000000</v>
      </c>
      <c r="H5" s="24">
        <f>Data!H53*10^12</f>
        <v>2928955078000000</v>
      </c>
      <c r="I5" s="24">
        <f>Data!I53*10^12</f>
        <v>2989749512000000</v>
      </c>
      <c r="J5" s="24">
        <f>Data!J53*10^12</f>
        <v>3038954834000000</v>
      </c>
      <c r="K5" s="24">
        <f>Data!K53*10^12</f>
        <v>3049097412000000</v>
      </c>
      <c r="L5" s="24">
        <f>Data!L53*10^12</f>
        <v>3069277832000000</v>
      </c>
      <c r="M5" s="24">
        <f>Data!M53*10^12</f>
        <v>3096549316000000</v>
      </c>
      <c r="N5" s="24">
        <f>Data!N53*10^12</f>
        <v>3138936523000000</v>
      </c>
      <c r="O5" s="24">
        <f>Data!O53*10^12</f>
        <v>3174264648000000</v>
      </c>
      <c r="P5" s="24">
        <f>Data!P53*10^12</f>
        <v>3206500977000000</v>
      </c>
      <c r="Q5" s="24">
        <f>Data!Q53*10^12</f>
        <v>3239077637000000</v>
      </c>
      <c r="R5" s="24">
        <f>Data!R53*10^12</f>
        <v>3254334717000000</v>
      </c>
      <c r="S5" s="24">
        <f>Data!S53*10^12</f>
        <v>3288294922000000</v>
      </c>
      <c r="T5" s="24">
        <f>Data!T53*10^12</f>
        <v>3303442871000000</v>
      </c>
      <c r="U5" s="24">
        <f>Data!U53*10^12</f>
        <v>3319636230000000</v>
      </c>
      <c r="V5" s="24">
        <f>Data!V53*10^12</f>
        <v>3326438965000000</v>
      </c>
      <c r="W5" s="24">
        <f>Data!W53*10^12</f>
        <v>3360645264000000</v>
      </c>
      <c r="X5" s="24">
        <f>Data!X53*10^12</f>
        <v>3392696777000000</v>
      </c>
      <c r="Y5" s="24">
        <f>Data!Y53*10^12</f>
        <v>3408322021000000</v>
      </c>
      <c r="Z5" s="24">
        <f>Data!Z53*10^12</f>
        <v>3421803467000000</v>
      </c>
      <c r="AA5" s="24">
        <f>Data!AA53*10^12</f>
        <v>3441110352000000</v>
      </c>
      <c r="AB5" s="24">
        <f>Data!AB53*10^12</f>
        <v>3446459961000000</v>
      </c>
      <c r="AC5" s="24">
        <f>Data!AC53*10^12</f>
        <v>3457168945000000</v>
      </c>
      <c r="AD5" s="24">
        <f>Data!AD53*10^12</f>
        <v>3466835449000000</v>
      </c>
      <c r="AE5" s="24">
        <f>Data!AE53*10^12</f>
        <v>3478942627000000</v>
      </c>
      <c r="AF5" s="24">
        <f>Data!AF53*10^12</f>
        <v>3484741699000000</v>
      </c>
      <c r="AG5" s="24">
        <f>Data!AG53*10^12</f>
        <v>3499690674000000</v>
      </c>
      <c r="AH5" s="24">
        <f>Data!AH53*10^12</f>
        <v>3515562012000000</v>
      </c>
      <c r="AI5" s="24">
        <f>Data!AI53*10^12</f>
        <v>3531805420000000</v>
      </c>
      <c r="AJ5" s="24">
        <f>Data!AJ53*10^12</f>
        <v>3558099854000000</v>
      </c>
    </row>
    <row r="6" spans="1:36" x14ac:dyDescent="0.25">
      <c r="A6" s="6" t="s">
        <v>89</v>
      </c>
      <c r="B6" s="24">
        <f>SUM(Data!B64)*10^12</f>
        <v>352116028000000</v>
      </c>
      <c r="C6" s="24">
        <f>SUM(Data!C64)*10^12</f>
        <v>340941284000000</v>
      </c>
      <c r="D6" s="24">
        <f>SUM(Data!D64)*10^12</f>
        <v>371461212000000</v>
      </c>
      <c r="E6" s="24">
        <f>SUM(Data!E64)*10^12</f>
        <v>381079559000000</v>
      </c>
      <c r="F6" s="24">
        <f>SUM(Data!F64)*10^12</f>
        <v>383432129000000</v>
      </c>
      <c r="G6" s="24">
        <f>SUM(Data!G64)*10^12</f>
        <v>383436401000000</v>
      </c>
      <c r="H6" s="24">
        <f>SUM(Data!H64)*10^12</f>
        <v>383800385000000</v>
      </c>
      <c r="I6" s="24">
        <f>SUM(Data!I64)*10^12</f>
        <v>383810852000000</v>
      </c>
      <c r="J6" s="24">
        <f>SUM(Data!J64)*10^12</f>
        <v>384207886000000</v>
      </c>
      <c r="K6" s="24">
        <f>SUM(Data!K64)*10^12</f>
        <v>383686859000000</v>
      </c>
      <c r="L6" s="24">
        <f>SUM(Data!L64)*10^12</f>
        <v>383091431000000</v>
      </c>
      <c r="M6" s="24">
        <f>SUM(Data!M64)*10^12</f>
        <v>382963989000000</v>
      </c>
      <c r="N6" s="24">
        <f>SUM(Data!N64)*10^12</f>
        <v>382583344000000</v>
      </c>
      <c r="O6" s="24">
        <f>SUM(Data!O64)*10^12</f>
        <v>382100891000000</v>
      </c>
      <c r="P6" s="24">
        <f>SUM(Data!P64)*10^12</f>
        <v>381477051000000</v>
      </c>
      <c r="Q6" s="24">
        <f>SUM(Data!Q64)*10^12</f>
        <v>381093079000000</v>
      </c>
      <c r="R6" s="24">
        <f>SUM(Data!R64)*10^12</f>
        <v>380052673000000</v>
      </c>
      <c r="S6" s="24">
        <f>SUM(Data!S64)*10^12</f>
        <v>379355957000000</v>
      </c>
      <c r="T6" s="24">
        <f>SUM(Data!T64)*10^12</f>
        <v>379524658000000</v>
      </c>
      <c r="U6" s="24">
        <f>SUM(Data!U64)*10^12</f>
        <v>379709717000000</v>
      </c>
      <c r="V6" s="24">
        <f>SUM(Data!V64)*10^12</f>
        <v>380059601000000</v>
      </c>
      <c r="W6" s="24">
        <f>SUM(Data!W64)*10^12</f>
        <v>380988007000000</v>
      </c>
      <c r="X6" s="24">
        <f>SUM(Data!X64)*10^12</f>
        <v>381078796000000</v>
      </c>
      <c r="Y6" s="24">
        <f>SUM(Data!Y64)*10^12</f>
        <v>382242126000000</v>
      </c>
      <c r="Z6" s="24">
        <f>SUM(Data!Z64)*10^12</f>
        <v>383838531000000</v>
      </c>
      <c r="AA6" s="24">
        <f>SUM(Data!AA64)*10^12</f>
        <v>385254456000000</v>
      </c>
      <c r="AB6" s="24">
        <f>SUM(Data!AB64)*10^12</f>
        <v>386520721000000</v>
      </c>
      <c r="AC6" s="24">
        <f>SUM(Data!AC64)*10^12</f>
        <v>387732971000000</v>
      </c>
      <c r="AD6" s="24">
        <f>SUM(Data!AD64)*10^12</f>
        <v>388888855000000</v>
      </c>
      <c r="AE6" s="24">
        <f>SUM(Data!AE64)*10^12</f>
        <v>389281311000000</v>
      </c>
      <c r="AF6" s="24">
        <f>SUM(Data!AF64)*10^12</f>
        <v>390278198000000</v>
      </c>
      <c r="AG6" s="24">
        <f>SUM(Data!AG64)*10^12</f>
        <v>391664185000000</v>
      </c>
      <c r="AH6" s="24">
        <f>SUM(Data!AH64)*10^12</f>
        <v>392550171000000</v>
      </c>
      <c r="AI6" s="24">
        <f>SUM(Data!AI64)*10^12</f>
        <v>393696350000000</v>
      </c>
      <c r="AJ6" s="24">
        <f>SUM(Data!AJ64)*10^12</f>
        <v>395303345000000</v>
      </c>
    </row>
    <row r="7" spans="1:36" x14ac:dyDescent="0.25">
      <c r="A7" s="6" t="s">
        <v>90</v>
      </c>
      <c r="B7" s="24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</row>
    <row r="8" spans="1:36" x14ac:dyDescent="0.25">
      <c r="A8" s="6" t="s">
        <v>103</v>
      </c>
      <c r="B8" s="24">
        <f>Data!B83*10^12</f>
        <v>71045914000000</v>
      </c>
      <c r="C8" s="24">
        <f>Data!C83*10^12</f>
        <v>67833206000000.008</v>
      </c>
      <c r="D8" s="24">
        <f>Data!D83*10^12</f>
        <v>68312546000000</v>
      </c>
      <c r="E8" s="24">
        <f>Data!E83*10^12</f>
        <v>68806160000000.008</v>
      </c>
      <c r="F8" s="24">
        <f>Data!F83*10^12</f>
        <v>69250031000000.008</v>
      </c>
      <c r="G8" s="24">
        <f>Data!G83*10^12</f>
        <v>69839920000000.008</v>
      </c>
      <c r="H8" s="24">
        <f>Data!H83*10^12</f>
        <v>70321838000000</v>
      </c>
      <c r="I8" s="24">
        <f>Data!I83*10^12</f>
        <v>70583801000000</v>
      </c>
      <c r="J8" s="24">
        <f>Data!J83*10^12</f>
        <v>70697517000000</v>
      </c>
      <c r="K8" s="24">
        <f>Data!K83*10^12</f>
        <v>70794861000000</v>
      </c>
      <c r="L8" s="24">
        <f>Data!L83*10^12</f>
        <v>70999512000000</v>
      </c>
      <c r="M8" s="24">
        <f>Data!M83*10^12</f>
        <v>71299408000000</v>
      </c>
      <c r="N8" s="24">
        <f>Data!N83*10^12</f>
        <v>71232689000000</v>
      </c>
      <c r="O8" s="24">
        <f>Data!O83*10^12</f>
        <v>71350761000000</v>
      </c>
      <c r="P8" s="24">
        <f>Data!P83*10^12</f>
        <v>71422981000000</v>
      </c>
      <c r="Q8" s="24">
        <f>Data!Q83*10^12</f>
        <v>71641754000000</v>
      </c>
      <c r="R8" s="24">
        <f>Data!R83*10^12</f>
        <v>72174446000000</v>
      </c>
      <c r="S8" s="24">
        <f>Data!S83*10^12</f>
        <v>72249214000000</v>
      </c>
      <c r="T8" s="24">
        <f>Data!T83*10^12</f>
        <v>72379272000000</v>
      </c>
      <c r="U8" s="24">
        <f>Data!U83*10^12</f>
        <v>72507744000000</v>
      </c>
      <c r="V8" s="24">
        <f>Data!V83*10^12</f>
        <v>72675827000000</v>
      </c>
      <c r="W8" s="24">
        <f>Data!W83*10^12</f>
        <v>72976288000000</v>
      </c>
      <c r="X8" s="24">
        <f>Data!X83*10^12</f>
        <v>73300819000000</v>
      </c>
      <c r="Y8" s="24">
        <f>Data!Y83*10^12</f>
        <v>73657028000000</v>
      </c>
      <c r="Z8" s="24">
        <f>Data!Z83*10^12</f>
        <v>74000183000000</v>
      </c>
      <c r="AA8" s="24">
        <f>Data!AA83*10^12</f>
        <v>74284576000000</v>
      </c>
      <c r="AB8" s="24">
        <f>Data!AB83*10^12</f>
        <v>74627045000000</v>
      </c>
      <c r="AC8" s="24">
        <f>Data!AC83*10^12</f>
        <v>74945656000000</v>
      </c>
      <c r="AD8" s="24">
        <f>Data!AD83*10^12</f>
        <v>75232765000000</v>
      </c>
      <c r="AE8" s="24">
        <f>Data!AE83*10^12</f>
        <v>75481049000000</v>
      </c>
      <c r="AF8" s="24">
        <f>Data!AF83*10^12</f>
        <v>75723457000000</v>
      </c>
      <c r="AG8" s="24">
        <f>Data!AG83*10^12</f>
        <v>76040031000000</v>
      </c>
      <c r="AH8" s="24">
        <f>Data!AH83*10^12</f>
        <v>76373459000000</v>
      </c>
      <c r="AI8" s="24">
        <f>Data!AI83*10^12</f>
        <v>76703690000000</v>
      </c>
      <c r="AJ8" s="24">
        <f>Data!AJ83*10^12</f>
        <v>77072334000000</v>
      </c>
    </row>
    <row r="9" spans="1:36" x14ac:dyDescent="0.25">
      <c r="A9" s="6" t="s">
        <v>91</v>
      </c>
      <c r="B9" s="24">
        <f>Data!B100*10^15-SUM(B2:B8)</f>
        <v>3497034405000000</v>
      </c>
      <c r="C9" s="24">
        <f>Data!C100*10^15-SUM(C2:C8)</f>
        <v>3579669468000000</v>
      </c>
      <c r="D9" s="24">
        <f>Data!D100*10^15-SUM(D2:D8)</f>
        <v>3735420074000000</v>
      </c>
      <c r="E9" s="24">
        <f>Data!E100*10^15-SUM(E2:E8)</f>
        <v>3893747207000000</v>
      </c>
      <c r="F9" s="24">
        <f>Data!F100*10^15-SUM(F2:F8)</f>
        <v>4070585921000000</v>
      </c>
      <c r="G9" s="24">
        <f>Data!G100*10^15-SUM(G2:G8)</f>
        <v>4149111833000000</v>
      </c>
      <c r="H9" s="24">
        <f>Data!H100*10^15-SUM(H2:H8)</f>
        <v>4213813463000000</v>
      </c>
      <c r="I9" s="24">
        <f>Data!I100*10^15-SUM(I2:I8)</f>
        <v>4292471339000000</v>
      </c>
      <c r="J9" s="24">
        <f>Data!J100*10^15-SUM(J2:J8)</f>
        <v>4359147694000000</v>
      </c>
      <c r="K9" s="24">
        <f>Data!K100*10^15-SUM(K2:K8)</f>
        <v>4420116769000000</v>
      </c>
      <c r="L9" s="24">
        <f>Data!L100*10^15-SUM(L2:L8)</f>
        <v>4478020976000000</v>
      </c>
      <c r="M9" s="24">
        <f>Data!M100*10^15-SUM(M2:M8)</f>
        <v>4539223395000000</v>
      </c>
      <c r="N9" s="24">
        <f>Data!N100*10^15-SUM(N2:N8)</f>
        <v>4587821618000000</v>
      </c>
      <c r="O9" s="24">
        <f>Data!O100*10^15-SUM(O2:O8)</f>
        <v>4628359388000000</v>
      </c>
      <c r="P9" s="24">
        <f>Data!P100*10^15-SUM(P2:P8)</f>
        <v>4662345069000000</v>
      </c>
      <c r="Q9" s="24">
        <f>Data!Q100*10^15-SUM(Q2:Q8)</f>
        <v>4699567792000000</v>
      </c>
      <c r="R9" s="24">
        <f>Data!R100*10^15-SUM(R2:R8)</f>
        <v>4735665997000000</v>
      </c>
      <c r="S9" s="24">
        <f>Data!S100*10^15-SUM(S2:S8)</f>
        <v>4767257298000000</v>
      </c>
      <c r="T9" s="24">
        <f>Data!T100*10^15-SUM(T2:T8)</f>
        <v>4799605432000000</v>
      </c>
      <c r="U9" s="24">
        <f>Data!U100*10^15-SUM(U2:U8)</f>
        <v>4834973706000000</v>
      </c>
      <c r="V9" s="24">
        <f>Data!V100*10^15-SUM(V2:V8)</f>
        <v>4866333588000000</v>
      </c>
      <c r="W9" s="24">
        <f>Data!W100*10^15-SUM(W2:W8)</f>
        <v>4907401134000000</v>
      </c>
      <c r="X9" s="24">
        <f>Data!X100*10^15-SUM(X2:X8)</f>
        <v>4949572428000000</v>
      </c>
      <c r="Y9" s="24">
        <f>Data!Y100*10^15-SUM(Y2:Y8)</f>
        <v>4987733109000000</v>
      </c>
      <c r="Z9" s="24">
        <f>Data!Z100*10^15-SUM(Z2:Z8)</f>
        <v>5025097465000000</v>
      </c>
      <c r="AA9" s="24">
        <f>Data!AA100*10^15-SUM(AA2:AA8)</f>
        <v>5061893256000000</v>
      </c>
      <c r="AB9" s="24">
        <f>Data!AB100*10^15-SUM(AB2:AB8)</f>
        <v>5089436529000000</v>
      </c>
      <c r="AC9" s="24">
        <f>Data!AC100*10^15-SUM(AC2:AC8)</f>
        <v>5120345853000000</v>
      </c>
      <c r="AD9" s="24">
        <f>Data!AD100*10^15-SUM(AD2:AD8)</f>
        <v>5148715283000000</v>
      </c>
      <c r="AE9" s="24">
        <f>Data!AE100*10^15-SUM(AE2:AE8)</f>
        <v>5176632120000000</v>
      </c>
      <c r="AF9" s="24">
        <f>Data!AF100*10^15-SUM(AF2:AF8)</f>
        <v>5198704207000000</v>
      </c>
      <c r="AG9" s="24">
        <f>Data!AG100*10^15-SUM(AG2:AG8)</f>
        <v>5225124348000000</v>
      </c>
      <c r="AH9" s="24">
        <f>Data!AH100*10^15-SUM(AH2:AH8)</f>
        <v>5250510872000000</v>
      </c>
      <c r="AI9" s="24">
        <f>Data!AI100*10^15-SUM(AI2:AI8)</f>
        <v>5278895630000000</v>
      </c>
      <c r="AJ9" s="24">
        <f>Data!AJ100*10^15-SUM(AJ2:AJ8)</f>
        <v>5314832990000000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9"/>
  <sheetViews>
    <sheetView workbookViewId="0">
      <selection activeCell="B9" sqref="B9"/>
    </sheetView>
  </sheetViews>
  <sheetFormatPr defaultRowHeight="15" x14ac:dyDescent="0.25"/>
  <cols>
    <col min="1" max="1" width="39.85546875" style="6" customWidth="1"/>
    <col min="2" max="36" width="9.5703125" style="6" bestFit="1" customWidth="1"/>
    <col min="37" max="16384" width="9.140625" style="6"/>
  </cols>
  <sheetData>
    <row r="1" spans="1:36" x14ac:dyDescent="0.25">
      <c r="A1" s="1" t="s">
        <v>0</v>
      </c>
      <c r="B1" s="25">
        <v>2016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</row>
    <row r="2" spans="1:36" x14ac:dyDescent="0.25">
      <c r="A2" s="6" t="s">
        <v>85</v>
      </c>
      <c r="B2" s="24">
        <v>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24">
        <v>0</v>
      </c>
      <c r="AA2" s="24">
        <v>0</v>
      </c>
      <c r="AB2" s="24">
        <v>0</v>
      </c>
      <c r="AC2" s="24">
        <v>0</v>
      </c>
      <c r="AD2" s="24">
        <v>0</v>
      </c>
      <c r="AE2" s="24">
        <v>0</v>
      </c>
      <c r="AF2" s="24">
        <v>0</v>
      </c>
      <c r="AG2" s="24">
        <v>0</v>
      </c>
      <c r="AH2" s="24">
        <v>0</v>
      </c>
      <c r="AI2" s="24">
        <v>0</v>
      </c>
      <c r="AJ2" s="24">
        <v>0</v>
      </c>
    </row>
    <row r="3" spans="1:36" x14ac:dyDescent="0.25">
      <c r="A3" s="6" t="s">
        <v>86</v>
      </c>
      <c r="B3" s="24">
        <v>0</v>
      </c>
      <c r="C3" s="24">
        <v>0</v>
      </c>
      <c r="D3" s="24">
        <v>0</v>
      </c>
      <c r="E3" s="24">
        <v>0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V3" s="24">
        <v>0</v>
      </c>
      <c r="W3" s="24">
        <v>0</v>
      </c>
      <c r="X3" s="24">
        <v>0</v>
      </c>
      <c r="Y3" s="24">
        <v>0</v>
      </c>
      <c r="Z3" s="24">
        <v>0</v>
      </c>
      <c r="AA3" s="24">
        <v>0</v>
      </c>
      <c r="AB3" s="24">
        <v>0</v>
      </c>
      <c r="AC3" s="24">
        <v>0</v>
      </c>
      <c r="AD3" s="24">
        <v>0</v>
      </c>
      <c r="AE3" s="24">
        <v>0</v>
      </c>
      <c r="AF3" s="24">
        <v>0</v>
      </c>
      <c r="AG3" s="24">
        <v>0</v>
      </c>
      <c r="AH3" s="24">
        <v>0</v>
      </c>
      <c r="AI3" s="24">
        <v>0</v>
      </c>
      <c r="AJ3" s="24">
        <v>0</v>
      </c>
    </row>
    <row r="4" spans="1:36" x14ac:dyDescent="0.25">
      <c r="A4" s="6" t="s">
        <v>87</v>
      </c>
      <c r="B4" s="24">
        <v>0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>
        <v>0</v>
      </c>
      <c r="AH4" s="24">
        <v>0</v>
      </c>
      <c r="AI4" s="24">
        <v>0</v>
      </c>
      <c r="AJ4" s="24">
        <v>0</v>
      </c>
    </row>
    <row r="5" spans="1:36" x14ac:dyDescent="0.25">
      <c r="A5" s="6" t="s">
        <v>88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>
        <v>0</v>
      </c>
      <c r="AH5" s="24">
        <v>0</v>
      </c>
      <c r="AI5" s="24">
        <v>0</v>
      </c>
      <c r="AJ5" s="24">
        <v>0</v>
      </c>
    </row>
    <row r="6" spans="1:36" x14ac:dyDescent="0.25">
      <c r="A6" s="6" t="s">
        <v>89</v>
      </c>
      <c r="B6" s="24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</row>
    <row r="7" spans="1:36" x14ac:dyDescent="0.25">
      <c r="A7" s="6" t="s">
        <v>90</v>
      </c>
      <c r="B7" s="24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</row>
    <row r="8" spans="1:36" x14ac:dyDescent="0.25">
      <c r="A8" s="6" t="s">
        <v>103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</row>
    <row r="9" spans="1:36" x14ac:dyDescent="0.25">
      <c r="A9" s="6" t="s">
        <v>91</v>
      </c>
      <c r="B9" s="24">
        <f>Data!B106*10^15-SUM(B2:B8)</f>
        <v>829510000000000</v>
      </c>
      <c r="C9" s="24">
        <f>Data!C106*10^15-SUM(C2:C8)</f>
        <v>816852000000000</v>
      </c>
      <c r="D9" s="24">
        <f>Data!D106*10^15-SUM(D2:D8)</f>
        <v>810672000000000</v>
      </c>
      <c r="E9" s="24">
        <f>Data!E106*10^15-SUM(E2:E8)</f>
        <v>849826000000000</v>
      </c>
      <c r="F9" s="24">
        <f>Data!F106*10^15-SUM(F2:F8)</f>
        <v>850843000000000</v>
      </c>
      <c r="G9" s="24">
        <f>Data!G106*10^15-SUM(G2:G8)</f>
        <v>852107000000000</v>
      </c>
      <c r="H9" s="24">
        <f>Data!H106*10^15-SUM(H2:H8)</f>
        <v>853610000000000</v>
      </c>
      <c r="I9" s="24">
        <f>Data!I106*10^15-SUM(I2:I8)</f>
        <v>854930000000000</v>
      </c>
      <c r="J9" s="24">
        <f>Data!J106*10^15-SUM(J2:J8)</f>
        <v>848787000000000</v>
      </c>
      <c r="K9" s="24">
        <f>Data!K106*10^15-SUM(K2:K8)</f>
        <v>857991000000000</v>
      </c>
      <c r="L9" s="24">
        <f>Data!L106*10^15-SUM(L2:L8)</f>
        <v>852363000000000</v>
      </c>
      <c r="M9" s="24">
        <f>Data!M106*10^15-SUM(M2:M8)</f>
        <v>853823000000000</v>
      </c>
      <c r="N9" s="24">
        <f>Data!N106*10^15-SUM(N2:N8)</f>
        <v>860123000000000</v>
      </c>
      <c r="O9" s="24">
        <f>Data!O106*10^15-SUM(O2:O8)</f>
        <v>861373000000000</v>
      </c>
      <c r="P9" s="24">
        <f>Data!P106*10^15-SUM(P2:P8)</f>
        <v>863222000000000</v>
      </c>
      <c r="Q9" s="24">
        <f>Data!Q106*10^15-SUM(Q2:Q8)</f>
        <v>859328000000000</v>
      </c>
      <c r="R9" s="24">
        <f>Data!R106*10^15-SUM(R2:R8)</f>
        <v>861756000000000</v>
      </c>
      <c r="S9" s="24">
        <f>Data!S106*10^15-SUM(S2:S8)</f>
        <v>859228000000000</v>
      </c>
      <c r="T9" s="24">
        <f>Data!T106*10^15-SUM(T2:T8)</f>
        <v>861106000000000</v>
      </c>
      <c r="U9" s="24">
        <f>Data!U106*10^15-SUM(U2:U8)</f>
        <v>862650000000000</v>
      </c>
      <c r="V9" s="24">
        <f>Data!V106*10^15-SUM(V2:V8)</f>
        <v>862646000000000</v>
      </c>
      <c r="W9" s="24">
        <f>Data!W106*10^15-SUM(W2:W8)</f>
        <v>862639000000000</v>
      </c>
      <c r="X9" s="24">
        <f>Data!X106*10^15-SUM(X2:X8)</f>
        <v>862639000000000</v>
      </c>
      <c r="Y9" s="24">
        <f>Data!Y106*10^15-SUM(Y2:Y8)</f>
        <v>862624000000000</v>
      </c>
      <c r="Z9" s="24">
        <f>Data!Z106*10^15-SUM(Z2:Z8)</f>
        <v>857080000000000</v>
      </c>
      <c r="AA9" s="24">
        <f>Data!AA106*10^15-SUM(AA2:AA8)</f>
        <v>858405000000000</v>
      </c>
      <c r="AB9" s="24">
        <f>Data!AB106*10^15-SUM(AB2:AB8)</f>
        <v>857001000000000</v>
      </c>
      <c r="AC9" s="24">
        <f>Data!AC106*10^15-SUM(AC2:AC8)</f>
        <v>845871000000000</v>
      </c>
      <c r="AD9" s="24">
        <f>Data!AD106*10^15-SUM(AD2:AD8)</f>
        <v>845372000000000</v>
      </c>
      <c r="AE9" s="24">
        <f>Data!AE106*10^15-SUM(AE2:AE8)</f>
        <v>842652000000000</v>
      </c>
      <c r="AF9" s="24">
        <f>Data!AF106*10^15-SUM(AF2:AF8)</f>
        <v>835660000000000</v>
      </c>
      <c r="AG9" s="24">
        <f>Data!AG106*10^15-SUM(AG2:AG8)</f>
        <v>831985000000000</v>
      </c>
      <c r="AH9" s="24">
        <f>Data!AH106*10^15-SUM(AH2:AH8)</f>
        <v>830595000000000</v>
      </c>
      <c r="AI9" s="24">
        <f>Data!AI106*10^15-SUM(AI2:AI8)</f>
        <v>828966000000000</v>
      </c>
      <c r="AJ9" s="24">
        <f>Data!AJ106*10^15-SUM(AJ2:AJ8)</f>
        <v>825093000000000</v>
      </c>
    </row>
  </sheetData>
  <pageMargins left="0.7" right="0.7" top="0.75" bottom="0.75" header="0.3" footer="0.3"/>
  <ignoredErrors>
    <ignoredError sqref="B9:Z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9"/>
  <sheetViews>
    <sheetView topLeftCell="J1" workbookViewId="0">
      <selection activeCell="Q21" sqref="Q21"/>
    </sheetView>
  </sheetViews>
  <sheetFormatPr defaultRowHeight="15" x14ac:dyDescent="0.25"/>
  <cols>
    <col min="1" max="1" width="39.85546875" style="6" customWidth="1"/>
    <col min="2" max="36" width="9.5703125" style="6" bestFit="1" customWidth="1"/>
    <col min="37" max="16384" width="9.140625" style="6"/>
  </cols>
  <sheetData>
    <row r="1" spans="1:36" x14ac:dyDescent="0.25">
      <c r="A1" s="1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6" t="s">
        <v>85</v>
      </c>
      <c r="B2" s="24">
        <f>Data!B8*10^12</f>
        <v>63325516000000</v>
      </c>
      <c r="C2" s="24">
        <f>Data!C8*10^12</f>
        <v>91878944000000</v>
      </c>
      <c r="D2" s="24">
        <f>Data!D8*10^12</f>
        <v>110882744000000</v>
      </c>
      <c r="E2" s="24">
        <f>Data!E8*10^12</f>
        <v>106861435000000</v>
      </c>
      <c r="F2" s="24">
        <f>Data!F8*10^12</f>
        <v>102356499000000</v>
      </c>
      <c r="G2" s="24">
        <f>Data!G8*10^12</f>
        <v>99679710000000</v>
      </c>
      <c r="H2" s="24">
        <f>Data!H8*10^12</f>
        <v>96709274000000</v>
      </c>
      <c r="I2" s="24">
        <f>Data!I8*10^12</f>
        <v>93527878000000</v>
      </c>
      <c r="J2" s="24">
        <f>Data!J8*10^12</f>
        <v>90828773000000</v>
      </c>
      <c r="K2" s="24">
        <f>Data!K8*10^12</f>
        <v>89436417000000</v>
      </c>
      <c r="L2" s="24">
        <f>Data!L8*10^12</f>
        <v>88393204000000</v>
      </c>
      <c r="M2" s="24">
        <f>Data!M8*10^12</f>
        <v>87562447000000</v>
      </c>
      <c r="N2" s="24">
        <f>Data!N8*10^12</f>
        <v>86635185000000</v>
      </c>
      <c r="O2" s="24">
        <f>Data!O8*10^12</f>
        <v>86949417000000</v>
      </c>
      <c r="P2" s="24">
        <f>Data!P8*10^12</f>
        <v>87148476000000</v>
      </c>
      <c r="Q2" s="24">
        <f>Data!Q8*10^12</f>
        <v>87234444000000</v>
      </c>
      <c r="R2" s="24">
        <f>Data!R8*10^12</f>
        <v>86356995000000</v>
      </c>
      <c r="S2" s="24">
        <f>Data!S8*10^12</f>
        <v>85773369000000</v>
      </c>
      <c r="T2" s="24">
        <f>Data!T8*10^12</f>
        <v>85438576000000</v>
      </c>
      <c r="U2" s="24">
        <f>Data!U8*10^12</f>
        <v>83283104000000</v>
      </c>
      <c r="V2" s="24">
        <f>Data!V8*10^12</f>
        <v>84517464000000</v>
      </c>
      <c r="W2" s="24">
        <f>Data!W8*10^12</f>
        <v>85499321000000</v>
      </c>
      <c r="X2" s="24">
        <f>Data!X8*10^12</f>
        <v>86935112000000</v>
      </c>
      <c r="Y2" s="24">
        <f>Data!Y8*10^12</f>
        <v>87983055000000</v>
      </c>
      <c r="Z2" s="24">
        <f>Data!Z8*10^12</f>
        <v>89382484000000</v>
      </c>
      <c r="AA2" s="24">
        <f>Data!AA8*10^12</f>
        <v>90919174000000</v>
      </c>
      <c r="AB2" s="24">
        <f>Data!AB8*10^12</f>
        <v>91847229000000</v>
      </c>
      <c r="AC2" s="24">
        <f>Data!AC8*10^12</f>
        <v>93138695000000</v>
      </c>
      <c r="AD2" s="24">
        <f>Data!AD8*10^12</f>
        <v>94494446000000</v>
      </c>
      <c r="AE2" s="24">
        <f>Data!AE8*10^12</f>
        <v>95818298000000</v>
      </c>
      <c r="AF2" s="24">
        <f>Data!AF8*10^12</f>
        <v>97243874000000</v>
      </c>
      <c r="AG2" s="24">
        <f>Data!AG8*10^12</f>
        <v>98325729000000</v>
      </c>
      <c r="AH2" s="24">
        <f>Data!AH8*10^12</f>
        <v>99274399000000</v>
      </c>
      <c r="AI2" s="24">
        <f>Data!AI8*10^12</f>
        <v>100032097000000</v>
      </c>
      <c r="AJ2" s="24">
        <f>Data!AJ8*10^12</f>
        <v>100803123000000</v>
      </c>
    </row>
    <row r="3" spans="1:36" x14ac:dyDescent="0.25">
      <c r="A3" s="6" t="s">
        <v>86</v>
      </c>
      <c r="B3" s="24">
        <f>Data!B23*10^12</f>
        <v>2050337157999999.8</v>
      </c>
      <c r="C3" s="24">
        <f>Data!C23*10^12</f>
        <v>2004557983000000</v>
      </c>
      <c r="D3" s="24">
        <f>Data!D23*10^12</f>
        <v>2088353027000000</v>
      </c>
      <c r="E3" s="24">
        <f>Data!E23*10^12</f>
        <v>2150953125000000</v>
      </c>
      <c r="F3" s="24">
        <f>Data!F23*10^12</f>
        <v>2158896729000000</v>
      </c>
      <c r="G3" s="24">
        <f>Data!G23*10^12</f>
        <v>2129037842000000.3</v>
      </c>
      <c r="H3" s="24">
        <f>Data!H23*10^12</f>
        <v>2130871582000000.3</v>
      </c>
      <c r="I3" s="24">
        <f>Data!I23*10^12</f>
        <v>2118769042999999.8</v>
      </c>
      <c r="J3" s="24">
        <f>Data!J23*10^12</f>
        <v>2103187011999999.8</v>
      </c>
      <c r="K3" s="24">
        <f>Data!K23*10^12</f>
        <v>2091816406000000</v>
      </c>
      <c r="L3" s="24">
        <f>Data!L23*10^12</f>
        <v>2060365233999999.8</v>
      </c>
      <c r="M3" s="24">
        <f>Data!M23*10^12</f>
        <v>2070973633000000</v>
      </c>
      <c r="N3" s="24">
        <f>Data!N23*10^12</f>
        <v>2070089355000000</v>
      </c>
      <c r="O3" s="24">
        <f>Data!O23*10^12</f>
        <v>2064471191000000</v>
      </c>
      <c r="P3" s="24">
        <f>Data!P23*10^12</f>
        <v>2052439941000000</v>
      </c>
      <c r="Q3" s="24">
        <f>Data!Q23*10^12</f>
        <v>2086298584000000</v>
      </c>
      <c r="R3" s="24">
        <f>Data!R23*10^12</f>
        <v>2076154297000000</v>
      </c>
      <c r="S3" s="24">
        <f>Data!S23*10^12</f>
        <v>2076859375000000</v>
      </c>
      <c r="T3" s="24">
        <f>Data!T23*10^12</f>
        <v>2083408446999999.8</v>
      </c>
      <c r="U3" s="24">
        <f>Data!U23*10^12</f>
        <v>2101525146000000</v>
      </c>
      <c r="V3" s="24">
        <f>Data!V23*10^12</f>
        <v>2095158691000000</v>
      </c>
      <c r="W3" s="24">
        <f>Data!W23*10^12</f>
        <v>2094840088000000</v>
      </c>
      <c r="X3" s="24">
        <f>Data!X23*10^12</f>
        <v>2095980713000000</v>
      </c>
      <c r="Y3" s="24">
        <f>Data!Y23*10^12</f>
        <v>2095976561999999.8</v>
      </c>
      <c r="Z3" s="24">
        <f>Data!Z23*10^12</f>
        <v>2102606445000000</v>
      </c>
      <c r="AA3" s="24">
        <f>Data!AA23*10^12</f>
        <v>2091232178000000.3</v>
      </c>
      <c r="AB3" s="24">
        <f>Data!AB23*10^12</f>
        <v>2080025878999999.8</v>
      </c>
      <c r="AC3" s="24">
        <f>Data!AC23*10^12</f>
        <v>2074324707000000.3</v>
      </c>
      <c r="AD3" s="24">
        <f>Data!AD23*10^12</f>
        <v>2055154541000000</v>
      </c>
      <c r="AE3" s="24">
        <f>Data!AE23*10^12</f>
        <v>2047465332000000</v>
      </c>
      <c r="AF3" s="24">
        <f>Data!AF23*10^12</f>
        <v>2040781860000000</v>
      </c>
      <c r="AG3" s="24">
        <f>Data!AG23*10^12</f>
        <v>2044133545000000</v>
      </c>
      <c r="AH3" s="24">
        <f>Data!AH23*10^12</f>
        <v>2048787354000000</v>
      </c>
      <c r="AI3" s="24">
        <f>Data!AI23*10^12</f>
        <v>2043183472000000</v>
      </c>
      <c r="AJ3" s="24">
        <f>Data!AJ23*10^12</f>
        <v>2043224121000000</v>
      </c>
    </row>
    <row r="4" spans="1:36" x14ac:dyDescent="0.25">
      <c r="A4" s="6" t="s">
        <v>87</v>
      </c>
      <c r="B4" s="24">
        <f>Data!B37*10^12</f>
        <v>21466892000000</v>
      </c>
      <c r="C4" s="24">
        <f>Data!C37*10^12</f>
        <v>24192657000000</v>
      </c>
      <c r="D4" s="24">
        <f>Data!D37*10^12</f>
        <v>21802006000000</v>
      </c>
      <c r="E4" s="24">
        <f>Data!E37*10^12</f>
        <v>22917826000000</v>
      </c>
      <c r="F4" s="24">
        <f>Data!F37*10^12</f>
        <v>23697849000000</v>
      </c>
      <c r="G4" s="24">
        <f>Data!G37*10^12</f>
        <v>23620750000000</v>
      </c>
      <c r="H4" s="24">
        <f>Data!H37*10^12</f>
        <v>23875097000000</v>
      </c>
      <c r="I4" s="24">
        <f>Data!I37*10^12</f>
        <v>24288635000000</v>
      </c>
      <c r="J4" s="24">
        <f>Data!J37*10^12</f>
        <v>24598793000000</v>
      </c>
      <c r="K4" s="24">
        <f>Data!K37*10^12</f>
        <v>24812799000000</v>
      </c>
      <c r="L4" s="24">
        <f>Data!L37*10^12</f>
        <v>25070808000000</v>
      </c>
      <c r="M4" s="24">
        <f>Data!M37*10^12</f>
        <v>25414301000000</v>
      </c>
      <c r="N4" s="24">
        <f>Data!N37*10^12</f>
        <v>25642132000000</v>
      </c>
      <c r="O4" s="24">
        <f>Data!O37*10^12</f>
        <v>25731379000000</v>
      </c>
      <c r="P4" s="24">
        <f>Data!P37*10^12</f>
        <v>25905077000000</v>
      </c>
      <c r="Q4" s="24">
        <f>Data!Q37*10^12</f>
        <v>26275747000000</v>
      </c>
      <c r="R4" s="24">
        <f>Data!R37*10^12</f>
        <v>26745712000000</v>
      </c>
      <c r="S4" s="24">
        <f>Data!S37*10^12</f>
        <v>27178089000000</v>
      </c>
      <c r="T4" s="24">
        <f>Data!T37*10^12</f>
        <v>27486822000000</v>
      </c>
      <c r="U4" s="24">
        <f>Data!U37*10^12</f>
        <v>27835144000000</v>
      </c>
      <c r="V4" s="24">
        <f>Data!V37*10^12</f>
        <v>28167051000000</v>
      </c>
      <c r="W4" s="24">
        <f>Data!W37*10^12</f>
        <v>28477171000000</v>
      </c>
      <c r="X4" s="24">
        <f>Data!X37*10^12</f>
        <v>28563438000000</v>
      </c>
      <c r="Y4" s="24">
        <f>Data!Y37*10^12</f>
        <v>28457521000000</v>
      </c>
      <c r="Z4" s="24">
        <f>Data!Z37*10^12</f>
        <v>28590530000000</v>
      </c>
      <c r="AA4" s="24">
        <f>Data!AA37*10^12</f>
        <v>28860804000000</v>
      </c>
      <c r="AB4" s="24">
        <f>Data!AB37*10^12</f>
        <v>29076292000000</v>
      </c>
      <c r="AC4" s="24">
        <f>Data!AC37*10^12</f>
        <v>28970203000000</v>
      </c>
      <c r="AD4" s="24">
        <f>Data!AD37*10^12</f>
        <v>28806065000000</v>
      </c>
      <c r="AE4" s="24">
        <f>Data!AE37*10^12</f>
        <v>28674881000000</v>
      </c>
      <c r="AF4" s="24">
        <f>Data!AF37*10^12</f>
        <v>28598196000000</v>
      </c>
      <c r="AG4" s="24">
        <f>Data!AG37*10^12</f>
        <v>28637781000000</v>
      </c>
      <c r="AH4" s="24">
        <f>Data!AH37*10^12</f>
        <v>28806547000000</v>
      </c>
      <c r="AI4" s="24">
        <f>Data!AI37*10^12</f>
        <v>28781828000000</v>
      </c>
      <c r="AJ4" s="24">
        <f>Data!AJ37*10^12</f>
        <v>28610727000000</v>
      </c>
    </row>
    <row r="5" spans="1:36" x14ac:dyDescent="0.25">
      <c r="A5" s="6" t="s">
        <v>88</v>
      </c>
      <c r="B5" s="24">
        <f>Data!B52*10^12</f>
        <v>279598572000000</v>
      </c>
      <c r="C5" s="24">
        <f>Data!C52*10^12</f>
        <v>308187927000000</v>
      </c>
      <c r="D5" s="24">
        <f>Data!D52*10^12</f>
        <v>343064819000000</v>
      </c>
      <c r="E5" s="24">
        <f>Data!E52*10^12</f>
        <v>333997101000000</v>
      </c>
      <c r="F5" s="24">
        <f>Data!F52*10^12</f>
        <v>283299316000000</v>
      </c>
      <c r="G5" s="24">
        <f>Data!G52*10^12</f>
        <v>260270142000000.03</v>
      </c>
      <c r="H5" s="24">
        <f>Data!H52*10^12</f>
        <v>255781494000000</v>
      </c>
      <c r="I5" s="24">
        <f>Data!I52*10^12</f>
        <v>260759064000000.03</v>
      </c>
      <c r="J5" s="24">
        <f>Data!J52*10^12</f>
        <v>274401489000000.03</v>
      </c>
      <c r="K5" s="24">
        <f>Data!K52*10^12</f>
        <v>283086151000000</v>
      </c>
      <c r="L5" s="24">
        <f>Data!L52*10^12</f>
        <v>282880310000000</v>
      </c>
      <c r="M5" s="24">
        <f>Data!M52*10^12</f>
        <v>285714722000000</v>
      </c>
      <c r="N5" s="24">
        <f>Data!N52*10^12</f>
        <v>287933716000000</v>
      </c>
      <c r="O5" s="24">
        <f>Data!O52*10^12</f>
        <v>289239807000000</v>
      </c>
      <c r="P5" s="24">
        <f>Data!P52*10^12</f>
        <v>288464294000000</v>
      </c>
      <c r="Q5" s="24">
        <f>Data!Q52*10^12</f>
        <v>285868591000000</v>
      </c>
      <c r="R5" s="24">
        <f>Data!R52*10^12</f>
        <v>284701172000000</v>
      </c>
      <c r="S5" s="24">
        <f>Data!S52*10^12</f>
        <v>283524109000000</v>
      </c>
      <c r="T5" s="24">
        <f>Data!T52*10^12</f>
        <v>281005432000000</v>
      </c>
      <c r="U5" s="24">
        <f>Data!U52*10^12</f>
        <v>278316162000000.03</v>
      </c>
      <c r="V5" s="24">
        <f>Data!V52*10^12</f>
        <v>282715027000000</v>
      </c>
      <c r="W5" s="24">
        <f>Data!W52*10^12</f>
        <v>279978943000000</v>
      </c>
      <c r="X5" s="24">
        <f>Data!X52*10^12</f>
        <v>284881165000000</v>
      </c>
      <c r="Y5" s="24">
        <f>Data!Y52*10^12</f>
        <v>285092468000000</v>
      </c>
      <c r="Z5" s="24">
        <f>Data!Z52*10^12</f>
        <v>284430237000000</v>
      </c>
      <c r="AA5" s="24">
        <f>Data!AA52*10^12</f>
        <v>285153809000000</v>
      </c>
      <c r="AB5" s="24">
        <f>Data!AB52*10^12</f>
        <v>286477112000000</v>
      </c>
      <c r="AC5" s="24">
        <f>Data!AC52*10^12</f>
        <v>287505157000000</v>
      </c>
      <c r="AD5" s="24">
        <f>Data!AD52*10^12</f>
        <v>289677063000000</v>
      </c>
      <c r="AE5" s="24">
        <f>Data!AE52*10^12</f>
        <v>291859955000000</v>
      </c>
      <c r="AF5" s="24">
        <f>Data!AF52*10^12</f>
        <v>294741547000000</v>
      </c>
      <c r="AG5" s="24">
        <f>Data!AG52*10^12</f>
        <v>297053101000000</v>
      </c>
      <c r="AH5" s="24">
        <f>Data!AH52*10^12</f>
        <v>299195374000000</v>
      </c>
      <c r="AI5" s="24">
        <f>Data!AI52*10^12</f>
        <v>302141083000000</v>
      </c>
      <c r="AJ5" s="24">
        <f>Data!AJ52*10^12</f>
        <v>304665771000000</v>
      </c>
    </row>
    <row r="6" spans="1:36" x14ac:dyDescent="0.25">
      <c r="A6" s="6" t="s">
        <v>89</v>
      </c>
      <c r="B6" s="24">
        <f>Data!B63*10^12</f>
        <v>313707214000000</v>
      </c>
      <c r="C6" s="24">
        <f>Data!C63*10^12</f>
        <v>320100006000000</v>
      </c>
      <c r="D6" s="24">
        <f>Data!D63*10^12</f>
        <v>334430298000000</v>
      </c>
      <c r="E6" s="24">
        <f>Data!E63*10^12</f>
        <v>345733398000000</v>
      </c>
      <c r="F6" s="24">
        <f>Data!F63*10^12</f>
        <v>350460266000000</v>
      </c>
      <c r="G6" s="24">
        <f>Data!G63*10^12</f>
        <v>350415710000000</v>
      </c>
      <c r="H6" s="24">
        <f>Data!H63*10^12</f>
        <v>350779938000000</v>
      </c>
      <c r="I6" s="24">
        <f>Data!I63*10^12</f>
        <v>351672485000000</v>
      </c>
      <c r="J6" s="24">
        <f>Data!J63*10^12</f>
        <v>354356506000000</v>
      </c>
      <c r="K6" s="24">
        <f>Data!K63*10^12</f>
        <v>354135925000000</v>
      </c>
      <c r="L6" s="24">
        <f>Data!L63*10^12</f>
        <v>354169342000000</v>
      </c>
      <c r="M6" s="24">
        <f>Data!M63*10^12</f>
        <v>354588013000000</v>
      </c>
      <c r="N6" s="24">
        <f>Data!N63*10^12</f>
        <v>354598206000000</v>
      </c>
      <c r="O6" s="24">
        <f>Data!O63*10^12</f>
        <v>354303650000000</v>
      </c>
      <c r="P6" s="24">
        <f>Data!P63*10^12</f>
        <v>353849182000000</v>
      </c>
      <c r="Q6" s="24">
        <f>Data!Q63*10^12</f>
        <v>353343506000000</v>
      </c>
      <c r="R6" s="24">
        <f>Data!R63*10^12</f>
        <v>352189941000000</v>
      </c>
      <c r="S6" s="24">
        <f>Data!S63*10^12</f>
        <v>351272125000000</v>
      </c>
      <c r="T6" s="24">
        <f>Data!T63*10^12</f>
        <v>351291077000000</v>
      </c>
      <c r="U6" s="24">
        <f>Data!U63*10^12</f>
        <v>351613068000000</v>
      </c>
      <c r="V6" s="24">
        <f>Data!V63*10^12</f>
        <v>352252625000000</v>
      </c>
      <c r="W6" s="24">
        <f>Data!W63*10^12</f>
        <v>353601349000000</v>
      </c>
      <c r="X6" s="24">
        <f>Data!X63*10^12</f>
        <v>353671143000000</v>
      </c>
      <c r="Y6" s="24">
        <f>Data!Y63*10^12</f>
        <v>355134430000000</v>
      </c>
      <c r="Z6" s="24">
        <f>Data!Z63*10^12</f>
        <v>356922607000000</v>
      </c>
      <c r="AA6" s="24">
        <f>Data!AA63*10^12</f>
        <v>358536591000000</v>
      </c>
      <c r="AB6" s="24">
        <f>Data!AB63*10^12</f>
        <v>359658325000000</v>
      </c>
      <c r="AC6" s="24">
        <f>Data!AC63*10^12</f>
        <v>360752838000000</v>
      </c>
      <c r="AD6" s="24">
        <f>Data!AD63*10^12</f>
        <v>361743530000000</v>
      </c>
      <c r="AE6" s="24">
        <f>Data!AE63*10^12</f>
        <v>361602234000000</v>
      </c>
      <c r="AF6" s="24">
        <f>Data!AF63*10^12</f>
        <v>362239960000000</v>
      </c>
      <c r="AG6" s="24">
        <f>Data!AG63*10^12</f>
        <v>363645264000000</v>
      </c>
      <c r="AH6" s="24">
        <f>Data!AH63*10^12</f>
        <v>364255798000000</v>
      </c>
      <c r="AI6" s="24">
        <f>Data!AI63*10^12</f>
        <v>365390350000000</v>
      </c>
      <c r="AJ6" s="24">
        <f>Data!AJ63*10^12</f>
        <v>366883575000000</v>
      </c>
    </row>
    <row r="7" spans="1:36" x14ac:dyDescent="0.25">
      <c r="A7" s="6" t="s">
        <v>90</v>
      </c>
      <c r="B7" s="24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</row>
    <row r="8" spans="1:36" x14ac:dyDescent="0.25">
      <c r="A8" s="6" t="s">
        <v>103</v>
      </c>
      <c r="B8" s="24">
        <f>Data!B82*10^12</f>
        <v>765497559000000</v>
      </c>
      <c r="C8" s="24">
        <f>Data!C82*10^12</f>
        <v>775844971000000</v>
      </c>
      <c r="D8" s="24">
        <f>Data!D82*10^12</f>
        <v>769852539000000</v>
      </c>
      <c r="E8" s="24">
        <f>Data!E82*10^12</f>
        <v>720255737000000</v>
      </c>
      <c r="F8" s="24">
        <f>Data!F82*10^12</f>
        <v>732423035000000</v>
      </c>
      <c r="G8" s="24">
        <f>Data!G82*10^12</f>
        <v>742440735000000</v>
      </c>
      <c r="H8" s="24">
        <f>Data!H82*10^12</f>
        <v>752287720000000</v>
      </c>
      <c r="I8" s="24">
        <f>Data!I82*10^12</f>
        <v>760370361000000</v>
      </c>
      <c r="J8" s="24">
        <f>Data!J82*10^12</f>
        <v>767615784000000</v>
      </c>
      <c r="K8" s="24">
        <f>Data!K82*10^12</f>
        <v>772434631000000</v>
      </c>
      <c r="L8" s="24">
        <f>Data!L82*10^12</f>
        <v>779139954000000</v>
      </c>
      <c r="M8" s="24">
        <f>Data!M82*10^12</f>
        <v>786803223000000</v>
      </c>
      <c r="N8" s="24">
        <f>Data!N82*10^12</f>
        <v>789872070000000</v>
      </c>
      <c r="O8" s="24">
        <f>Data!O82*10^12</f>
        <v>792548401000000</v>
      </c>
      <c r="P8" s="24">
        <f>Data!P82*10^12</f>
        <v>795000183000000</v>
      </c>
      <c r="Q8" s="24">
        <f>Data!Q82*10^12</f>
        <v>799017395000000</v>
      </c>
      <c r="R8" s="24">
        <f>Data!R82*10^12</f>
        <v>804477478000000</v>
      </c>
      <c r="S8" s="24">
        <f>Data!S82*10^12</f>
        <v>807205261000000</v>
      </c>
      <c r="T8" s="24">
        <f>Data!T82*10^12</f>
        <v>810192871000000</v>
      </c>
      <c r="U8" s="24">
        <f>Data!U82*10^12</f>
        <v>813186951000000</v>
      </c>
      <c r="V8" s="24">
        <f>Data!V82*10^12</f>
        <v>816602600000000</v>
      </c>
      <c r="W8" s="24">
        <f>Data!W82*10^12</f>
        <v>820544189000000</v>
      </c>
      <c r="X8" s="24">
        <f>Data!X82*10^12</f>
        <v>824865112000000</v>
      </c>
      <c r="Y8" s="24">
        <f>Data!Y82*10^12</f>
        <v>829866760000000</v>
      </c>
      <c r="Z8" s="24">
        <f>Data!Z82*10^12</f>
        <v>834798279000000</v>
      </c>
      <c r="AA8" s="24">
        <f>Data!AA82*10^12</f>
        <v>839428894000000</v>
      </c>
      <c r="AB8" s="24">
        <f>Data!AB82*10^12</f>
        <v>844699951000000</v>
      </c>
      <c r="AC8" s="24">
        <f>Data!AC82*10^12</f>
        <v>849540100000000</v>
      </c>
      <c r="AD8" s="24">
        <f>Data!AD82*10^12</f>
        <v>853872620000000</v>
      </c>
      <c r="AE8" s="24">
        <f>Data!AE82*10^12</f>
        <v>857614075000000</v>
      </c>
      <c r="AF8" s="24">
        <f>Data!AF82*10^12</f>
        <v>861188232000000</v>
      </c>
      <c r="AG8" s="24">
        <f>Data!AG82*10^12</f>
        <v>865656189000000</v>
      </c>
      <c r="AH8" s="24">
        <f>Data!AH82*10^12</f>
        <v>870147583000000</v>
      </c>
      <c r="AI8" s="24">
        <f>Data!AI82*10^12</f>
        <v>874487427000000</v>
      </c>
      <c r="AJ8" s="24">
        <f>Data!AJ82*10^12</f>
        <v>879174683000000</v>
      </c>
    </row>
    <row r="9" spans="1:36" x14ac:dyDescent="0.25">
      <c r="A9" s="6" t="s">
        <v>91</v>
      </c>
      <c r="B9" s="24">
        <f>Data!B95*10^15-SUM(B2:B8)</f>
        <v>4656666089000000</v>
      </c>
      <c r="C9" s="24">
        <f>Data!C95*10^15-SUM(C2:C8)</f>
        <v>4807399512000000</v>
      </c>
      <c r="D9" s="24">
        <f>Data!D95*10^15-SUM(D2:D8)</f>
        <v>5175315566999999</v>
      </c>
      <c r="E9" s="24">
        <f>Data!E95*10^15-SUM(E2:E8)</f>
        <v>5304027377999999</v>
      </c>
      <c r="F9" s="24">
        <f>Data!F95*10^15-SUM(F2:F8)</f>
        <v>5470204306000000</v>
      </c>
      <c r="G9" s="24">
        <f>Data!G95*10^15-SUM(G2:G8)</f>
        <v>5602588111000000</v>
      </c>
      <c r="H9" s="24">
        <f>Data!H95*10^15-SUM(H2:H8)</f>
        <v>5740859895000000</v>
      </c>
      <c r="I9" s="24">
        <f>Data!I95*10^15-SUM(I2:I8)</f>
        <v>5912283534000000</v>
      </c>
      <c r="J9" s="24">
        <f>Data!J95*10^15-SUM(J2:J8)</f>
        <v>6102124643000000</v>
      </c>
      <c r="K9" s="24">
        <f>Data!K95*10^15-SUM(K2:K8)</f>
        <v>6198132671000000</v>
      </c>
      <c r="L9" s="24">
        <f>Data!L95*10^15-SUM(L2:L8)</f>
        <v>6271094148000000</v>
      </c>
      <c r="M9" s="24">
        <f>Data!M95*10^15-SUM(M2:M8)</f>
        <v>6368485661000000</v>
      </c>
      <c r="N9" s="24">
        <f>Data!N95*10^15-SUM(N2:N8)</f>
        <v>6496978336000000</v>
      </c>
      <c r="O9" s="24">
        <f>Data!O95*10^15-SUM(O2:O8)</f>
        <v>6611437155000000</v>
      </c>
      <c r="P9" s="24">
        <f>Data!P95*10^15-SUM(P2:P8)</f>
        <v>6720117847000000</v>
      </c>
      <c r="Q9" s="24">
        <f>Data!Q95*10^15-SUM(Q2:Q8)</f>
        <v>6820864733000000</v>
      </c>
      <c r="R9" s="24">
        <f>Data!R95*10^15-SUM(R2:R8)</f>
        <v>6884414405000000</v>
      </c>
      <c r="S9" s="24">
        <f>Data!S95*10^15-SUM(S2:S8)</f>
        <v>6971920672000000</v>
      </c>
      <c r="T9" s="24">
        <f>Data!T95*10^15-SUM(T2:T8)</f>
        <v>7023330775000000</v>
      </c>
      <c r="U9" s="24">
        <f>Data!U95*10^15-SUM(U2:U8)</f>
        <v>7069207425000000</v>
      </c>
      <c r="V9" s="24">
        <f>Data!V95*10^15-SUM(V2:V8)</f>
        <v>7126249542000000</v>
      </c>
      <c r="W9" s="24">
        <f>Data!W95*10^15-SUM(W2:W8)</f>
        <v>7207807939000000</v>
      </c>
      <c r="X9" s="24">
        <f>Data!X95*10^15-SUM(X2:X8)</f>
        <v>7325802317000000</v>
      </c>
      <c r="Y9" s="24">
        <f>Data!Y95*10^15-SUM(Y2:Y8)</f>
        <v>7380089204000000</v>
      </c>
      <c r="Z9" s="24">
        <f>Data!Z95*10^15-SUM(Z2:Z8)</f>
        <v>7420567418000000</v>
      </c>
      <c r="AA9" s="24">
        <f>Data!AA95*10^15-SUM(AA2:AA8)</f>
        <v>7477882550000000</v>
      </c>
      <c r="AB9" s="24">
        <f>Data!AB95*10^15-SUM(AB2:AB8)</f>
        <v>7504501212000000</v>
      </c>
      <c r="AC9" s="24">
        <f>Data!AC95*10^15-SUM(AC2:AC8)</f>
        <v>7544071300000000</v>
      </c>
      <c r="AD9" s="24">
        <f>Data!AD95*10^15-SUM(AD2:AD8)</f>
        <v>7587683735000000</v>
      </c>
      <c r="AE9" s="24">
        <f>Data!AE95*10^15-SUM(AE2:AE8)</f>
        <v>7634657225000000</v>
      </c>
      <c r="AF9" s="24">
        <f>Data!AF95*10^15-SUM(AF2:AF8)</f>
        <v>7673973331000000</v>
      </c>
      <c r="AG9" s="24">
        <f>Data!AG95*10^15-SUM(AG2:AG8)</f>
        <v>7723782391000000</v>
      </c>
      <c r="AH9" s="24">
        <f>Data!AH95*10^15-SUM(AH2:AH8)</f>
        <v>7771596945000000</v>
      </c>
      <c r="AI9" s="24">
        <f>Data!AI95*10^15-SUM(AI2:AI8)</f>
        <v>7814620743000000</v>
      </c>
      <c r="AJ9" s="24">
        <f>Data!AJ95*10^15-SUM(AJ2:AJ8)</f>
        <v>7869028000000000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9"/>
  <sheetViews>
    <sheetView workbookViewId="0">
      <selection activeCell="A44" sqref="A44"/>
    </sheetView>
  </sheetViews>
  <sheetFormatPr defaultRowHeight="15" x14ac:dyDescent="0.25"/>
  <cols>
    <col min="1" max="1" width="39.85546875" style="6" customWidth="1"/>
    <col min="2" max="16384" width="9.140625" style="6"/>
  </cols>
  <sheetData>
    <row r="1" spans="1:36" x14ac:dyDescent="0.25">
      <c r="A1" s="1" t="s">
        <v>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6" t="s">
        <v>85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</row>
    <row r="3" spans="1:36" x14ac:dyDescent="0.25">
      <c r="A3" s="6" t="s">
        <v>86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</row>
    <row r="4" spans="1:36" x14ac:dyDescent="0.25">
      <c r="A4" s="6" t="s">
        <v>87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</row>
    <row r="5" spans="1:36" x14ac:dyDescent="0.25">
      <c r="A5" s="6" t="s">
        <v>88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</row>
    <row r="6" spans="1:36" x14ac:dyDescent="0.25">
      <c r="A6" s="6" t="s">
        <v>89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</row>
    <row r="7" spans="1:36" x14ac:dyDescent="0.25">
      <c r="A7" s="6" t="s">
        <v>90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</row>
    <row r="8" spans="1:36" x14ac:dyDescent="0.25">
      <c r="A8" s="6" t="s">
        <v>103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</row>
    <row r="9" spans="1:36" x14ac:dyDescent="0.25">
      <c r="A9" s="6" t="s">
        <v>91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Data</vt:lpstr>
      <vt:lpstr>BIFUbC-electricity</vt:lpstr>
      <vt:lpstr>BIFUbC-coal</vt:lpstr>
      <vt:lpstr>BIFUbC-natural-gas</vt:lpstr>
      <vt:lpstr>BIFUbC-biomass</vt:lpstr>
      <vt:lpstr>BIFUbC-petroleum-diesel</vt:lpstr>
      <vt:lpstr>BIFUbC-heat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2014-03-20T21:01:41Z</dcterms:created>
  <dcterms:modified xsi:type="dcterms:W3CDTF">2019-01-17T18:23:27Z</dcterms:modified>
</cp:coreProperties>
</file>